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03"/>
  <workbookPr hidePivotFieldList="1" defaultThemeVersion="166925"/>
  <mc:AlternateContent xmlns:mc="http://schemas.openxmlformats.org/markup-compatibility/2006">
    <mc:Choice Requires="x15">
      <x15ac:absPath xmlns:x15ac="http://schemas.microsoft.com/office/spreadsheetml/2010/11/ac" url="C:\Users\Kguarinb\Downloads\"/>
    </mc:Choice>
  </mc:AlternateContent>
  <xr:revisionPtr revIDLastSave="179" documentId="13_ncr:1_{E42BA579-4A76-45E6-8407-11DFB5A1AAC3}" xr6:coauthVersionLast="47" xr6:coauthVersionMax="47" xr10:uidLastSave="{59373BFB-8694-46BD-876A-8BB91C178E35}"/>
  <bookViews>
    <workbookView xWindow="0" yWindow="0" windowWidth="28800" windowHeight="12225" tabRatio="885" firstSheet="10" activeTab="13" xr2:uid="{88AE9359-1123-4A22-A41B-C6B85A0AA7B3}"/>
  </bookViews>
  <sheets>
    <sheet name="1- Presentacion " sheetId="34" r:id="rId1"/>
    <sheet name="Conceptos 37001" sheetId="35" r:id="rId2"/>
    <sheet name="2- Análisis de Contexto " sheetId="36"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sheetId="5" r:id="rId9"/>
    <sheet name="9- Matriz de Calor " sheetId="21" r:id="rId10"/>
    <sheet name="Seguimiento 1 Trimestre" sheetId="18" r:id="rId11"/>
    <sheet name="Seguimiento 2 Trimestre" sheetId="42" r:id="rId12"/>
    <sheet name="Seguimiento 3 Trimestre" sheetId="43" r:id="rId13"/>
    <sheet name="Seguimiento 4 Trimestre" sheetId="44" r:id="rId14"/>
  </sheets>
  <externalReferences>
    <externalReference r:id="rId15"/>
    <externalReference r:id="rId16"/>
    <externalReference r:id="rId17"/>
    <externalReference r:id="rId18"/>
    <externalReference r:id="rId19"/>
  </externalReferences>
  <definedNames>
    <definedName name="_xlnm.Print_Area" localSheetId="5">'5- Identificación de Riesgos'!$A$1:$N$29</definedName>
    <definedName name="_xlnm.Print_Area" localSheetId="6">'6- Valoración Controles'!$A$1:$V$29</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11">[3]GESTION!#REF!</definedName>
    <definedName name="GEST" localSheetId="12">[3]GESTION!#REF!</definedName>
    <definedName name="GEST" localSheetId="13">[3]GESTION!#REF!</definedName>
    <definedName name="GEST">[3]GESTION!#REF!</definedName>
    <definedName name="INV" localSheetId="11">[3]INVERSION!#REF!</definedName>
    <definedName name="INV" localSheetId="12">[3]INVERSION!#REF!</definedName>
    <definedName name="INV" localSheetId="13">[3]INVERSION!#REF!</definedName>
    <definedName name="INV">[3]INVERSION!#REF!</definedName>
    <definedName name="INV_GEST" localSheetId="11">#REF!</definedName>
    <definedName name="INV_GEST" localSheetId="12">#REF!</definedName>
    <definedName name="INV_GEST" localSheetId="13">#REF!</definedName>
    <definedName name="INV_GEST">#REF!</definedName>
    <definedName name="Posibilidad" localSheetId="0">[4]Hoja2!$H$3:$H$7</definedName>
    <definedName name="Posibilidad" localSheetId="2">[4]Hoja2!$H$3:$H$7</definedName>
    <definedName name="Posibilidad" localSheetId="3">[4]Hoja2!$H$3:$H$7</definedName>
    <definedName name="Posibilidad" localSheetId="4">[4]Hoja2!$H$3:$H$7</definedName>
    <definedName name="Posibilidad" localSheetId="5">[4]Hoja2!$H$3:$H$7</definedName>
    <definedName name="Posibilidad" localSheetId="6">[4]Hoja2!$H$3:$H$7</definedName>
    <definedName name="Posibilidad" localSheetId="1">[4]Hoja2!$H$3:$H$7</definedName>
    <definedName name="Posibilidad">[5]Hoja2!$H$3:$H$7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18" l="1"/>
  <c r="I22" i="5"/>
  <c r="I21" i="5"/>
  <c r="A140" i="29"/>
  <c r="B140" i="29"/>
  <c r="C140" i="29"/>
  <c r="E140" i="29"/>
  <c r="E141" i="29"/>
  <c r="E142" i="29"/>
  <c r="E143" i="29"/>
  <c r="E144" i="29"/>
  <c r="E145" i="29"/>
  <c r="E146" i="29"/>
  <c r="E147" i="29"/>
  <c r="E148" i="29"/>
  <c r="E149" i="29"/>
  <c r="L140" i="41"/>
  <c r="L141" i="41"/>
  <c r="L142" i="41"/>
  <c r="L143" i="41"/>
  <c r="L144" i="41"/>
  <c r="L145" i="41"/>
  <c r="L146" i="41"/>
  <c r="L147" i="41"/>
  <c r="L148" i="41"/>
  <c r="L149" i="41"/>
  <c r="J140" i="41"/>
  <c r="J141" i="41"/>
  <c r="J142" i="41"/>
  <c r="J143" i="41"/>
  <c r="J144" i="41"/>
  <c r="J145" i="41"/>
  <c r="J146" i="41"/>
  <c r="J147" i="41"/>
  <c r="J148" i="41"/>
  <c r="J149" i="41"/>
  <c r="R140" i="41"/>
  <c r="R141" i="41"/>
  <c r="R142" i="41"/>
  <c r="R143" i="41"/>
  <c r="R144" i="41"/>
  <c r="R145" i="41"/>
  <c r="R146" i="41"/>
  <c r="R147" i="41"/>
  <c r="R148" i="41"/>
  <c r="R149" i="41"/>
  <c r="A140" i="41"/>
  <c r="B140" i="41"/>
  <c r="C140" i="41"/>
  <c r="C141" i="41"/>
  <c r="C142" i="41"/>
  <c r="C143" i="41"/>
  <c r="C144" i="41"/>
  <c r="C145" i="41"/>
  <c r="C146" i="41"/>
  <c r="C147" i="41"/>
  <c r="C148" i="41"/>
  <c r="C149" i="41"/>
  <c r="C24" i="41"/>
  <c r="C25" i="41"/>
  <c r="C26" i="41"/>
  <c r="C27" i="41"/>
  <c r="C28" i="41"/>
  <c r="C29" i="41"/>
  <c r="A70" i="41"/>
  <c r="B70" i="41"/>
  <c r="A80" i="41"/>
  <c r="B80" i="41"/>
  <c r="A90" i="41"/>
  <c r="B90" i="41"/>
  <c r="A100" i="41"/>
  <c r="B100" i="41"/>
  <c r="A110" i="41"/>
  <c r="B110" i="41"/>
  <c r="A120" i="41"/>
  <c r="B120" i="41"/>
  <c r="A130" i="41"/>
  <c r="B130" i="41"/>
  <c r="S140" i="41" l="1"/>
  <c r="K140" i="41"/>
  <c r="C140" i="44"/>
  <c r="C140" i="43"/>
  <c r="C140" i="42"/>
  <c r="C140" i="18"/>
  <c r="B140" i="44"/>
  <c r="B140" i="43"/>
  <c r="B140" i="42"/>
  <c r="B140" i="18"/>
  <c r="A140" i="44"/>
  <c r="A140" i="43"/>
  <c r="A140" i="42"/>
  <c r="A140" i="18"/>
  <c r="L100" i="40"/>
  <c r="K100" i="40" s="1"/>
  <c r="L101" i="40"/>
  <c r="K101" i="40" s="1"/>
  <c r="L102" i="40"/>
  <c r="K102" i="40" s="1"/>
  <c r="L103" i="40"/>
  <c r="K103" i="40" s="1"/>
  <c r="L104" i="40"/>
  <c r="K104" i="40" s="1"/>
  <c r="L105" i="40"/>
  <c r="K105" i="40" s="1"/>
  <c r="L106" i="40"/>
  <c r="K106" i="40" s="1"/>
  <c r="L107" i="40"/>
  <c r="K107" i="40" s="1"/>
  <c r="L108" i="40"/>
  <c r="K108" i="40" s="1"/>
  <c r="L109" i="40"/>
  <c r="K109" i="40" s="1"/>
  <c r="G100" i="40"/>
  <c r="H100" i="40" s="1"/>
  <c r="L119" i="40"/>
  <c r="K119" i="40" s="1"/>
  <c r="L118" i="40"/>
  <c r="K118" i="40" s="1"/>
  <c r="L117" i="40"/>
  <c r="K117" i="40" s="1"/>
  <c r="L116" i="40"/>
  <c r="K116" i="40" s="1"/>
  <c r="L115" i="40"/>
  <c r="K115" i="40" s="1"/>
  <c r="L114" i="40"/>
  <c r="K114" i="40" s="1"/>
  <c r="L113" i="40"/>
  <c r="K113" i="40" s="1"/>
  <c r="L112" i="40"/>
  <c r="K112" i="40" s="1"/>
  <c r="L111" i="40"/>
  <c r="K111" i="40" s="1"/>
  <c r="L110" i="40"/>
  <c r="M110" i="40" s="1"/>
  <c r="G110" i="40"/>
  <c r="H110" i="40" s="1"/>
  <c r="L129" i="40"/>
  <c r="K129" i="40" s="1"/>
  <c r="L128" i="40"/>
  <c r="K128" i="40"/>
  <c r="L127" i="40"/>
  <c r="K127" i="40"/>
  <c r="L126" i="40"/>
  <c r="K126" i="40" s="1"/>
  <c r="L125" i="40"/>
  <c r="K125" i="40" s="1"/>
  <c r="L124" i="40"/>
  <c r="K124" i="40"/>
  <c r="L123" i="40"/>
  <c r="K123" i="40"/>
  <c r="L122" i="40"/>
  <c r="K122" i="40" s="1"/>
  <c r="L121" i="40"/>
  <c r="K121" i="40"/>
  <c r="L120" i="40"/>
  <c r="G120" i="40"/>
  <c r="H120" i="40" s="1"/>
  <c r="L139" i="40"/>
  <c r="K139" i="40" s="1"/>
  <c r="L138" i="40"/>
  <c r="K138" i="40"/>
  <c r="L137" i="40"/>
  <c r="K137" i="40" s="1"/>
  <c r="L136" i="40"/>
  <c r="K136" i="40" s="1"/>
  <c r="L135" i="40"/>
  <c r="K135" i="40" s="1"/>
  <c r="L134" i="40"/>
  <c r="K134" i="40"/>
  <c r="L133" i="40"/>
  <c r="K133" i="40" s="1"/>
  <c r="L132" i="40"/>
  <c r="K132" i="40" s="1"/>
  <c r="L131" i="40"/>
  <c r="K131" i="40" s="1"/>
  <c r="L130" i="40"/>
  <c r="G130" i="40"/>
  <c r="H130" i="40" s="1"/>
  <c r="G140" i="40"/>
  <c r="H140" i="40" s="1"/>
  <c r="F140" i="29" s="1"/>
  <c r="L140" i="40"/>
  <c r="K140" i="40" s="1"/>
  <c r="L141" i="40"/>
  <c r="K141" i="40" s="1"/>
  <c r="L142" i="40"/>
  <c r="K142" i="40" s="1"/>
  <c r="L143" i="40"/>
  <c r="K143" i="40" s="1"/>
  <c r="L144" i="40"/>
  <c r="K144" i="40" s="1"/>
  <c r="L145" i="40"/>
  <c r="K145" i="40" s="1"/>
  <c r="L146" i="40"/>
  <c r="K146" i="40" s="1"/>
  <c r="L147" i="40"/>
  <c r="K147" i="40" s="1"/>
  <c r="L148" i="40"/>
  <c r="K148" i="40" s="1"/>
  <c r="L149" i="40"/>
  <c r="K149" i="40" s="1"/>
  <c r="L14" i="40"/>
  <c r="K14" i="40" s="1"/>
  <c r="L15" i="40"/>
  <c r="K15" i="40" s="1"/>
  <c r="L16" i="40"/>
  <c r="K16" i="40" s="1"/>
  <c r="L17" i="40"/>
  <c r="K17" i="40" s="1"/>
  <c r="L18" i="40"/>
  <c r="K18" i="40" s="1"/>
  <c r="L19" i="40"/>
  <c r="K19" i="40" s="1"/>
  <c r="L20" i="40"/>
  <c r="K20" i="40" s="1"/>
  <c r="L21" i="40"/>
  <c r="K21" i="40" s="1"/>
  <c r="L22" i="40"/>
  <c r="K22" i="40" s="1"/>
  <c r="L23" i="40"/>
  <c r="K23" i="40" s="1"/>
  <c r="L24" i="40"/>
  <c r="K24" i="40" s="1"/>
  <c r="L25" i="40"/>
  <c r="K25" i="40" s="1"/>
  <c r="L26" i="40"/>
  <c r="K26" i="40" s="1"/>
  <c r="L27" i="40"/>
  <c r="K27" i="40" s="1"/>
  <c r="L28" i="40"/>
  <c r="K28" i="40" s="1"/>
  <c r="L29" i="40"/>
  <c r="K29" i="40" s="1"/>
  <c r="L30" i="40"/>
  <c r="K30" i="40" s="1"/>
  <c r="L31" i="40"/>
  <c r="K31" i="40" s="1"/>
  <c r="L32" i="40"/>
  <c r="K32" i="40" s="1"/>
  <c r="L33" i="40"/>
  <c r="K33" i="40" s="1"/>
  <c r="L34" i="40"/>
  <c r="K34" i="40" s="1"/>
  <c r="L35" i="40"/>
  <c r="K35" i="40" s="1"/>
  <c r="L36" i="40"/>
  <c r="K36" i="40" s="1"/>
  <c r="L37" i="40"/>
  <c r="K37" i="40" s="1"/>
  <c r="L38" i="40"/>
  <c r="K38" i="40" s="1"/>
  <c r="L39" i="40"/>
  <c r="K39" i="40" s="1"/>
  <c r="L40" i="40"/>
  <c r="K40" i="40" s="1"/>
  <c r="L41" i="40"/>
  <c r="K41" i="40" s="1"/>
  <c r="L42" i="40"/>
  <c r="K42" i="40" s="1"/>
  <c r="L43" i="40"/>
  <c r="K43" i="40" s="1"/>
  <c r="L44" i="40"/>
  <c r="K44" i="40" s="1"/>
  <c r="L45" i="40"/>
  <c r="K45" i="40" s="1"/>
  <c r="L46" i="40"/>
  <c r="K46" i="40" s="1"/>
  <c r="L47" i="40"/>
  <c r="K47" i="40" s="1"/>
  <c r="L48" i="40"/>
  <c r="K48" i="40" s="1"/>
  <c r="L49" i="40"/>
  <c r="K49" i="40" s="1"/>
  <c r="L50" i="40"/>
  <c r="K50" i="40" s="1"/>
  <c r="L51" i="40"/>
  <c r="K51" i="40" s="1"/>
  <c r="L52" i="40"/>
  <c r="K52" i="40" s="1"/>
  <c r="L53" i="40"/>
  <c r="K53" i="40" s="1"/>
  <c r="L54" i="40"/>
  <c r="K54" i="40" s="1"/>
  <c r="L55" i="40"/>
  <c r="K55" i="40" s="1"/>
  <c r="L56" i="40"/>
  <c r="K56" i="40" s="1"/>
  <c r="L57" i="40"/>
  <c r="K57" i="40" s="1"/>
  <c r="L58" i="40"/>
  <c r="K58" i="40" s="1"/>
  <c r="L59" i="40"/>
  <c r="K59" i="40" s="1"/>
  <c r="L60" i="40"/>
  <c r="K60" i="40" s="1"/>
  <c r="L61" i="40"/>
  <c r="K61" i="40" s="1"/>
  <c r="L62" i="40"/>
  <c r="K62" i="40" s="1"/>
  <c r="L63" i="40"/>
  <c r="K63" i="40" s="1"/>
  <c r="L64" i="40"/>
  <c r="K64" i="40" s="1"/>
  <c r="L65" i="40"/>
  <c r="K65" i="40" s="1"/>
  <c r="L66" i="40"/>
  <c r="K66" i="40" s="1"/>
  <c r="L67" i="40"/>
  <c r="K67" i="40" s="1"/>
  <c r="L68" i="40"/>
  <c r="K68" i="40" s="1"/>
  <c r="L69" i="40"/>
  <c r="K69" i="40" s="1"/>
  <c r="L70" i="40"/>
  <c r="K70" i="40" s="1"/>
  <c r="L71" i="40"/>
  <c r="K71" i="40" s="1"/>
  <c r="L72" i="40"/>
  <c r="L73" i="40"/>
  <c r="K73" i="40" s="1"/>
  <c r="L74" i="40"/>
  <c r="K74" i="40" s="1"/>
  <c r="L75" i="40"/>
  <c r="K75" i="40" s="1"/>
  <c r="L76" i="40"/>
  <c r="K76" i="40" s="1"/>
  <c r="L77" i="40"/>
  <c r="K77" i="40" s="1"/>
  <c r="L78" i="40"/>
  <c r="K78" i="40" s="1"/>
  <c r="L79" i="40"/>
  <c r="K79" i="40" s="1"/>
  <c r="L80" i="40"/>
  <c r="K80" i="40" s="1"/>
  <c r="L81" i="40"/>
  <c r="K81" i="40" s="1"/>
  <c r="L82" i="40"/>
  <c r="K82" i="40" s="1"/>
  <c r="L83" i="40"/>
  <c r="K83" i="40" s="1"/>
  <c r="L84" i="40"/>
  <c r="K84" i="40" s="1"/>
  <c r="L85" i="40"/>
  <c r="K85" i="40" s="1"/>
  <c r="L86" i="40"/>
  <c r="K86" i="40" s="1"/>
  <c r="L87" i="40"/>
  <c r="K87" i="40" s="1"/>
  <c r="L88" i="40"/>
  <c r="K88" i="40" s="1"/>
  <c r="L89" i="40"/>
  <c r="K89" i="40" s="1"/>
  <c r="L90" i="40"/>
  <c r="K90" i="40" s="1"/>
  <c r="L91" i="40"/>
  <c r="K91" i="40" s="1"/>
  <c r="L92" i="40"/>
  <c r="K92" i="40" s="1"/>
  <c r="L93" i="40"/>
  <c r="K93" i="40" s="1"/>
  <c r="L94" i="40"/>
  <c r="K94" i="40" s="1"/>
  <c r="L95" i="40"/>
  <c r="K95" i="40" s="1"/>
  <c r="L96" i="40"/>
  <c r="K96" i="40" s="1"/>
  <c r="L97" i="40"/>
  <c r="K97" i="40" s="1"/>
  <c r="L98" i="40"/>
  <c r="K98" i="40" s="1"/>
  <c r="L99" i="40"/>
  <c r="K99" i="40" s="1"/>
  <c r="L11" i="40"/>
  <c r="K11" i="40" s="1"/>
  <c r="L12" i="40"/>
  <c r="K12" i="40" s="1"/>
  <c r="L13" i="40"/>
  <c r="K13" i="40" s="1"/>
  <c r="M70" i="40" l="1"/>
  <c r="T140" i="41"/>
  <c r="M80" i="40"/>
  <c r="M120" i="40"/>
  <c r="N120" i="40" s="1"/>
  <c r="M90" i="40"/>
  <c r="M130" i="40"/>
  <c r="N130" i="40" s="1"/>
  <c r="N110" i="40"/>
  <c r="M100" i="40"/>
  <c r="N100" i="40" s="1"/>
  <c r="K72" i="40"/>
  <c r="K110" i="40"/>
  <c r="K120" i="40"/>
  <c r="K130" i="40"/>
  <c r="M140" i="40"/>
  <c r="E139" i="29"/>
  <c r="E138" i="29"/>
  <c r="E137" i="29"/>
  <c r="E136" i="29"/>
  <c r="E135" i="29"/>
  <c r="E134" i="29"/>
  <c r="E133" i="29"/>
  <c r="E132" i="29"/>
  <c r="E131" i="29"/>
  <c r="E130" i="29"/>
  <c r="C130" i="29"/>
  <c r="C130" i="18" s="1"/>
  <c r="B130" i="29"/>
  <c r="B130" i="44" s="1"/>
  <c r="A130" i="29"/>
  <c r="E129" i="29"/>
  <c r="E128" i="29"/>
  <c r="E127" i="29"/>
  <c r="E126" i="29"/>
  <c r="E125" i="29"/>
  <c r="E124" i="29"/>
  <c r="E123" i="29"/>
  <c r="E122" i="29"/>
  <c r="E121" i="29"/>
  <c r="E120" i="29"/>
  <c r="C120" i="29"/>
  <c r="C120" i="43" s="1"/>
  <c r="B120" i="29"/>
  <c r="B120" i="18" s="1"/>
  <c r="A120" i="29"/>
  <c r="E119" i="29"/>
  <c r="E118" i="29"/>
  <c r="E117" i="29"/>
  <c r="E116" i="29"/>
  <c r="E115" i="29"/>
  <c r="E114" i="29"/>
  <c r="E113" i="29"/>
  <c r="E112" i="29"/>
  <c r="E111" i="29"/>
  <c r="E110" i="29"/>
  <c r="C110" i="29"/>
  <c r="B110" i="29"/>
  <c r="B110" i="43" s="1"/>
  <c r="A110" i="29"/>
  <c r="E109" i="29"/>
  <c r="E108" i="29"/>
  <c r="E107" i="29"/>
  <c r="E106" i="29"/>
  <c r="E105" i="29"/>
  <c r="E104" i="29"/>
  <c r="E103" i="29"/>
  <c r="E102" i="29"/>
  <c r="E101" i="29"/>
  <c r="E100" i="29"/>
  <c r="C100" i="29"/>
  <c r="C100" i="43" s="1"/>
  <c r="B100" i="29"/>
  <c r="B100" i="44" s="1"/>
  <c r="A100" i="29"/>
  <c r="E99" i="29"/>
  <c r="E98" i="29"/>
  <c r="E97" i="29"/>
  <c r="E96" i="29"/>
  <c r="E95" i="29"/>
  <c r="E94" i="29"/>
  <c r="E93" i="29"/>
  <c r="E92" i="29"/>
  <c r="E91" i="29"/>
  <c r="E90" i="29"/>
  <c r="C90" i="29"/>
  <c r="C90" i="42" s="1"/>
  <c r="B90" i="29"/>
  <c r="A90" i="29"/>
  <c r="E89" i="29"/>
  <c r="E88" i="29"/>
  <c r="E87" i="29"/>
  <c r="E86" i="29"/>
  <c r="E85" i="29"/>
  <c r="E84" i="29"/>
  <c r="E83" i="29"/>
  <c r="E82" i="29"/>
  <c r="E81" i="29"/>
  <c r="E80" i="29"/>
  <c r="C80" i="29"/>
  <c r="B80" i="29"/>
  <c r="A80" i="29"/>
  <c r="E79" i="29"/>
  <c r="E78" i="29"/>
  <c r="E77" i="29"/>
  <c r="E76" i="29"/>
  <c r="E75" i="29"/>
  <c r="E74" i="29"/>
  <c r="E73" i="29"/>
  <c r="E72" i="29"/>
  <c r="E71" i="29"/>
  <c r="E70" i="29"/>
  <c r="C70" i="29"/>
  <c r="C70" i="43" s="1"/>
  <c r="B70" i="29"/>
  <c r="A70" i="29"/>
  <c r="E69" i="29"/>
  <c r="E68" i="29"/>
  <c r="E67" i="29"/>
  <c r="E66" i="29"/>
  <c r="E65" i="29"/>
  <c r="E64" i="29"/>
  <c r="E63" i="29"/>
  <c r="E62" i="29"/>
  <c r="E61" i="29"/>
  <c r="E60" i="29"/>
  <c r="C60" i="29"/>
  <c r="B60" i="29"/>
  <c r="A60" i="29"/>
  <c r="A60" i="43" s="1"/>
  <c r="E40" i="29"/>
  <c r="E41" i="29"/>
  <c r="E42" i="29"/>
  <c r="E43" i="29"/>
  <c r="E44" i="29"/>
  <c r="E45" i="29"/>
  <c r="E46" i="29"/>
  <c r="E47" i="29"/>
  <c r="E48" i="29"/>
  <c r="E49" i="29"/>
  <c r="E50" i="29"/>
  <c r="E51" i="29"/>
  <c r="E52" i="29"/>
  <c r="E53" i="29"/>
  <c r="E54" i="29"/>
  <c r="E55" i="29"/>
  <c r="E56" i="29"/>
  <c r="E57" i="29"/>
  <c r="E58" i="29"/>
  <c r="E59"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C70" i="41"/>
  <c r="C71" i="41"/>
  <c r="C72" i="41"/>
  <c r="C73" i="41"/>
  <c r="C74" i="41"/>
  <c r="C75" i="41"/>
  <c r="C76" i="41"/>
  <c r="C77" i="41"/>
  <c r="C78" i="41"/>
  <c r="C79" i="41"/>
  <c r="C80" i="41"/>
  <c r="C81" i="41"/>
  <c r="C82" i="41"/>
  <c r="C83" i="41"/>
  <c r="C84" i="41"/>
  <c r="C85" i="41"/>
  <c r="C86" i="41"/>
  <c r="C87" i="41"/>
  <c r="C88" i="41"/>
  <c r="C89" i="41"/>
  <c r="C90" i="41"/>
  <c r="C91" i="41"/>
  <c r="C92" i="41"/>
  <c r="C93" i="41"/>
  <c r="C94" i="41"/>
  <c r="C95" i="41"/>
  <c r="C96" i="41"/>
  <c r="C97" i="41"/>
  <c r="C98" i="41"/>
  <c r="C99" i="41"/>
  <c r="C100" i="41"/>
  <c r="C101" i="41"/>
  <c r="C102" i="41"/>
  <c r="C103" i="41"/>
  <c r="C104" i="41"/>
  <c r="C105" i="41"/>
  <c r="C106" i="41"/>
  <c r="C107" i="41"/>
  <c r="C108" i="41"/>
  <c r="C109" i="41"/>
  <c r="C110" i="41"/>
  <c r="C111" i="41"/>
  <c r="C112" i="41"/>
  <c r="C113" i="41"/>
  <c r="C114" i="41"/>
  <c r="C115" i="41"/>
  <c r="C116" i="41"/>
  <c r="C117" i="41"/>
  <c r="C118" i="41"/>
  <c r="C119" i="41"/>
  <c r="C120" i="41"/>
  <c r="C121" i="41"/>
  <c r="C122" i="41"/>
  <c r="C123" i="41"/>
  <c r="C124" i="41"/>
  <c r="C125" i="41"/>
  <c r="C126" i="41"/>
  <c r="C127" i="41"/>
  <c r="C128" i="41"/>
  <c r="C129" i="41"/>
  <c r="C130" i="41"/>
  <c r="C131" i="41"/>
  <c r="C132" i="41"/>
  <c r="C133" i="41"/>
  <c r="C134" i="41"/>
  <c r="C135" i="41"/>
  <c r="C136" i="41"/>
  <c r="C137" i="41"/>
  <c r="C138" i="41"/>
  <c r="C139" i="41"/>
  <c r="C60" i="41"/>
  <c r="C61" i="41"/>
  <c r="C62" i="41"/>
  <c r="C63" i="41"/>
  <c r="C64" i="41"/>
  <c r="C65" i="41"/>
  <c r="C66" i="41"/>
  <c r="C67" i="41"/>
  <c r="C68" i="41"/>
  <c r="C69" i="41"/>
  <c r="C50" i="41"/>
  <c r="C51" i="41"/>
  <c r="C52" i="41"/>
  <c r="C53" i="41"/>
  <c r="C54" i="41"/>
  <c r="C55" i="41"/>
  <c r="C56" i="41"/>
  <c r="C57" i="41"/>
  <c r="C58" i="41"/>
  <c r="C59" i="41"/>
  <c r="C39" i="41"/>
  <c r="C40" i="41"/>
  <c r="C41" i="41"/>
  <c r="C42" i="41"/>
  <c r="C43" i="41"/>
  <c r="C44" i="41"/>
  <c r="C45" i="41"/>
  <c r="C46" i="41"/>
  <c r="C47" i="41"/>
  <c r="C48" i="41"/>
  <c r="C49" i="41"/>
  <c r="C30" i="41"/>
  <c r="C31" i="41"/>
  <c r="C32" i="41"/>
  <c r="C33" i="41"/>
  <c r="C34" i="41"/>
  <c r="C35" i="41"/>
  <c r="C36" i="41"/>
  <c r="C37" i="41"/>
  <c r="C38" i="41"/>
  <c r="C15" i="41"/>
  <c r="C16" i="41"/>
  <c r="C17" i="41"/>
  <c r="C18" i="41"/>
  <c r="C19" i="41"/>
  <c r="C20" i="41"/>
  <c r="C21" i="41"/>
  <c r="C22" i="41"/>
  <c r="C23" i="41"/>
  <c r="C11" i="41"/>
  <c r="C12" i="41"/>
  <c r="C13" i="41"/>
  <c r="C14" i="41"/>
  <c r="C10"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64" i="41"/>
  <c r="L65" i="41"/>
  <c r="L66" i="41"/>
  <c r="L67" i="41"/>
  <c r="L68" i="41"/>
  <c r="L69" i="41"/>
  <c r="L70" i="41"/>
  <c r="L71" i="41"/>
  <c r="L72" i="41"/>
  <c r="L73" i="41"/>
  <c r="L74" i="41"/>
  <c r="L75" i="41"/>
  <c r="L76" i="41"/>
  <c r="L77" i="41"/>
  <c r="L78" i="41"/>
  <c r="L79" i="41"/>
  <c r="L80" i="41"/>
  <c r="L81" i="41"/>
  <c r="L82" i="41"/>
  <c r="L83" i="41"/>
  <c r="L84" i="41"/>
  <c r="L85" i="41"/>
  <c r="L86" i="41"/>
  <c r="L87" i="41"/>
  <c r="L88" i="41"/>
  <c r="L89" i="41"/>
  <c r="L90" i="41"/>
  <c r="L91" i="41"/>
  <c r="L92" i="41"/>
  <c r="L93" i="41"/>
  <c r="L94" i="41"/>
  <c r="L95" i="41"/>
  <c r="L96" i="41"/>
  <c r="L97" i="41"/>
  <c r="L98" i="41"/>
  <c r="L99" i="41"/>
  <c r="L100" i="41"/>
  <c r="L101" i="41"/>
  <c r="L102" i="41"/>
  <c r="L103" i="41"/>
  <c r="L104" i="41"/>
  <c r="L105" i="41"/>
  <c r="L106" i="41"/>
  <c r="L107" i="41"/>
  <c r="L108" i="41"/>
  <c r="L109" i="41"/>
  <c r="L110" i="41"/>
  <c r="L111" i="41"/>
  <c r="L112" i="41"/>
  <c r="L113" i="41"/>
  <c r="L114" i="41"/>
  <c r="L115" i="41"/>
  <c r="L116" i="41"/>
  <c r="L117" i="41"/>
  <c r="L118" i="41"/>
  <c r="L119" i="41"/>
  <c r="L120" i="41"/>
  <c r="L121" i="41"/>
  <c r="L122" i="41"/>
  <c r="L123" i="41"/>
  <c r="L124" i="41"/>
  <c r="L125" i="41"/>
  <c r="L126" i="41"/>
  <c r="L127" i="41"/>
  <c r="L128" i="41"/>
  <c r="L129" i="41"/>
  <c r="L130" i="41"/>
  <c r="L131" i="41"/>
  <c r="L132" i="41"/>
  <c r="L133" i="41"/>
  <c r="L134" i="41"/>
  <c r="L135" i="41"/>
  <c r="L136" i="41"/>
  <c r="L137" i="41"/>
  <c r="L138" i="41"/>
  <c r="L139" i="41"/>
  <c r="L14" i="41"/>
  <c r="L15" i="41"/>
  <c r="L16" i="41"/>
  <c r="L17" i="41"/>
  <c r="L18" i="41"/>
  <c r="L19" i="41"/>
  <c r="L20" i="41"/>
  <c r="L21" i="41"/>
  <c r="L22" i="41"/>
  <c r="R13" i="41"/>
  <c r="R11" i="41"/>
  <c r="R12" i="41"/>
  <c r="R10" i="41"/>
  <c r="L13" i="41"/>
  <c r="L12" i="41"/>
  <c r="L11" i="41"/>
  <c r="L10" i="41"/>
  <c r="R139" i="41"/>
  <c r="J139" i="41"/>
  <c r="R138" i="41"/>
  <c r="J138" i="41"/>
  <c r="R137" i="41"/>
  <c r="J137" i="41"/>
  <c r="R136" i="41"/>
  <c r="J136" i="41"/>
  <c r="R135" i="41"/>
  <c r="J135" i="41"/>
  <c r="R134" i="41"/>
  <c r="J134" i="41"/>
  <c r="R133" i="41"/>
  <c r="J133" i="41"/>
  <c r="R132" i="41"/>
  <c r="J132" i="41"/>
  <c r="R131" i="41"/>
  <c r="J131" i="41"/>
  <c r="R130" i="41"/>
  <c r="J130" i="41"/>
  <c r="R129" i="41"/>
  <c r="J129" i="41"/>
  <c r="R128" i="41"/>
  <c r="J128" i="41"/>
  <c r="R127" i="41"/>
  <c r="J127" i="41"/>
  <c r="R126" i="41"/>
  <c r="J126" i="41"/>
  <c r="R125" i="41"/>
  <c r="J125" i="41"/>
  <c r="R124" i="41"/>
  <c r="J124" i="41"/>
  <c r="R123" i="41"/>
  <c r="J123" i="41"/>
  <c r="R122" i="41"/>
  <c r="J122" i="41"/>
  <c r="R121" i="41"/>
  <c r="J121" i="41"/>
  <c r="R120" i="41"/>
  <c r="J120" i="41"/>
  <c r="R119" i="41"/>
  <c r="J119" i="41"/>
  <c r="R118" i="41"/>
  <c r="J118" i="41"/>
  <c r="R117" i="41"/>
  <c r="J117" i="41"/>
  <c r="R116" i="41"/>
  <c r="J116" i="41"/>
  <c r="R115" i="41"/>
  <c r="J115" i="41"/>
  <c r="R114" i="41"/>
  <c r="J114" i="41"/>
  <c r="R113" i="41"/>
  <c r="J113" i="41"/>
  <c r="R112" i="41"/>
  <c r="J112" i="41"/>
  <c r="R111" i="41"/>
  <c r="J111" i="41"/>
  <c r="R110" i="41"/>
  <c r="J110" i="41"/>
  <c r="R109" i="41"/>
  <c r="J109" i="41"/>
  <c r="R108" i="41"/>
  <c r="J108" i="41"/>
  <c r="R107" i="41"/>
  <c r="J107" i="41"/>
  <c r="R106" i="41"/>
  <c r="J106" i="41"/>
  <c r="R105" i="41"/>
  <c r="J105" i="41"/>
  <c r="R104" i="41"/>
  <c r="J104" i="41"/>
  <c r="R103" i="41"/>
  <c r="J103" i="41"/>
  <c r="R102" i="41"/>
  <c r="J102" i="41"/>
  <c r="R101" i="41"/>
  <c r="J101" i="41"/>
  <c r="R100" i="41"/>
  <c r="J100" i="41"/>
  <c r="R99" i="41"/>
  <c r="J99" i="41"/>
  <c r="R98" i="41"/>
  <c r="J98" i="41"/>
  <c r="R97" i="41"/>
  <c r="J97" i="41"/>
  <c r="R96" i="41"/>
  <c r="J96" i="41"/>
  <c r="R95" i="41"/>
  <c r="J95" i="41"/>
  <c r="R94" i="41"/>
  <c r="J94" i="41"/>
  <c r="R93" i="41"/>
  <c r="J93" i="41"/>
  <c r="R92" i="41"/>
  <c r="J92" i="41"/>
  <c r="R91" i="41"/>
  <c r="J91" i="41"/>
  <c r="R90" i="41"/>
  <c r="J90" i="41"/>
  <c r="R89" i="41"/>
  <c r="J89" i="41"/>
  <c r="R88" i="41"/>
  <c r="J88" i="41"/>
  <c r="R87" i="41"/>
  <c r="J87" i="41"/>
  <c r="R86" i="41"/>
  <c r="J86" i="41"/>
  <c r="R85" i="41"/>
  <c r="J85" i="41"/>
  <c r="R84" i="41"/>
  <c r="J84" i="41"/>
  <c r="R83" i="41"/>
  <c r="J83" i="41"/>
  <c r="R82" i="41"/>
  <c r="J82" i="41"/>
  <c r="R81" i="41"/>
  <c r="J81" i="41"/>
  <c r="R80" i="41"/>
  <c r="J80" i="41"/>
  <c r="R79" i="41"/>
  <c r="J79" i="41"/>
  <c r="R78" i="41"/>
  <c r="J78" i="41"/>
  <c r="R77" i="41"/>
  <c r="J77" i="41"/>
  <c r="R76" i="41"/>
  <c r="J76" i="41"/>
  <c r="R75" i="41"/>
  <c r="J75" i="41"/>
  <c r="R74" i="41"/>
  <c r="J74" i="41"/>
  <c r="R73" i="41"/>
  <c r="J73" i="41"/>
  <c r="R72" i="41"/>
  <c r="J72" i="41"/>
  <c r="R71" i="41"/>
  <c r="J71" i="41"/>
  <c r="R70" i="41"/>
  <c r="J70" i="41"/>
  <c r="J64" i="41"/>
  <c r="J63" i="41"/>
  <c r="J62" i="41"/>
  <c r="R61" i="41"/>
  <c r="J61" i="41"/>
  <c r="R60" i="41"/>
  <c r="J60" i="41"/>
  <c r="B60" i="41"/>
  <c r="A60" i="41"/>
  <c r="R59" i="41"/>
  <c r="J59" i="41"/>
  <c r="R58" i="41"/>
  <c r="J58" i="41"/>
  <c r="R57" i="41"/>
  <c r="J57" i="41"/>
  <c r="R56" i="41"/>
  <c r="J56" i="41"/>
  <c r="R55" i="41"/>
  <c r="J55" i="41"/>
  <c r="R54" i="41"/>
  <c r="J54" i="41"/>
  <c r="R53" i="41"/>
  <c r="J53" i="41"/>
  <c r="R52" i="41"/>
  <c r="J52" i="41"/>
  <c r="R51" i="41"/>
  <c r="J51" i="41"/>
  <c r="R50" i="41"/>
  <c r="S50" i="41" s="1"/>
  <c r="J50" i="41"/>
  <c r="B50" i="41"/>
  <c r="A50" i="41"/>
  <c r="J42" i="41"/>
  <c r="R41" i="41"/>
  <c r="J41" i="41"/>
  <c r="R40" i="41"/>
  <c r="J40" i="41"/>
  <c r="B40" i="41"/>
  <c r="A40" i="41"/>
  <c r="R39" i="41"/>
  <c r="J39" i="41"/>
  <c r="R38" i="41"/>
  <c r="J38" i="41"/>
  <c r="R37" i="41"/>
  <c r="J37" i="41"/>
  <c r="R36" i="41"/>
  <c r="J36" i="41"/>
  <c r="R35" i="41"/>
  <c r="J35" i="41"/>
  <c r="R34" i="41"/>
  <c r="J34" i="41"/>
  <c r="R33" i="41"/>
  <c r="J33" i="41"/>
  <c r="R32" i="41"/>
  <c r="J32" i="41"/>
  <c r="R31" i="41"/>
  <c r="J31" i="41"/>
  <c r="R30" i="41"/>
  <c r="J30" i="41"/>
  <c r="K30" i="41" s="1"/>
  <c r="B30" i="41"/>
  <c r="A30" i="41"/>
  <c r="J24" i="41"/>
  <c r="J23" i="41"/>
  <c r="J22" i="41"/>
  <c r="J21" i="41"/>
  <c r="R20" i="41"/>
  <c r="S20" i="41" s="1"/>
  <c r="J20" i="41"/>
  <c r="B20" i="41"/>
  <c r="A20" i="41"/>
  <c r="J10" i="41"/>
  <c r="K10" i="41" s="1"/>
  <c r="B10" i="41"/>
  <c r="A10" i="41"/>
  <c r="C50" i="29"/>
  <c r="C50" i="42" s="1"/>
  <c r="B50" i="29"/>
  <c r="B50" i="44" s="1"/>
  <c r="A50" i="29"/>
  <c r="C40" i="29"/>
  <c r="C40" i="43" s="1"/>
  <c r="B40" i="29"/>
  <c r="B40" i="44" s="1"/>
  <c r="A40" i="29"/>
  <c r="C30" i="29"/>
  <c r="C30" i="42" s="1"/>
  <c r="B30" i="29"/>
  <c r="B30" i="43" s="1"/>
  <c r="A30" i="29"/>
  <c r="C20" i="29"/>
  <c r="B20" i="29"/>
  <c r="B20" i="44" s="1"/>
  <c r="A20" i="29"/>
  <c r="A20" i="44" s="1"/>
  <c r="C10" i="29"/>
  <c r="C10" i="42" s="1"/>
  <c r="B10" i="29"/>
  <c r="A10" i="29"/>
  <c r="F120" i="29"/>
  <c r="G90" i="40"/>
  <c r="H90" i="40" s="1"/>
  <c r="F90" i="29" s="1"/>
  <c r="G80" i="40"/>
  <c r="H80" i="40" s="1"/>
  <c r="G70" i="40"/>
  <c r="H70" i="40" s="1"/>
  <c r="G60" i="40"/>
  <c r="H60" i="40" s="1"/>
  <c r="G50" i="40"/>
  <c r="H50" i="40" s="1"/>
  <c r="G40" i="40"/>
  <c r="H40" i="40" s="1"/>
  <c r="F40" i="29" s="1"/>
  <c r="G30" i="40"/>
  <c r="H30" i="40" s="1"/>
  <c r="F30" i="29" s="1"/>
  <c r="G20" i="40"/>
  <c r="H20" i="40" s="1"/>
  <c r="F20" i="29" s="1"/>
  <c r="G10" i="40"/>
  <c r="H10" i="40" s="1"/>
  <c r="A10" i="42" l="1"/>
  <c r="A10" i="44"/>
  <c r="A10" i="43"/>
  <c r="B10" i="42"/>
  <c r="B10" i="44"/>
  <c r="B10" i="43"/>
  <c r="A30" i="43"/>
  <c r="A30" i="44"/>
  <c r="A30" i="42"/>
  <c r="A40" i="42"/>
  <c r="A40" i="44"/>
  <c r="A40" i="43"/>
  <c r="A50" i="44"/>
  <c r="A50" i="43"/>
  <c r="C60" i="42"/>
  <c r="C60" i="44"/>
  <c r="C60" i="43"/>
  <c r="C60" i="18"/>
  <c r="A70" i="43"/>
  <c r="A70" i="44"/>
  <c r="A70" i="42"/>
  <c r="A70" i="18"/>
  <c r="B70" i="43"/>
  <c r="B70" i="44"/>
  <c r="B70" i="42"/>
  <c r="B70" i="18"/>
  <c r="A80" i="42"/>
  <c r="A80" i="44"/>
  <c r="A80" i="43"/>
  <c r="A80" i="18"/>
  <c r="B80" i="44"/>
  <c r="B80" i="43"/>
  <c r="B80" i="42"/>
  <c r="B80" i="18"/>
  <c r="C80" i="43"/>
  <c r="C80" i="42"/>
  <c r="A90" i="44"/>
  <c r="A90" i="43"/>
  <c r="A90" i="42"/>
  <c r="A90" i="18"/>
  <c r="B90" i="44"/>
  <c r="B90" i="43"/>
  <c r="B90" i="42"/>
  <c r="B90" i="18"/>
  <c r="A100" i="44"/>
  <c r="A100" i="43"/>
  <c r="A100" i="42"/>
  <c r="A110" i="43"/>
  <c r="A110" i="44"/>
  <c r="A110" i="42"/>
  <c r="A110" i="18"/>
  <c r="A120" i="42"/>
  <c r="A120" i="44"/>
  <c r="A120" i="43"/>
  <c r="A120" i="18"/>
  <c r="A130" i="44"/>
  <c r="A130" i="43"/>
  <c r="A130" i="42"/>
  <c r="A130" i="18"/>
  <c r="N90" i="40"/>
  <c r="N80" i="40"/>
  <c r="N70" i="40"/>
  <c r="M10" i="40"/>
  <c r="N10" i="40" s="1"/>
  <c r="K10" i="40"/>
  <c r="N140" i="40"/>
  <c r="H140" i="29" s="1"/>
  <c r="G140" i="29"/>
  <c r="U140" i="41"/>
  <c r="K140" i="29" s="1"/>
  <c r="J140" i="29"/>
  <c r="V140" i="41"/>
  <c r="M140" i="29" s="1"/>
  <c r="K130" i="41"/>
  <c r="T130" i="41" s="1"/>
  <c r="J130" i="29" s="1"/>
  <c r="S130" i="41"/>
  <c r="S10" i="41"/>
  <c r="S40" i="41"/>
  <c r="S60" i="41"/>
  <c r="K40" i="41"/>
  <c r="T40" i="41" s="1"/>
  <c r="J40" i="29" s="1"/>
  <c r="S80" i="41"/>
  <c r="K60" i="41"/>
  <c r="T60" i="41" s="1"/>
  <c r="J60" i="29" s="1"/>
  <c r="S70" i="41"/>
  <c r="S120" i="41"/>
  <c r="K110" i="41"/>
  <c r="T110" i="41" s="1"/>
  <c r="J110" i="29" s="1"/>
  <c r="K100" i="41"/>
  <c r="T100" i="41" s="1"/>
  <c r="J100" i="29" s="1"/>
  <c r="S110" i="41"/>
  <c r="K120" i="41"/>
  <c r="S90" i="41"/>
  <c r="S100" i="41"/>
  <c r="K90" i="41"/>
  <c r="T90" i="41" s="1"/>
  <c r="J90" i="29" s="1"/>
  <c r="D90" i="42" s="1"/>
  <c r="K70" i="41"/>
  <c r="T70" i="41" s="1"/>
  <c r="J70" i="29" s="1"/>
  <c r="K50" i="41"/>
  <c r="T50" i="41" s="1"/>
  <c r="J50" i="29" s="1"/>
  <c r="T10" i="41"/>
  <c r="J10" i="29" s="1"/>
  <c r="D10" i="42" s="1"/>
  <c r="C100" i="18"/>
  <c r="C100" i="44"/>
  <c r="B100" i="43"/>
  <c r="B100" i="42"/>
  <c r="B110" i="18"/>
  <c r="B110" i="44"/>
  <c r="B110" i="42"/>
  <c r="B120" i="43"/>
  <c r="B120" i="42"/>
  <c r="B120" i="44"/>
  <c r="C120" i="44"/>
  <c r="C120" i="18"/>
  <c r="B130" i="42"/>
  <c r="B130" i="43"/>
  <c r="B130" i="18"/>
  <c r="C130" i="43"/>
  <c r="F70" i="29"/>
  <c r="F50" i="29"/>
  <c r="F80" i="29"/>
  <c r="B40" i="42"/>
  <c r="C20" i="43"/>
  <c r="C20" i="42"/>
  <c r="T120" i="41"/>
  <c r="J120" i="29" s="1"/>
  <c r="C130" i="44"/>
  <c r="C130" i="42"/>
  <c r="A20" i="42"/>
  <c r="C40" i="42"/>
  <c r="C120" i="42"/>
  <c r="C50" i="43"/>
  <c r="C90" i="43"/>
  <c r="C80" i="44"/>
  <c r="B60" i="44"/>
  <c r="B60" i="18"/>
  <c r="B60" i="42"/>
  <c r="B50" i="43"/>
  <c r="B50" i="42"/>
  <c r="B20" i="42"/>
  <c r="C100" i="42"/>
  <c r="C10" i="44"/>
  <c r="F60" i="29"/>
  <c r="C110" i="42"/>
  <c r="C110" i="44"/>
  <c r="C110" i="18"/>
  <c r="F130" i="29"/>
  <c r="C90" i="18"/>
  <c r="C10" i="43"/>
  <c r="C40" i="44"/>
  <c r="B30" i="42"/>
  <c r="B30" i="44"/>
  <c r="A50" i="42"/>
  <c r="B60" i="43"/>
  <c r="C20" i="44"/>
  <c r="C90" i="44"/>
  <c r="F110" i="29"/>
  <c r="A20" i="43"/>
  <c r="B40" i="43"/>
  <c r="F100" i="29"/>
  <c r="B20" i="43"/>
  <c r="C110" i="43"/>
  <c r="C50" i="44"/>
  <c r="A60" i="42"/>
  <c r="A60" i="44"/>
  <c r="A60" i="18"/>
  <c r="C70" i="42"/>
  <c r="C70" i="44"/>
  <c r="C70" i="18"/>
  <c r="C80" i="18"/>
  <c r="A100" i="18"/>
  <c r="C30" i="44"/>
  <c r="B100" i="18"/>
  <c r="C30" i="43"/>
  <c r="T30" i="41"/>
  <c r="F10" i="29"/>
  <c r="S30" i="41"/>
  <c r="K80" i="41"/>
  <c r="T80" i="41" s="1"/>
  <c r="J80" i="29" s="1"/>
  <c r="D80" i="42" s="1"/>
  <c r="K20" i="41"/>
  <c r="T20" i="41" s="1"/>
  <c r="M60" i="40"/>
  <c r="M30" i="40"/>
  <c r="M50" i="40"/>
  <c r="M40" i="40"/>
  <c r="M20" i="40"/>
  <c r="F140" i="44" l="1"/>
  <c r="F140" i="43"/>
  <c r="F140" i="42"/>
  <c r="F140" i="18"/>
  <c r="D140" i="44"/>
  <c r="D140" i="43"/>
  <c r="D140" i="42"/>
  <c r="D140" i="18"/>
  <c r="E140" i="44"/>
  <c r="E140" i="43"/>
  <c r="E140" i="42"/>
  <c r="E140" i="18"/>
  <c r="D40" i="43"/>
  <c r="D40" i="44"/>
  <c r="D40" i="42"/>
  <c r="D60" i="44"/>
  <c r="D60" i="18"/>
  <c r="D60" i="43"/>
  <c r="D60" i="42"/>
  <c r="D90" i="44"/>
  <c r="D90" i="43"/>
  <c r="D90" i="18"/>
  <c r="D80" i="18"/>
  <c r="D80" i="44"/>
  <c r="D80" i="43"/>
  <c r="D10" i="43"/>
  <c r="D10" i="44"/>
  <c r="D50" i="44"/>
  <c r="D50" i="42"/>
  <c r="D50" i="43"/>
  <c r="H130" i="29"/>
  <c r="G130" i="29"/>
  <c r="U130" i="41"/>
  <c r="H70" i="29"/>
  <c r="G70" i="29"/>
  <c r="U70" i="41"/>
  <c r="D100" i="43"/>
  <c r="D100" i="42"/>
  <c r="D100" i="44"/>
  <c r="D100" i="18"/>
  <c r="H80" i="29"/>
  <c r="G80" i="29"/>
  <c r="U80" i="41"/>
  <c r="O120" i="40"/>
  <c r="G120" i="29"/>
  <c r="U120" i="41"/>
  <c r="K120" i="29" s="1"/>
  <c r="H90" i="29"/>
  <c r="G90" i="29"/>
  <c r="U90" i="41"/>
  <c r="H100" i="29"/>
  <c r="G100" i="29"/>
  <c r="U100" i="41"/>
  <c r="D110" i="44"/>
  <c r="D110" i="18"/>
  <c r="D110" i="43"/>
  <c r="D110" i="42"/>
  <c r="H110" i="29"/>
  <c r="G110" i="29"/>
  <c r="U110" i="41"/>
  <c r="D120" i="43"/>
  <c r="D120" i="44"/>
  <c r="D120" i="42"/>
  <c r="D120" i="18"/>
  <c r="D130" i="44"/>
  <c r="D130" i="18"/>
  <c r="D130" i="43"/>
  <c r="D130" i="42"/>
  <c r="D70" i="44"/>
  <c r="D70" i="18"/>
  <c r="D70" i="42"/>
  <c r="D70" i="43"/>
  <c r="G60" i="29"/>
  <c r="U60" i="41"/>
  <c r="K60" i="29" s="1"/>
  <c r="O20" i="40"/>
  <c r="U20" i="41"/>
  <c r="K20" i="29" s="1"/>
  <c r="G20" i="29"/>
  <c r="J20" i="29"/>
  <c r="N30" i="40"/>
  <c r="H30" i="29" s="1"/>
  <c r="G30" i="29"/>
  <c r="U30" i="41"/>
  <c r="K30" i="29" s="1"/>
  <c r="N40" i="40"/>
  <c r="H40" i="29" s="1"/>
  <c r="U40" i="41"/>
  <c r="G40" i="29"/>
  <c r="N50" i="40"/>
  <c r="H50" i="29" s="1"/>
  <c r="G50" i="29"/>
  <c r="U50" i="41"/>
  <c r="J30" i="29"/>
  <c r="H10" i="29"/>
  <c r="G10" i="29"/>
  <c r="U10" i="41"/>
  <c r="N60" i="40"/>
  <c r="H60" i="29" s="1"/>
  <c r="O100" i="40"/>
  <c r="O80" i="40"/>
  <c r="H120" i="29"/>
  <c r="O50" i="40"/>
  <c r="N20" i="40"/>
  <c r="H20" i="29" s="1"/>
  <c r="O40" i="40"/>
  <c r="O30" i="40"/>
  <c r="O10" i="40"/>
  <c r="V120" i="41" l="1"/>
  <c r="M120" i="29" s="1"/>
  <c r="F120" i="44" s="1"/>
  <c r="K80" i="29"/>
  <c r="V80" i="41"/>
  <c r="M80" i="29" s="1"/>
  <c r="E20" i="44"/>
  <c r="E20" i="42"/>
  <c r="E20" i="43"/>
  <c r="E60" i="42"/>
  <c r="E60" i="43"/>
  <c r="E60" i="44"/>
  <c r="E60" i="18"/>
  <c r="K130" i="29"/>
  <c r="V130" i="41"/>
  <c r="M130" i="29" s="1"/>
  <c r="K110" i="29"/>
  <c r="V110" i="41"/>
  <c r="M110" i="29" s="1"/>
  <c r="E30" i="42"/>
  <c r="E30" i="43"/>
  <c r="E30" i="44"/>
  <c r="K90" i="29"/>
  <c r="V90" i="41"/>
  <c r="M90" i="29" s="1"/>
  <c r="D30" i="44"/>
  <c r="D30" i="42"/>
  <c r="D30" i="43"/>
  <c r="K100" i="29"/>
  <c r="V100" i="41"/>
  <c r="M100" i="29" s="1"/>
  <c r="D20" i="42"/>
  <c r="D20" i="43"/>
  <c r="D20" i="44"/>
  <c r="E120" i="42"/>
  <c r="E120" i="18"/>
  <c r="E120" i="44"/>
  <c r="E120" i="43"/>
  <c r="K70" i="29"/>
  <c r="V70" i="41"/>
  <c r="M70" i="29" s="1"/>
  <c r="V30" i="41"/>
  <c r="M30" i="29" s="1"/>
  <c r="K50" i="29"/>
  <c r="V50" i="41"/>
  <c r="M50" i="29" s="1"/>
  <c r="V60" i="41"/>
  <c r="M60" i="29" s="1"/>
  <c r="K40" i="29"/>
  <c r="V40" i="41"/>
  <c r="M40" i="29" s="1"/>
  <c r="V20" i="41"/>
  <c r="M20" i="29" s="1"/>
  <c r="V10" i="41"/>
  <c r="M10" i="29" s="1"/>
  <c r="K10" i="29"/>
  <c r="F120" i="43" l="1"/>
  <c r="F120" i="42"/>
  <c r="F120" i="18"/>
  <c r="F50" i="43"/>
  <c r="F50" i="44"/>
  <c r="F50" i="42"/>
  <c r="F30" i="43"/>
  <c r="F30" i="42"/>
  <c r="F30" i="44"/>
  <c r="E90" i="43"/>
  <c r="E90" i="42"/>
  <c r="E90" i="44"/>
  <c r="E90" i="18"/>
  <c r="F110" i="43"/>
  <c r="F110" i="44"/>
  <c r="F110" i="42"/>
  <c r="F110" i="18"/>
  <c r="F70" i="43"/>
  <c r="F70" i="42"/>
  <c r="F70" i="44"/>
  <c r="F70" i="18"/>
  <c r="E110" i="42"/>
  <c r="E110" i="44"/>
  <c r="E110" i="18"/>
  <c r="E110" i="43"/>
  <c r="F10" i="42"/>
  <c r="F10" i="44"/>
  <c r="F10" i="43"/>
  <c r="F100" i="44"/>
  <c r="F100" i="18"/>
  <c r="F100" i="43"/>
  <c r="F100" i="42"/>
  <c r="F130" i="43"/>
  <c r="F130" i="44"/>
  <c r="F130" i="18"/>
  <c r="F130" i="42"/>
  <c r="F90" i="43"/>
  <c r="F90" i="44"/>
  <c r="F90" i="42"/>
  <c r="F90" i="18"/>
  <c r="E10" i="43"/>
  <c r="E10" i="44"/>
  <c r="E10" i="42"/>
  <c r="F40" i="44"/>
  <c r="F40" i="43"/>
  <c r="F40" i="42"/>
  <c r="E100" i="42"/>
  <c r="E100" i="43"/>
  <c r="E100" i="44"/>
  <c r="E100" i="18"/>
  <c r="E130" i="44"/>
  <c r="E130" i="43"/>
  <c r="E130" i="42"/>
  <c r="E130" i="18"/>
  <c r="F80" i="44"/>
  <c r="F80" i="18"/>
  <c r="F80" i="43"/>
  <c r="F80" i="42"/>
  <c r="F60" i="44"/>
  <c r="F60" i="18"/>
  <c r="F60" i="43"/>
  <c r="F60" i="42"/>
  <c r="E50" i="43"/>
  <c r="E50" i="44"/>
  <c r="E50" i="42"/>
  <c r="F20" i="44"/>
  <c r="F20" i="43"/>
  <c r="F20" i="42"/>
  <c r="E70" i="42"/>
  <c r="E70" i="44"/>
  <c r="E70" i="18"/>
  <c r="E70" i="43"/>
  <c r="E40" i="42"/>
  <c r="E40" i="44"/>
  <c r="E40" i="43"/>
  <c r="E80" i="42"/>
  <c r="E80" i="44"/>
  <c r="E80" i="18"/>
  <c r="E80" i="43"/>
  <c r="A50" i="18"/>
  <c r="A40" i="18"/>
  <c r="C40" i="18"/>
  <c r="C10" i="18"/>
  <c r="B10" i="18"/>
  <c r="A10" i="18"/>
  <c r="B50" i="18" l="1"/>
  <c r="B40" i="18"/>
  <c r="C50" i="18"/>
  <c r="A30" i="18"/>
  <c r="A20" i="18"/>
  <c r="C30" i="18"/>
  <c r="B20" i="18"/>
  <c r="B30" i="18"/>
  <c r="D10" i="18" l="1"/>
  <c r="D50" i="18"/>
  <c r="D30" i="18"/>
  <c r="D40" i="18"/>
  <c r="E40" i="18"/>
  <c r="E20" i="18" l="1"/>
  <c r="E50" i="18"/>
  <c r="E30" i="18"/>
  <c r="F30" i="18"/>
  <c r="F10" i="18"/>
  <c r="F40" i="18"/>
  <c r="D20" i="18"/>
  <c r="E10" i="18" l="1"/>
  <c r="F20" i="18"/>
  <c r="F5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30" authorId="0" shapeId="0" xr:uid="{78B73568-12AA-42D1-A683-B25B9E9FE83B}">
      <text>
        <r>
          <rPr>
            <b/>
            <sz val="9"/>
            <color indexed="81"/>
            <rFont val="Tahoma"/>
            <family val="2"/>
          </rPr>
          <t>Cindy Paola Lopez Roncancio:</t>
        </r>
        <r>
          <rPr>
            <sz val="9"/>
            <color indexed="81"/>
            <rFont val="Tahoma"/>
            <family val="2"/>
          </rPr>
          <t xml:space="preserve">
</t>
        </r>
      </text>
    </comment>
    <comment ref="N50" authorId="0" shapeId="0" xr:uid="{EA1C6AE6-CF1F-448B-9A90-9AA50B529BED}">
      <text>
        <r>
          <rPr>
            <b/>
            <sz val="9"/>
            <color indexed="81"/>
            <rFont val="Tahoma"/>
            <family val="2"/>
          </rPr>
          <t>Cindy Paola Lopez Roncancio:</t>
        </r>
        <r>
          <rPr>
            <sz val="9"/>
            <color indexed="81"/>
            <rFont val="Tahoma"/>
            <family val="2"/>
          </rPr>
          <t xml:space="preserve">
</t>
        </r>
      </text>
    </comment>
    <comment ref="N70" authorId="0" shapeId="0" xr:uid="{E6D3EBF2-5739-4AC6-93CE-A541E3C60E0B}">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<sst xmlns="http://schemas.openxmlformats.org/spreadsheetml/2006/main" count="992" uniqueCount="541">
  <si>
    <t xml:space="preserve"> MAPA DE RIESGOS SIGCMA</t>
  </si>
  <si>
    <t>DEPENDENCIA (Unidad misional del CSJ o Unidad de la DEAJ o Seccional o CSJ en caso de despachos judiciales certificados)</t>
  </si>
  <si>
    <t>DIRECCIÓN SECCIONAL DE ADMINISTRACIÓN JUDICIAL DE QUIBDÓ</t>
  </si>
  <si>
    <t>PROCESO (indique el tipo de proceso si es Estratégico. Misional, Apoyo, Evaluación y Mejora y especifique el nombre del proceso)</t>
  </si>
  <si>
    <t>Apoyo</t>
  </si>
  <si>
    <t>GESTIÓN TECNOLÓGICA</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</si>
  <si>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</si>
  <si>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</si>
  <si>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</si>
  <si>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</si>
  <si>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</si>
  <si>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</si>
  <si>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</si>
  <si>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</si>
  <si>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</si>
  <si>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</si>
  <si>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</si>
  <si>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</si>
  <si>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</si>
  <si>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</si>
  <si>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</si>
  <si>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</si>
  <si>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</si>
  <si>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</si>
  <si>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</si>
  <si>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</si>
  <si>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</si>
  <si>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</si>
  <si>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 DE QUIBDÓ</t>
  </si>
  <si>
    <t xml:space="preserve">PROCESO </t>
  </si>
  <si>
    <t xml:space="preserve">DEPENDENCIA ADMINISTRATIVA O JUDICIAL CERTIFICADA </t>
  </si>
  <si>
    <t>UNIDAD DE TRANSFORMACIÓN DIGITAL E  INFORMÁTICA</t>
  </si>
  <si>
    <t>OBJETIVO DEL PROCESO</t>
  </si>
  <si>
    <t>MAPA DE PROCESOS CONSEJO SUPERIOR DE LA JUDICATURA</t>
  </si>
  <si>
    <t>PROCESOS DEPENDENCIA JUDICIALES CERTIFICADAS</t>
  </si>
  <si>
    <r>
      <t xml:space="preserve">Gestionar, administrar y mantener los recursos informáticos y de telecomunicaciones para el desarrollo de los objetivos institucionales, facilitando el acceso al servicio de justicia, satisfaciendo las necesidades de los funcionarios, empleados y ciudadanos en términos de celeridad, accesibilidad y transparencia, en el marco del Sistema de Gestión de la Calidad y del Medio Ambiente, Sistema de Seguridad y Salud en el Trabajo, sistema de gestión antisoborno y el </t>
    </r>
    <r>
      <rPr>
        <b/>
        <sz val="12"/>
        <rFont val="Azo Sans Medium"/>
      </rPr>
      <t>sistema de Gestión de seguridad de la información y ciberseguridad</t>
    </r>
    <r>
      <rPr>
        <sz val="12"/>
        <rFont val="Azo Sans Medium"/>
      </rPr>
      <t xml:space="preserve"> de la Rama Judicial.</t>
    </r>
  </si>
  <si>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</si>
  <si>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</si>
  <si>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</si>
  <si>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</si>
  <si>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</si>
  <si>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</si>
  <si>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</si>
  <si>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 (Cambios de Gobierno), en el área de tecnología, telecomunicaciones y seguridad de la información.</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</si>
  <si>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</si>
  <si>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el servicio público de administrar Justicia.</t>
  </si>
  <si>
    <t>Adaptación a los cambios y búsqueda de oportunidades para avanzar en la función misional de la entidad</t>
  </si>
  <si>
    <t>Económicos y Financieros (disponibilidad de capital, liquidez, mercados financieros, desempleo, competencia)</t>
  </si>
  <si>
    <t xml:space="preserve">Recortes presupuestales.
Los recursos solicitados por la Rama Judicial  para inversión, no sean asignados conforme a lo solicitado.
</t>
  </si>
  <si>
    <t>Asignación de presupuesto para la ejecución de los proyectos de Tecnología.
La aprobación de la reforma a la Ley 270 de 1996 Estatutaria de la Administración de Justicia, que establece un porcentaje mínimo de presupuesto para la Rama Judicial.</t>
  </si>
  <si>
    <t>Inestabilidad y/o variación macroeconómica que afecta los precios de bienes y servicios tecnológicos</t>
  </si>
  <si>
    <t>Nuevos oferentes nacionales e internacionales con productos específicamente diseñados para servicios de seguridad de la información y ciberseguridad, anonimización de datos personales, tecnologías de análisis de comportamiento de acciones de los usuarios.</t>
  </si>
  <si>
    <t>Sociales  y culturales (cultura, religión, demografía, responsabilidad social, orden público)</t>
  </si>
  <si>
    <t>Situaciones de orden público.</t>
  </si>
  <si>
    <t>Implementación de acciones de contingencia para asegurar la continuidad en la prestación del servicio ante situaciones de orden público.</t>
  </si>
  <si>
    <t>Interrupción del servicio de Administrar Justicia a causa  de cualquier  tipo de pandemia</t>
  </si>
  <si>
    <t>Gestionar ante el Congreso de la Republica recursos suficientes para poder responder la alta demanda de justicia haciendo uso de las TIC´s</t>
  </si>
  <si>
    <t>Aumento de la demanda de Justicia a causa de la problemática social por la inseguridad</t>
  </si>
  <si>
    <t>Tecnológicos (desarrollo digital, avances en tecnología, acceso a sistemas de información externos, gobierno en línea)</t>
  </si>
  <si>
    <t>Interrupción del servicio de conectividad por proveedores externos</t>
  </si>
  <si>
    <t>Presentar proyectos que satisfagan las necesidades de la administración de justicia.
Adquisición de herramientas  y servicios tecnológicos que propendan hacia  la transformación digital.</t>
  </si>
  <si>
    <t>Inestabilidad o fallas en la prestación de los servicios recibidos por proveedores.</t>
  </si>
  <si>
    <t>Marco regulatorio del  MINTIC, para la gobernanza, gobernabilidad y transformación digital</t>
  </si>
  <si>
    <t xml:space="preserve">Inseguridad Informática por ataques cibernéticos. 
</t>
  </si>
  <si>
    <t xml:space="preserve">Referentes internacionales especializados en materia de seguridad de la Información y ciberseguridad </t>
  </si>
  <si>
    <t>Amenazas asociadas al uso de nuevas tecnologías emergentes como:   inteligencia artificial, internet de las cosas, cloud computing, entre otras.</t>
  </si>
  <si>
    <t>Legales y reglamentarios (estándares nacionales, internacionales, regulación)</t>
  </si>
  <si>
    <t xml:space="preserve">Cambio de la legislación y normatividad respecto a la Gestión tecnológica, seguridad de la información, ciberseguridad y privacidad de la información. </t>
  </si>
  <si>
    <r>
      <t xml:space="preserve">LEY 2294 DE 2023  “POR EL CUAL SE EXPIDE EL PLAN NACIONAL DE DESARROLLO 2022- 2026 
En su Art 143, numeral 6:" </t>
    </r>
    <r>
      <rPr>
        <i/>
        <sz val="11"/>
        <color rgb="FF002060"/>
        <rFont val="Azo Sans Medium"/>
      </rPr>
      <t>Fortalecer el Gobierno Digital para tener una relación eficiente entre el Estado y el ciudadano, que lo acerque y le solucione sus necesidades, a través del uso de datos y de tecnologías digitales para mejorar la calidad de vida</t>
    </r>
    <r>
      <rPr>
        <sz val="11"/>
        <color rgb="FF002060"/>
        <rFont val="Azo Sans Medium"/>
      </rPr>
      <t>".</t>
    </r>
  </si>
  <si>
    <t>Adaptabilidad a los cambios, actualización del marco normativo, actualización de la norma técnica colombiana de seguridad de la información de la familia NTC ISO/IEC 27000</t>
  </si>
  <si>
    <t>Ambientales (emisiones y residuos, energía, catástrofes naturales, desarrollo sostenible)</t>
  </si>
  <si>
    <t>Cambios normativos en materia ambiental de acuerdo con las disposiciones legales nacionales y locales.</t>
  </si>
  <si>
    <t>Participación en las jornadas de sensibilización para el manejo y disposición de los residuos.</t>
  </si>
  <si>
    <t>La declaratoria de Pandemia por Contagio de Covid 19 o sus variantes</t>
  </si>
  <si>
    <t>A partir de la pandemia del COVID - 19, se han fomentado nuevas estrategias para cumplir con la función pública de administrar justicia, que contribuyen a la disminución de los impactos ambientales asociados a la ejecución de actividades en sitio.</t>
  </si>
  <si>
    <t>Inadecuada disposición final de residuos acordes con la legislación ambiental en la materia acorde con las políticas del Gobierno Nacional y Local.</t>
  </si>
  <si>
    <t>Inconciencia ambiental en el sector público y las empresas, así como desconocimiento de la necesidad de reducir los impactos ambientales.</t>
  </si>
  <si>
    <t>Ocurrencia de fenómenos naturales (Inundación, quema de bosques, sismo, vendavales, epidemias y plagas) que impacten directamente las instalaciones de la Entidad</t>
  </si>
  <si>
    <t> </t>
  </si>
  <si>
    <t xml:space="preserve">CONTEXTO INTERNO </t>
  </si>
  <si>
    <t xml:space="preserve">DEBILIDADES  (Factores específicos)  </t>
  </si>
  <si>
    <t>FORTALEZAS(Factores específicos)</t>
  </si>
  <si>
    <t>Estratégicos (direccionamiento estratégico, planeación institucional, liderazgo, trabajo en equipo)</t>
  </si>
  <si>
    <t>Realización de los procesos contractuales de acuerdo con la planificación.</t>
  </si>
  <si>
    <t>Visibilización en el Plan Sectorial de Desarrollo de los proyectos tendientes a fortalecer la transformación digital y el sistema de seguridad de la información.
Acuerdo PCSJA22-12033 que determina los cargos para la Unidad Informática.
Plan Estratégico de Transformación Digital PETD 2021-2025</t>
  </si>
  <si>
    <t xml:space="preserve">Articulación de los proyectos de tecnología y seguridad de la información </t>
  </si>
  <si>
    <t>Precisión y concisión  en la formulación de los proyectos.</t>
  </si>
  <si>
    <t xml:space="preserve">Fortalecer la articulación para el desarrollo de mecanismos, estrategias y sinergias que coadyuven en el logro de los objetivos misionales de la unidad y por ende del sistema de seguridad de la información. 
</t>
  </si>
  <si>
    <t>El SGSI se articula con el SIGCMA de la de la Rama Judicial para propender por la implementación y mejora continua.</t>
  </si>
  <si>
    <t>El análisis de tiempos, recursos, ejecución, capacidades, para el logro de los objetivos planteados en el SGSI</t>
  </si>
  <si>
    <t>Unificación de proveedores que hace más fácil el control de los contratos.</t>
  </si>
  <si>
    <t>El fortalecimiento de la gestión de la Unidad y del SGSI a través del trabajo colaborativo en equipo al interior de grupos de trabajo.
Liderazgo de las acciones en materia de seguridad de la información y ciberseguridad.</t>
  </si>
  <si>
    <t>Articulación de los proyectos de tecnología y seguridad de la información con el Plan Estratégico de Transformación Digital - PETD</t>
  </si>
  <si>
    <t>Claridad en la presentación de los proyectos, con fundamento en el plan de transformación digital que incorpora los programas de transformación digital, y seguridad de la información y ciberseguridad.</t>
  </si>
  <si>
    <t>Recursos financieros (presupuesto de funcionamiento, recursos de inversión</t>
  </si>
  <si>
    <t>La no ejecución de los recursos asignados para el desarrollo de la función misional de la unidad y por ende del SGSI</t>
  </si>
  <si>
    <t>Asignación de recursos para el desarrollo de los proyectos de la Unidad de Informática y del SGSI</t>
  </si>
  <si>
    <t>Demora en aprobación de vigencias futuras para el desarrollo de los proyectos misionales de la entidad.</t>
  </si>
  <si>
    <t>Correcta distribución y priorización de recursos asignados a tecnología y proyectos de seguridad de la Información, de acuerdo con el lineamiento establecido en el instructivo de distribución de recursos</t>
  </si>
  <si>
    <t>Disponibilidad de recursos financieros para la ejecución de las actividades de la Unidad de Informática.</t>
  </si>
  <si>
    <t>Adecuada ejecución de los recursos asignados por la Entidad para el desarrollo de la función misional de la Unidad de Informática y el SGSI</t>
  </si>
  <si>
    <t>Personal (competencia del personal, disponibilidad, suficiencia, seguridad y salud  en el trabajo)</t>
  </si>
  <si>
    <t>Insuficiente personal para la cantidad de actividades a desarrollar a nivel nacional desde la Unidad de Informática, especialmente en materia de seguridad de la información y Ciberseguridad.</t>
  </si>
  <si>
    <t xml:space="preserve">Liderazgo y compromiso por parte del líder del proceso junto con sus profesionales. 
</t>
  </si>
  <si>
    <t>Extensión en los horarios laborales del trabajo virtual / presencial, lo que afecta el bienestar físico, la salud mental y emocional en los servidores judiciales de gestión tecnológica y su entorno familiar.</t>
  </si>
  <si>
    <t>Personal adicional por parte de contratistas para las áreas de tecnología y seguridad de la información, con conocimiento y experiencia para el desarrollo del SGSI</t>
  </si>
  <si>
    <t xml:space="preserve">Resistencia al cambio en materia tecnológica de los empleados de la Rama Judicial
</t>
  </si>
  <si>
    <t>Seguimiento mensual de las actividades de la Unidad por parte de los directores de la misma.</t>
  </si>
  <si>
    <t xml:space="preserve">Conciencia en la necesidad de adoptar buenas prácticas de seguridad de la información y ciberseguridad.
</t>
  </si>
  <si>
    <t>Conocimientos y capacidades del personal de la  Unidad de informática</t>
  </si>
  <si>
    <t>Proceso (capacidad, diseño, ejecución, proveedores, entradas, salidas, gestión del conocimiento)</t>
  </si>
  <si>
    <t>Incremento de solicitudes en materia tecnológica vía correo electrónico como principal canal de comunicación conocido por los usuarios.</t>
  </si>
  <si>
    <t>Mejora continua del sistema y actualización de los procedimientos del SGSI.</t>
  </si>
  <si>
    <t xml:space="preserve">Tecnológicos </t>
  </si>
  <si>
    <t>Obsolescencia tecnológica</t>
  </si>
  <si>
    <t>Actualización paulatina mediante los proyectos generados desde la Unidad de Informática.</t>
  </si>
  <si>
    <t>Desconocimiento de los avances tecnológicos ( en el desarrollo de la gestión Judicial )  por parte de los usuarios</t>
  </si>
  <si>
    <t xml:space="preserve">Capacitación y/o actualización en el uso de herramientas tecnológicas a los usuarios </t>
  </si>
  <si>
    <t>Fallas o demoras en los servicios de TI para la realización de las actividades propias del proceso.</t>
  </si>
  <si>
    <t>Soporte y mantenimiento de aplicativos</t>
  </si>
  <si>
    <t>Incompatibilidad de las nuevas tecnologías de información con sistemas información, aplicaciones e infraestructura tecnológica existente.</t>
  </si>
  <si>
    <t>Capacitación y sensibilización en materia de seguridad de la información a los funcionarios y servidores judiciales de la Rama Judicial</t>
  </si>
  <si>
    <t xml:space="preserve">Documentación (actualización, coherencia, aplicabilidad) </t>
  </si>
  <si>
    <t>Formalización de la descripción técnica de procesos procedimiento y funciones para el desarrollo y mantenimiento del SGSI</t>
  </si>
  <si>
    <t>Identificación oportuna de necesidades de actualización.</t>
  </si>
  <si>
    <t xml:space="preserve">Actualización,  implementación  y estandarización del SGSI en relación con los cambios normativos
</t>
  </si>
  <si>
    <t>Aplicación de los Acuerdos donde se definen las funciones  de la Unidad de Informática y los profesionales.</t>
  </si>
  <si>
    <t>Infraestructura física (suficiencia, comodidad)</t>
  </si>
  <si>
    <t xml:space="preserve">Adecuación de ambientes que propendan por el bienestar y la calidad del trabajo y la seguridad de la información </t>
  </si>
  <si>
    <t>Contar con una sede que facilita nuevos ambientes de aprendizaje, laborales y que propenden por el cumplimiento del bienestar y del desarrollo de las funciones misionales del SGSI</t>
  </si>
  <si>
    <t>Elementos de trabajo (papel, equipos, herramientas)</t>
  </si>
  <si>
    <t xml:space="preserve">Se requiere la modernización de las tecnologías de la información y comunicación de acuerdo con los cambios permanentes en materia de tecnología </t>
  </si>
  <si>
    <t>Uso adecuado de los elementos de trabajo.</t>
  </si>
  <si>
    <t>Adquisición de nuevas soluciones  tecnológicas para el desarrollo de  la función misional de Administrar Justicia y el  SGSI</t>
  </si>
  <si>
    <t>Comunicación Interna (canales utilizados y su efectividad, flujo de la información necesaria para el desarrollo de las actividades)</t>
  </si>
  <si>
    <t xml:space="preserve">Instrucciones vía WhatsApp para dar respuesta a los usuarios y/o partes interesadas.   </t>
  </si>
  <si>
    <t>La comunicación interna implementó los canales oficiales como el aplicativo SIGOBius Web, el correo electrónico institucional y herramientas tecnológicas a través del office 365 para reuniones y canales de comunicación por Teams.</t>
  </si>
  <si>
    <t>Falta de socialización o desarrollo de estrategias, medios y mecanismos que tienen los ciudadanos para el uso  de canales de comunicaciones, de acuerdo con las expectativas de las partes interesadas.</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</si>
  <si>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</si>
  <si>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</si>
  <si>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</si>
  <si>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</si>
  <si>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</si>
  <si>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</si>
  <si>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</si>
  <si>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</si>
  <si>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</si>
  <si>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</si>
  <si>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</si>
  <si>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</si>
  <si>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</si>
  <si>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 / ACCIÓN / PROYECTO</t>
  </si>
  <si>
    <t xml:space="preserve">GESTIONA  </t>
  </si>
  <si>
    <t xml:space="preserve">DOCUMENTADA EN </t>
  </si>
  <si>
    <t>A</t>
  </si>
  <si>
    <t>O</t>
  </si>
  <si>
    <t>D</t>
  </si>
  <si>
    <t>F</t>
  </si>
  <si>
    <t>Realizar una adecuada planeación para la ejecución de los recursos</t>
  </si>
  <si>
    <t>Documentada en Plan de Acción</t>
  </si>
  <si>
    <t>Solicitar la presentación de las facturas a proveedores de bienes y servicios.</t>
  </si>
  <si>
    <t>Contar con un inventario de activos tecnológicos para conocer la vida útil de los equipos y sistemas de información.</t>
  </si>
  <si>
    <t>Documentada en Matriz de Riesgos</t>
  </si>
  <si>
    <t>Presentar y realizar proyectos para la contratación de actualización de la plataforma tecnológica.</t>
  </si>
  <si>
    <t>Seguimiento a la prestación del servicio de Conectividad</t>
  </si>
  <si>
    <t>Seguimiento a la ejecución de contratos de tecnología y SGSI, de servicios/productos</t>
  </si>
  <si>
    <t>Seguimiento de las actividades desarrolladas por los servidores de la Unidad de Informática y el SGSI</t>
  </si>
  <si>
    <t>11;12</t>
  </si>
  <si>
    <t>Brindar soporte y mantenimiento a los aplicativos</t>
  </si>
  <si>
    <t>Comunicar las actualizaciones y/o recomendaciones a los usuarios de los servicios brindados por la Unidad de Informática y el SGSI</t>
  </si>
  <si>
    <t>Adquisición de herramientas  y servicios tecnológicos y de SGSI, a beneficio de la Entidad.</t>
  </si>
  <si>
    <t>Seguimiento y supervisión al servicio de audiencias a nivel nacional</t>
  </si>
  <si>
    <t>Adquisición de herramientas y servicios de seguridad de acuerdo con la normatividad vigente.</t>
  </si>
  <si>
    <t>4;7</t>
  </si>
  <si>
    <t>Adelantar los procesos de vinculación de los profesionales de la Unidad de Informática responsables de las funciones de seguridad de la información y Ciberseguridad</t>
  </si>
  <si>
    <t>7; 15</t>
  </si>
  <si>
    <t>Documentada en Plan de Acción
Acuerdo PCSJA 1233 de 2023</t>
  </si>
  <si>
    <t xml:space="preserve">Articular el SGSI norma NTC ISO/IEC 27001 al SIGCMA de la Rama Judicial </t>
  </si>
  <si>
    <t xml:space="preserve">Socialización y divulgación de la política y lineamientos de seguridad de la información </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</si>
  <si>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</si>
  <si>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</si>
  <si>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</si>
  <si>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</si>
  <si>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</si>
  <si>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</si>
  <si>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</si>
  <si>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</si>
  <si>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</si>
  <si>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</si>
  <si>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</si>
  <si>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</si>
  <si>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</si>
  <si>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</si>
  <si>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</si>
  <si>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</si>
  <si>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</si>
  <si>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</si>
  <si>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</si>
  <si>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</si>
  <si>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</si>
  <si>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</si>
  <si>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</si>
  <si>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</si>
  <si>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</si>
  <si>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</si>
  <si>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</si>
  <si>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</si>
  <si>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</si>
  <si>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</si>
  <si>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</si>
  <si>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</si>
  <si>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</si>
  <si>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</si>
  <si>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</si>
  <si>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</si>
  <si>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</si>
  <si>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</si>
  <si>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</si>
  <si>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</si>
  <si>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</si>
  <si>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</si>
  <si>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</si>
  <si>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</si>
  <si>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</si>
  <si>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</si>
  <si>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</si>
  <si>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</si>
  <si>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</si>
  <si>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</si>
  <si>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</si>
  <si>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</si>
  <si>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</si>
  <si>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</si>
  <si>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</si>
  <si>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</si>
  <si>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</si>
  <si>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</si>
  <si>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</si>
  <si>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</si>
  <si>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</si>
  <si>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</si>
  <si>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</si>
  <si>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</si>
  <si>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</si>
  <si>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</si>
  <si>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</si>
  <si>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</si>
  <si>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</si>
  <si>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</si>
  <si>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</si>
  <si>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</si>
  <si>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</si>
  <si>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</si>
  <si>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</si>
  <si>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r>
      <t xml:space="preserve">Gestionar, administrar y mantener los recursos informáticos y de telecomunicaciones para el desarrollo de los objetivos institucionales, facilitando el acceso al servicio de justicia, satisfaciendo las necesidades de los funcionarios, empleados y ciudadanos en términos de celeridad, accesibilidad y transparencia, en el marco del </t>
    </r>
    <r>
      <rPr>
        <b/>
        <sz val="10"/>
        <color theme="1"/>
        <rFont val="Calibri"/>
        <family val="2"/>
        <scheme val="minor"/>
      </rPr>
      <t>Sistema de Gestión de la Calidad y del Medio Ambiente, Seguridad y Salud en el Trabajo, Antisoborno, y Seguridad de la Información</t>
    </r>
    <r>
      <rPr>
        <sz val="10"/>
        <color theme="1"/>
        <rFont val="Calibri"/>
        <family val="2"/>
        <scheme val="minor"/>
      </rPr>
      <t xml:space="preserve"> de la Rama Judicial.</t>
    </r>
  </si>
  <si>
    <t>ALCANCE</t>
  </si>
  <si>
    <t>Nivel Nacional - Nivel Seccional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</si>
  <si>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</si>
  <si>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</si>
  <si>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</si>
  <si>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</si>
  <si>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</si>
  <si>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</si>
  <si>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</si>
  <si>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</si>
  <si>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</si>
  <si>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</si>
  <si>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</si>
  <si>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</si>
  <si>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</si>
  <si>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</si>
  <si>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</si>
  <si>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</si>
  <si>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</si>
  <si>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</si>
  <si>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</si>
  <si>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Interrupción del servicio de conectividad WAN - Nacional</t>
  </si>
  <si>
    <t>Imprevistos de la prestación de los servicios de conectividad.</t>
  </si>
  <si>
    <t>1. Fallas del operador de conectividad Nacional y sus aliados.</t>
  </si>
  <si>
    <t>Afectación de reputacion,imagén,  credibilidad, satisfacción de usuarios y PI</t>
  </si>
  <si>
    <t xml:space="preserve">De un área del nivel central, seccional o despacho judicial </t>
  </si>
  <si>
    <t>2. Saturación en los canales</t>
  </si>
  <si>
    <t>Interrupción o afectación en la prestación del servicio judicial</t>
  </si>
  <si>
    <t xml:space="preserve">Entre  0 a 48 horas habiles al año </t>
  </si>
  <si>
    <t>3. Fluido Eléctrico</t>
  </si>
  <si>
    <t>Interrupción o afectación en la prestación del servicio administrativo</t>
  </si>
  <si>
    <t>Entre 0 a 96 horas habiles al año  o afectación minima</t>
  </si>
  <si>
    <t>4. Presupuesto asignado insuficiente</t>
  </si>
  <si>
    <t>Incumplimiento de las metas establecidas</t>
  </si>
  <si>
    <t>Incumplimiento del 20% de los indicadores del proceso</t>
  </si>
  <si>
    <t>Incumplimiento Contractual</t>
  </si>
  <si>
    <t>Posibilidad de incumplimiento de metas establecidas debido a que los bienes o servicios contratados se entreguen más allá del plazo de ejecución pactado, de manera incompleta, o en malas condiciones de calidad.</t>
  </si>
  <si>
    <t>1. Cambios inesperados en el entorno de la ejecución del contrato.</t>
  </si>
  <si>
    <t>2. Deficiencias en la ejecución por parte del contratista.</t>
  </si>
  <si>
    <t>3. Incumplimiento por parte del contratista en los acuerdos de niveles de servicio.</t>
  </si>
  <si>
    <t>Falta de Gobernabilidad de TIC</t>
  </si>
  <si>
    <t>Desarticulación de las políticas en materia de las TICs</t>
  </si>
  <si>
    <t>1. Falta de control y regulación respecto de la aplicación del las TIC en las diferentes Seccionales</t>
  </si>
  <si>
    <t>Incumplimiento del 40% de los indicadores del proceso</t>
  </si>
  <si>
    <t>2. Desarticulación con los ingenieros Seccionales, al no tener administrativamente dependencia de la dirección de la Unidad de Informática.</t>
  </si>
  <si>
    <t>3.Falta de Estandarización de la implementación de aplicativos a nivel nacional.</t>
  </si>
  <si>
    <t>Incumplimiento del plan Anual de Inversiones</t>
  </si>
  <si>
    <t>Postergación o negación en el trámite asociado con la autorización y aprobación de las actividades definidas Plan de Inversión anual.</t>
  </si>
  <si>
    <t>1. Demora en el CSJ en aprobación del plan de inversión.</t>
  </si>
  <si>
    <t>2. Demora en la entrega del plan de inversión al Consejo para aprobación.</t>
  </si>
  <si>
    <t>3. Demora en la retroalimentación que se realiza en Consejo sobre el plan de inversión.</t>
  </si>
  <si>
    <t>4. Diversidad de criterios frente a las soluciones planteadas por la Unidad de Informática.</t>
  </si>
  <si>
    <t>5. Equipo de profesionales insuficiente.</t>
  </si>
  <si>
    <t>6. Asignación tardía de recursos.</t>
  </si>
  <si>
    <t>Corrupción</t>
  </si>
  <si>
    <t>Posibilidad de actos indebidos de  los servidores judiciales debido a  la carencia en transparencia, ética y valores</t>
  </si>
  <si>
    <t>1.Insuficientes programas de capacitación para la toma de conciencia debido al desconocimiento de la ley anti soborno (ISO 37001:2016), Plan Anticorrupción y  de los  valores y principios propios de la entidad.</t>
  </si>
  <si>
    <t xml:space="preserve">De la entidad, seccional, despachos a nivel local o municipal </t>
  </si>
  <si>
    <t xml:space="preserve">2. Desconocimiento del Código de Ética y Buen Gobierno.    </t>
  </si>
  <si>
    <t>3.Carencia de compromiso  y transparencia de los servidores judiciales con la Entidad.</t>
  </si>
  <si>
    <t>4.Deficiencia del control y seguimiento de la gestión ejercida por los servidores judiciales.</t>
  </si>
  <si>
    <t xml:space="preserve">5.Obtención de beneficios propios </t>
  </si>
  <si>
    <t>Obsolescencia Tecnológica.</t>
  </si>
  <si>
    <t>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t>
  </si>
  <si>
    <t>1.Rápido e inevitable avance tecnológico.</t>
  </si>
  <si>
    <t xml:space="preserve">De la entidad y sector justicia a nivel nacional </t>
  </si>
  <si>
    <t>2. Falta de recursos presupuestales para enfrentar la necesidad de actualizar la plataforma tecnológica y los sistemas de información.</t>
  </si>
  <si>
    <t>Afectación Económica</t>
  </si>
  <si>
    <t>Afectación al presupuesto  en un valor  &lt;1% y ≥5%.</t>
  </si>
  <si>
    <t>Interrupción de los servicios tecnológicos</t>
  </si>
  <si>
    <r>
      <t xml:space="preserve">Afectación en la prestación de servicios tecnológicos, causado por la </t>
    </r>
    <r>
      <rPr>
        <b/>
        <sz val="10"/>
        <color theme="1"/>
        <rFont val="Calibri"/>
        <family val="2"/>
        <scheme val="minor"/>
      </rPr>
      <t>MIGRACIÓN</t>
    </r>
    <r>
      <rPr>
        <sz val="10"/>
        <color theme="1"/>
        <rFont val="Calibri"/>
        <family val="2"/>
        <scheme val="minor"/>
      </rPr>
      <t xml:space="preserve"> de los mismos, en el cambio de proveedor, afectando el normal desarrollo de las actividades </t>
    </r>
  </si>
  <si>
    <t>1. Alta complejidad de la prestación de servicios tecnológicos, en particular cuando hay cambio de operadores.</t>
  </si>
  <si>
    <t xml:space="preserve">Entre 49 a 96 horas  habiles al año  </t>
  </si>
  <si>
    <t>Interrupción del servicio de conectividad LAN - Local</t>
  </si>
  <si>
    <t>Afectar el normal curso de las operaciones en alguna de las ubicaciones de la organización con ocasión a la ausencia de conectividad</t>
  </si>
  <si>
    <t>1. Fallas en la operación de los equipos activos de RED.</t>
  </si>
  <si>
    <t>2. Fallas en el fluido eléctrico</t>
  </si>
  <si>
    <t>3. Falta o demoras en el mantenimiento</t>
  </si>
  <si>
    <t>4. Virus Informático</t>
  </si>
  <si>
    <t>5. Falta de presupuesto</t>
  </si>
  <si>
    <t xml:space="preserve">Pérdida de la seguridad, confiablidad o disponibilidad de la información </t>
  </si>
  <si>
    <t xml:space="preserve">Afectación en la confidencialidad, integridad,  disponibilidad y seguridad de la información por la no aplicabilidad de  barreras y procedimientos que resguardan el acceso a los datos. </t>
  </si>
  <si>
    <t>1. Ausencia  en los controles técnicos</t>
  </si>
  <si>
    <t>2. Debilidad en la concienciación y concientización de los servidores judiciales en materia de seguridad de la información</t>
  </si>
  <si>
    <t>Entre e 97 a 192 horas  habiles al año o afectación baja</t>
  </si>
  <si>
    <t>3.Ataques cibernéticos</t>
  </si>
  <si>
    <t xml:space="preserve">4. Ausencia de copias de seguridad de los activos de información </t>
  </si>
  <si>
    <t>Afectación al presupuesto en un valor ≥0,5%.</t>
  </si>
  <si>
    <t xml:space="preserve">5. Ausencia en  mecanismos de validación de copias de seguridad </t>
  </si>
  <si>
    <t xml:space="preserve">Recibir dádivas o beneficios a nombre propio o de terceros para  afectar la seguridad o confidencialidad de la información   </t>
  </si>
  <si>
    <t xml:space="preserve">Recibir dádivas o beneficios a nombre propio o de terceros por   revelar información confidencial,  alterar, retener o no publicar información.  </t>
  </si>
  <si>
    <t>1. Falta de ética y valores.</t>
  </si>
  <si>
    <t xml:space="preserve">De la entidad y sector justicia a nivel internacional </t>
  </si>
  <si>
    <t>Hechos o noticias que afectan la entidad a nivel nacional.</t>
  </si>
  <si>
    <t>2. Insuficientes programas de capacitación para la toma de conciencia debido al desconocimiento de la ley antisoborno (ISO 37001:2016), Plan Anticorrupción y  de los  valores y principios propios de la entidad.</t>
  </si>
  <si>
    <t>Afectación al presupuesto en un valor ≥50%.</t>
  </si>
  <si>
    <t>Afectación al presupuesto en un valor &lt;0,5% y ≥1%.</t>
  </si>
  <si>
    <t>3. Desconocimiento del Código de Etica y Buen Gobierno.</t>
  </si>
  <si>
    <t xml:space="preserve">Interrupción en la prestación del servicio entre 97 a 192 horas  habiles al año  </t>
  </si>
  <si>
    <t>4. Falta o inaplicación de controles.</t>
  </si>
  <si>
    <t xml:space="preserve">Interrupción en la prestación del servicio entre 49 a 96 horas  habiles al año  </t>
  </si>
  <si>
    <t>Ofrecer, prometer, entregar, aceptar o solicitar una ventaja indebida para la asignación de permisos para el acceso y uso de servicios tecnológicos no autorizados, con exposición de datos sensibles,  en  beneficio propio o de un tercero.</t>
  </si>
  <si>
    <t>Cuando por el acceso indebido  y malintencionado a los sistemas de información se hace el uso no apropiado de la información contenida en los sistemas en favorecimiento propio o de un tercero.</t>
  </si>
  <si>
    <t>1. Falta de ética de los servidores públicos (Debilidades en principios y valores)</t>
  </si>
  <si>
    <t>2. Falta de ética de terceros interesados  (Debilidades principios y valores)</t>
  </si>
  <si>
    <t>3. Debilidad en la gestión de Seguridad de la Información, relacionada con contraseñas.</t>
  </si>
  <si>
    <t>4. Debilidad en los controles relacionados con la gestión de los aplicativos. (Daño - cambio - manipulación base de datos)</t>
  </si>
  <si>
    <t>Ofrecer, prometer, entregar, aceptar o solicitar una ventaja indebida  para influir o direccionar la estructuración de  necesidades y/o especificaciones técnicas que involucran Tecnologías de Información soluciones y servicios tecnológicos, en  beneficio propio o de un tercero.</t>
  </si>
  <si>
    <t>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t>
  </si>
  <si>
    <t>3. Debilidades en los controles de los procedimientos de estructuración contractual.</t>
  </si>
  <si>
    <t>Ofrecer, prometer, entregar, aceptar o solicitar una ventaja para afectar indebidamente la evaluación técnica de ofertas en los procesos de contratación.</t>
  </si>
  <si>
    <t>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t>
  </si>
  <si>
    <t>3. Debilidades en los controles de los procedimientos de evaluación  contractual.</t>
  </si>
  <si>
    <t>Ofrecer, prometer, entregar, aceptar o solicitar una ventaja indebida  para afectar la supervisión o interventoría de los contratos.</t>
  </si>
  <si>
    <t>Cuando se favorece  indebidamente la intervención de personas inescrupulosas (ejem:  consultores externos, fabricantes, proveedores, oferentes, proponentes, entre otros.), para afectar indebidamente la supervisión o interventoría de los contratos.</t>
  </si>
  <si>
    <t>3. Debilidades en los controles de los procedimientos de supervisión o interventoría contractual.</t>
  </si>
  <si>
    <t xml:space="preserve">MATRIZ DE RIESGOS </t>
  </si>
  <si>
    <t>PROCESO:</t>
  </si>
  <si>
    <t>OBJETIVO:</t>
  </si>
  <si>
    <r>
      <t xml:space="preserve">Gestionar, administrar y mantener los recursos informáticos y de telecomunicaciones para el desarrollo de los objetivos institucionales, facilitando el acceso al servicio de justicia, satisfaciendo las necesidades de los funcionarios, empleados y ciudadanos en términos de celeridad, accesibilidad y transparencia, en el marco del </t>
    </r>
    <r>
      <rPr>
        <b/>
        <sz val="12"/>
        <color theme="1"/>
        <rFont val="Arial Narrow"/>
        <family val="2"/>
      </rPr>
      <t>Sistema de Gestión de la Calidad y del Medio Ambiente, Seguridad y Salud en el Trabajo, Antisoborno, y Seguridad de la Información</t>
    </r>
    <r>
      <rPr>
        <sz val="12"/>
        <color theme="1"/>
        <rFont val="Arial Narrow"/>
        <family val="2"/>
      </rPr>
      <t xml:space="preserve"> de la Rama Judicial.</t>
    </r>
  </si>
  <si>
    <t>ALCANCE:</t>
  </si>
  <si>
    <t>Nivel Nacional</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</si>
  <si>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</si>
  <si>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</si>
  <si>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</si>
  <si>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</si>
  <si>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</si>
  <si>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</si>
  <si>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</si>
  <si>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</si>
  <si>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</si>
  <si>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</si>
  <si>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8"/>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</si>
  <si>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</si>
  <si>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</si>
  <si>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</si>
  <si>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</si>
  <si>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</si>
  <si>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</si>
  <si>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</si>
  <si>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r>
      <t>El Coordinador xxxx  (responsable),   diariamente(</t>
    </r>
    <r>
      <rPr>
        <sz val="10"/>
        <color rgb="FFFF0000"/>
        <rFont val="Calibri"/>
        <family val="2"/>
        <scheme val="minor"/>
      </rPr>
      <t>periodicidad</t>
    </r>
    <r>
      <rPr>
        <sz val="10"/>
        <rFont val="Calibri"/>
        <family val="2"/>
        <scheme val="minor"/>
      </rPr>
      <t>) verifica (q</t>
    </r>
    <r>
      <rPr>
        <sz val="10"/>
        <color rgb="FFFF0000"/>
        <rFont val="Calibri"/>
        <family val="2"/>
        <scheme val="minor"/>
      </rPr>
      <t>ué busca hace</t>
    </r>
    <r>
      <rPr>
        <sz val="10"/>
        <rFont val="Calibri"/>
        <family val="2"/>
        <scheme val="minor"/>
      </rPr>
      <t>r) la dispobibilidad de los canales     (</t>
    </r>
    <r>
      <rPr>
        <sz val="10"/>
        <color rgb="FFFF0000"/>
        <rFont val="Calibri"/>
        <family val="2"/>
        <scheme val="minor"/>
      </rPr>
      <t>cómo se hace</t>
    </r>
    <r>
      <rPr>
        <sz val="10"/>
        <rFont val="Calibri"/>
        <family val="2"/>
        <scheme val="minor"/>
      </rPr>
      <t xml:space="preserve">), si encuentran fallas.........   incumplimientos </t>
    </r>
    <r>
      <rPr>
        <sz val="10"/>
        <color rgb="FFFF0000"/>
        <rFont val="Calibri"/>
        <family val="2"/>
        <scheme val="minor"/>
      </rPr>
      <t>(desviación)</t>
    </r>
    <r>
      <rPr>
        <sz val="10"/>
        <rFont val="Calibri"/>
        <family val="2"/>
        <scheme val="minor"/>
      </rPr>
      <t xml:space="preserve"> . comunica a xxxxxx. Se conservan registros de los resultados del monitoreo.(</t>
    </r>
    <r>
      <rPr>
        <sz val="10"/>
        <color rgb="FFFF0000"/>
        <rFont val="Calibri"/>
        <family val="2"/>
        <scheme val="minor"/>
      </rPr>
      <t>evidencia</t>
    </r>
    <r>
      <rPr>
        <sz val="10"/>
        <rFont val="Calibri"/>
        <family val="2"/>
        <scheme val="minor"/>
      </rPr>
      <t xml:space="preserve">)  </t>
    </r>
  </si>
  <si>
    <t>SI</t>
  </si>
  <si>
    <t>NO</t>
  </si>
  <si>
    <t xml:space="preserve">MATRIZ DE RIESGOS SIGCMA </t>
  </si>
  <si>
    <t>Proceso:</t>
  </si>
  <si>
    <t>Objetivo:</t>
  </si>
  <si>
    <r>
      <t xml:space="preserve">Gestionar, administrar y mantener los recursos informáticos y de telecomunicaciones para el desarrollo de los objetivos institucionales, facilitando el acceso al servicio de justicia, satisfaciendo las necesidades de los funcionarios, empleados y ciudadanos en términos de celeridad, accesibilidad y transparencia, en el marco del </t>
    </r>
    <r>
      <rPr>
        <b/>
        <sz val="14"/>
        <color theme="1"/>
        <rFont val="Arial Narrow"/>
        <family val="2"/>
      </rPr>
      <t xml:space="preserve">Sistema de Gestión de la Calidad y del Medio Ambiente, Seguridad y Salud en el Trabajo, Antisoborno, y Seguridad de la Información </t>
    </r>
    <r>
      <rPr>
        <sz val="14"/>
        <color theme="1"/>
        <rFont val="Arial Narrow"/>
        <family val="2"/>
      </rPr>
      <t>de la Rama Judicial.</t>
    </r>
  </si>
  <si>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</si>
  <si>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</si>
  <si>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</si>
  <si>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</si>
  <si>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</si>
  <si>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</si>
  <si>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</si>
  <si>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</si>
  <si>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</si>
  <si>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</si>
  <si>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</si>
  <si>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</si>
  <si>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</si>
  <si>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</si>
  <si>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</si>
  <si>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</si>
  <si>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</si>
  <si>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</si>
  <si>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</si>
  <si>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</si>
  <si>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</si>
  <si>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</si>
  <si>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</si>
  <si>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</si>
  <si>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</si>
  <si>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</si>
  <si>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</si>
  <si>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</si>
  <si>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</si>
  <si>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</si>
  <si>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</si>
  <si>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</si>
  <si>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</si>
  <si>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</si>
  <si>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</si>
  <si>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</si>
  <si>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</si>
  <si>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</si>
  <si>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</si>
  <si>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</si>
  <si>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</si>
  <si>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</si>
  <si>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</si>
  <si>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 xml:space="preserve">De la entidad, seccional, despachos a nivel departamental </t>
  </si>
  <si>
    <t>Mayor</t>
  </si>
  <si>
    <t>Catastrófico</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</si>
  <si>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</si>
  <si>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</si>
  <si>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</si>
  <si>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</si>
  <si>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</si>
  <si>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</si>
  <si>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60% de los indicadores del proceso</t>
  </si>
  <si>
    <t>Incumplimiento del 80% de los indicadores del proceso</t>
  </si>
  <si>
    <t>Incumplimiento del 100% de los indicadores del proceso</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</si>
  <si>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</si>
  <si>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</si>
  <si>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</si>
  <si>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</si>
  <si>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</si>
  <si>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</si>
  <si>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</si>
  <si>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</si>
  <si>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</si>
  <si>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</si>
  <si>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</si>
  <si>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</si>
  <si>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</si>
  <si>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</si>
  <si>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</si>
  <si>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</si>
  <si>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</si>
  <si>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</si>
  <si>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</si>
  <si>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</si>
  <si>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</si>
  <si>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</si>
  <si>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</si>
  <si>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</si>
  <si>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</si>
  <si>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</si>
  <si>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</si>
  <si>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</si>
  <si>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</si>
  <si>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</si>
  <si>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</si>
  <si>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</si>
  <si>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</si>
  <si>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</si>
  <si>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</si>
  <si>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</si>
  <si>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</si>
  <si>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</si>
  <si>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</si>
  <si>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</si>
  <si>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</si>
  <si>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</si>
  <si>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</si>
  <si>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</si>
  <si>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</si>
  <si>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</si>
  <si>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</si>
  <si>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</si>
  <si>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</si>
  <si>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</si>
  <si>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</si>
  <si>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</si>
  <si>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</si>
  <si>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</si>
  <si>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</si>
  <si>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</si>
  <si>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</si>
  <si>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</si>
  <si>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</si>
  <si>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</si>
  <si>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</si>
  <si>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</si>
  <si>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</si>
  <si>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</si>
  <si>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</si>
  <si>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</si>
  <si>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</si>
  <si>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</si>
  <si>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Se realiza monitoreo constante con la herramienta de gestión en el servicio de internet en las diferentes sedes judiciales.</t>
  </si>
  <si>
    <t xml:space="preserve">No se materializo el riesgo.
</t>
  </si>
  <si>
    <t>El supervisor de los contratos realiza seguimiento que lo establecido contractualmente se cumpla por el contratista.</t>
  </si>
  <si>
    <t>Se cumple con toda las politicas impartidas por el CSJ en materia de las TICs</t>
  </si>
  <si>
    <t>Se realiza seguimiento a las actividades programadas en las actividades definidad.</t>
  </si>
  <si>
    <t>Se cumple con los lineamientos de acuerdo al estatuto anticorrupcion de la entidad</t>
  </si>
  <si>
    <t>Se realizo la actualizacion de los equipos tecnologicos de la seccional,  de acuerdo a las directrices dadas por el Nivel Central Btá</t>
  </si>
  <si>
    <t>No se realizo actividades de migracion en la seccional</t>
  </si>
  <si>
    <t xml:space="preserve">Se realiza monitoreo constante con la herramienta de gestión en el servicio de internet en las diferentes sedes judiciales.
para detectar posibles fallas en el servicio de internet. 
</t>
  </si>
  <si>
    <t xml:space="preserve">Se garantiza que todos los equipos de los servidores judiciales  esten ingresados dentro del Dominio DA, para que se le apliquen todas laas politicas de seguridad que resguardan el accso a la informacion. </t>
  </si>
  <si>
    <t xml:space="preserve">Se cumple con los lineamientos de acuerdo al estatuto anticorrupcion de la entidad
</t>
  </si>
  <si>
    <t>ANÁLISIS DEL RESULTADO FINAL 
2 TRIMESTRE</t>
  </si>
  <si>
    <t xml:space="preserve">No se materializo el riesgo
</t>
  </si>
  <si>
    <t>ANÁLISIS DEL RESULTADO FINAL 
3 TRIMESTRE</t>
  </si>
  <si>
    <t>ANÁLISIS DEL RESULTADO FINAL 
4 TRIMESTRE</t>
  </si>
  <si>
    <t>Se adelantaron gestiones para mejorar el servicio de conectividad en 27 sedes y se instalaron 27 enlaces nuevos de respaldo. Se realiza monitoreo constante con la herramienta de gestión en el servicio de internet en las diferentes sedes judiciales.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</si>
</sst>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8">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sz val="14"/>
      <name val="Azo Sans Medium"/>
    </font>
    <font>
      <b/>
      <sz val="12"/>
      <name val="Azo Sans Medium"/>
    </font>
    <font>
      <b/>
      <sz val="12"/>
      <name val="Arial"/>
      <family val="2"/>
    </font>
    <font>
      <sz val="12"/>
      <name val="Arial"/>
      <family val="2"/>
    </font>
    <font>
      <sz val="14"/>
      <name val="Azo Sans Light"/>
    </font>
    <font>
      <b/>
      <sz val="10"/>
      <color theme="0"/>
      <name val="Calibri"/>
      <family val="2"/>
      <scheme val="minor"/>
    </font>
    <font>
      <sz val="10"/>
      <color theme="0"/>
      <name val="Calibri"/>
      <family val="2"/>
      <scheme val="minor"/>
    </font>
    <font>
      <sz val="12"/>
      <color theme="1"/>
      <name val="Arial Narrow"/>
      <family val="2"/>
    </font>
    <font>
      <b/>
      <sz val="12"/>
      <color theme="1"/>
      <name val="Arial Narrow"/>
      <family val="2"/>
    </font>
    <font>
      <sz val="8"/>
      <color theme="0"/>
      <name val="Arial Narrow"/>
      <family val="2"/>
    </font>
    <font>
      <b/>
      <sz val="14"/>
      <color theme="1"/>
      <name val="Arial Narrow"/>
      <family val="2"/>
    </font>
    <font>
      <b/>
      <sz val="14"/>
      <color theme="1"/>
      <name val="Calibri"/>
      <family val="2"/>
      <scheme val="minor"/>
    </font>
    <font>
      <sz val="11"/>
      <color theme="0"/>
      <name val="Azo Sans Medium"/>
    </font>
    <font>
      <sz val="11"/>
      <color theme="1"/>
      <name val="Azo Sans Medium"/>
    </font>
    <font>
      <sz val="11"/>
      <color rgb="FF004D6D"/>
      <name val="Azo Sans Medium"/>
    </font>
    <font>
      <sz val="11"/>
      <color theme="0" tint="-4.9989318521683403E-2"/>
      <name val="Azo Sans Medium"/>
    </font>
    <font>
      <sz val="11"/>
      <color rgb="FF002060"/>
      <name val="Azo Sans Medium"/>
    </font>
    <font>
      <i/>
      <sz val="11"/>
      <color rgb="FF002060"/>
      <name val="Azo Sans Medium"/>
    </font>
    <font>
      <sz val="12"/>
      <color theme="0"/>
      <name val="Azo Sans Medium"/>
    </font>
    <font>
      <sz val="12"/>
      <color rgb="FF004D6D"/>
      <name val="Azo Sans Medium"/>
    </font>
    <font>
      <sz val="12"/>
      <name val="Azo Sans Light"/>
    </font>
    <font>
      <sz val="12"/>
      <color theme="1"/>
      <name val="Azo Sans Light"/>
    </font>
    <font>
      <b/>
      <sz val="14"/>
      <color rgb="FF004D6D"/>
      <name val="Azo Sans Medium"/>
    </font>
    <font>
      <b/>
      <sz val="11"/>
      <color rgb="FFFF0000"/>
      <name val="Arial Narrow"/>
      <family val="2"/>
    </font>
    <font>
      <sz val="10"/>
      <color rgb="FFFF0000"/>
      <name val="Calibri"/>
      <family val="2"/>
      <scheme val="minor"/>
    </font>
    <font>
      <sz val="16"/>
      <color theme="1"/>
      <name val="Calibri"/>
      <family val="2"/>
      <scheme val="minor"/>
    </font>
    <font>
      <b/>
      <sz val="8"/>
      <color rgb="FF000000"/>
      <name val="Times New Roman"/>
      <family val="1"/>
    </font>
    <font>
      <b/>
      <sz val="8"/>
      <color rgb="FF767171"/>
      <name val="Times New Roman"/>
      <family val="1"/>
    </font>
    <font>
      <sz val="10"/>
      <color rgb="FF000000"/>
      <name val="Calibri"/>
      <charset val="1"/>
    </font>
  </fonts>
  <fills count="23">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0" tint="-0.24994659260841701"/>
        <bgColor indexed="64"/>
      </patternFill>
    </fill>
  </fills>
  <borders count="11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diagonal/>
    </border>
    <border>
      <left/>
      <right style="double">
        <color theme="1" tint="0.14999847407452621"/>
      </right>
      <top style="double">
        <color theme="1" tint="0.14999847407452621"/>
      </top>
      <bottom style="double">
        <color theme="1" tint="0.14999847407452621"/>
      </bottom>
      <diagonal/>
    </border>
    <border>
      <left style="double">
        <color theme="0"/>
      </left>
      <right style="double">
        <color theme="0"/>
      </right>
      <top style="double">
        <color theme="0"/>
      </top>
      <bottom style="double">
        <color theme="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4DC0E3"/>
      </left>
      <right style="dotted">
        <color rgb="FF4DC0E3"/>
      </right>
      <top style="dotted">
        <color rgb="FF4DC0E3"/>
      </top>
      <bottom style="dotted">
        <color rgb="FF4DC0E3"/>
      </bottom>
      <diagonal/>
    </border>
    <border>
      <left style="dotted">
        <color rgb="FF4DC0E3"/>
      </left>
      <right style="dashed">
        <color rgb="FF00B0F0"/>
      </right>
      <top style="dotted">
        <color rgb="FF4DC0E3"/>
      </top>
      <bottom/>
      <diagonal/>
    </border>
    <border>
      <left style="dotted">
        <color rgb="FF4DC0E3"/>
      </left>
      <right style="dashed">
        <color rgb="FF00B0F0"/>
      </right>
      <top/>
      <bottom/>
      <diagonal/>
    </border>
    <border>
      <left style="dotted">
        <color rgb="FF4DC0E3"/>
      </left>
      <right style="dashed">
        <color rgb="FF00B0F0"/>
      </right>
      <top/>
      <bottom style="dashed">
        <color rgb="FF00B0F0"/>
      </bottom>
      <diagonal/>
    </border>
    <border>
      <left style="dotted">
        <color rgb="FF4DC0E3"/>
      </left>
      <right style="dashed">
        <color rgb="FF00B0F0"/>
      </right>
      <top style="dashed">
        <color rgb="FF00B0F0"/>
      </top>
      <bottom/>
      <diagonal/>
    </border>
    <border>
      <left style="dotted">
        <color rgb="FF4DC0E3"/>
      </left>
      <right style="dashed">
        <color rgb="FF00B0F0"/>
      </right>
      <top/>
      <bottom style="dotted">
        <color rgb="FF4DC0E3"/>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style="thick">
        <color theme="0"/>
      </bottom>
      <diagonal/>
    </border>
    <border>
      <left/>
      <right/>
      <top/>
      <bottom style="thick">
        <color theme="0"/>
      </bottom>
      <diagonal/>
    </border>
    <border>
      <left/>
      <right style="thick">
        <color theme="0"/>
      </right>
      <top/>
      <bottom style="thick">
        <color theme="0"/>
      </bottom>
      <diagonal/>
    </border>
    <border>
      <left style="thick">
        <color theme="0"/>
      </left>
      <right/>
      <top/>
      <bottom style="thick">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thin">
        <color theme="0"/>
      </top>
      <bottom/>
      <diagonal/>
    </border>
    <border>
      <left style="thick">
        <color theme="0"/>
      </left>
      <right style="thick">
        <color theme="0"/>
      </right>
      <top/>
      <bottom/>
      <diagonal/>
    </border>
    <border>
      <left style="thick">
        <color theme="0"/>
      </left>
      <right style="thick">
        <color theme="0"/>
      </right>
      <top style="dashed">
        <color theme="9" tint="-0.24994659260841701"/>
      </top>
      <bottom/>
      <diagonal/>
    </border>
    <border>
      <left style="thick">
        <color theme="0"/>
      </left>
      <right/>
      <top/>
      <bottom style="medium">
        <color indexed="64"/>
      </bottom>
      <diagonal/>
    </border>
    <border>
      <left/>
      <right style="double">
        <color theme="1" tint="0.14999847407452621"/>
      </right>
      <top/>
      <bottom style="double">
        <color theme="1" tint="0.14999847407452621"/>
      </bottom>
      <diagonal/>
    </border>
    <border>
      <left style="thin">
        <color indexed="64"/>
      </left>
      <right style="thin">
        <color indexed="64"/>
      </right>
      <top style="thin">
        <color indexed="64"/>
      </top>
      <bottom style="medium">
        <color indexed="64"/>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ck">
        <color theme="0"/>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dashed">
        <color theme="9" tint="-0.24994659260841701"/>
      </left>
      <right style="dashed">
        <color theme="9" tint="-0.24994659260841701"/>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top style="thick">
        <color theme="0"/>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530">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5" fillId="21" borderId="0" xfId="0" applyFont="1" applyFill="1"/>
    <xf numFmtId="0" fontId="66" fillId="21" borderId="0" xfId="0" applyFont="1" applyFill="1"/>
    <xf numFmtId="0" fontId="0" fillId="21" borderId="0" xfId="0" applyFill="1" applyAlignment="1">
      <alignment horizontal="justify" vertical="center"/>
    </xf>
    <xf numFmtId="0" fontId="67" fillId="0" borderId="0" xfId="0" applyFont="1" applyAlignment="1" applyProtection="1">
      <alignment vertical="top"/>
      <protection locked="0"/>
    </xf>
    <xf numFmtId="0" fontId="67" fillId="0" borderId="0" xfId="0" applyFont="1" applyAlignment="1">
      <alignment vertical="top"/>
    </xf>
    <xf numFmtId="0" fontId="69" fillId="0" borderId="0" xfId="0" applyFont="1" applyAlignment="1">
      <alignment vertical="top"/>
    </xf>
    <xf numFmtId="0" fontId="71" fillId="0" borderId="0" xfId="0" applyFont="1" applyAlignment="1">
      <alignment vertical="center"/>
    </xf>
    <xf numFmtId="0" fontId="72" fillId="3" borderId="0" xfId="0" applyFont="1" applyFill="1" applyAlignment="1">
      <alignment vertical="center"/>
    </xf>
    <xf numFmtId="0" fontId="72" fillId="0" borderId="0" xfId="0" applyFont="1" applyAlignment="1">
      <alignment vertical="center"/>
    </xf>
    <xf numFmtId="0" fontId="69" fillId="0" borderId="0" xfId="0" applyFont="1" applyAlignment="1">
      <alignment vertical="top" wrapText="1" readingOrder="1"/>
    </xf>
    <xf numFmtId="0" fontId="73" fillId="3" borderId="0" xfId="0" applyFont="1" applyFill="1" applyAlignment="1">
      <alignment horizontal="center" vertical="center" wrapText="1" readingOrder="1"/>
    </xf>
    <xf numFmtId="0" fontId="73" fillId="0" borderId="0" xfId="0" applyFont="1" applyAlignment="1">
      <alignment vertical="top"/>
    </xf>
    <xf numFmtId="0" fontId="69" fillId="0" borderId="0" xfId="0" applyFont="1" applyAlignment="1">
      <alignment horizontal="left" vertical="top"/>
    </xf>
    <xf numFmtId="0" fontId="69" fillId="0" borderId="0" xfId="0" applyFont="1" applyAlignment="1">
      <alignment horizontal="center" vertical="center"/>
    </xf>
    <xf numFmtId="0" fontId="67" fillId="0" borderId="0" xfId="0" applyFont="1" applyAlignment="1">
      <alignment horizontal="left" vertical="top"/>
    </xf>
    <xf numFmtId="0" fontId="67" fillId="0" borderId="0" xfId="0" applyFont="1" applyAlignment="1">
      <alignment horizontal="center" vertical="center"/>
    </xf>
    <xf numFmtId="0" fontId="74" fillId="4" borderId="4" xfId="0" applyFont="1" applyFill="1" applyBorder="1" applyAlignment="1">
      <alignment vertical="center"/>
    </xf>
    <xf numFmtId="0" fontId="74" fillId="4" borderId="4" xfId="0" applyFont="1" applyFill="1" applyBorder="1" applyAlignment="1">
      <alignment horizontal="left" vertical="center"/>
    </xf>
    <xf numFmtId="0" fontId="74" fillId="4" borderId="14" xfId="0" applyFont="1" applyFill="1" applyBorder="1" applyAlignment="1">
      <alignment vertical="center"/>
    </xf>
    <xf numFmtId="0" fontId="75" fillId="3" borderId="0" xfId="0" applyFont="1" applyFill="1" applyAlignment="1">
      <alignment vertical="center"/>
    </xf>
    <xf numFmtId="0" fontId="75" fillId="0" borderId="0" xfId="0" applyFont="1" applyAlignment="1">
      <alignment vertical="center"/>
    </xf>
    <xf numFmtId="0" fontId="74" fillId="4" borderId="0" xfId="0" applyFont="1" applyFill="1" applyAlignment="1">
      <alignment vertical="center"/>
    </xf>
    <xf numFmtId="0" fontId="74" fillId="4" borderId="0" xfId="0" applyFont="1" applyFill="1" applyAlignment="1">
      <alignment horizontal="left" vertical="center"/>
    </xf>
    <xf numFmtId="0" fontId="74" fillId="4" borderId="13" xfId="0" applyFont="1" applyFill="1" applyBorder="1" applyAlignment="1">
      <alignment vertical="center"/>
    </xf>
    <xf numFmtId="0" fontId="12" fillId="4" borderId="0" xfId="0" applyFont="1" applyFill="1" applyAlignment="1">
      <alignment horizontal="center" vertical="center"/>
    </xf>
    <xf numFmtId="0" fontId="74" fillId="3" borderId="0" xfId="0" applyFont="1" applyFill="1" applyAlignment="1">
      <alignment horizontal="center" vertical="center"/>
    </xf>
    <xf numFmtId="0" fontId="74"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5" fillId="3" borderId="16" xfId="0" applyFont="1" applyFill="1" applyBorder="1" applyAlignment="1">
      <alignment vertical="center"/>
    </xf>
    <xf numFmtId="0" fontId="5" fillId="3" borderId="15" xfId="0" applyFont="1" applyFill="1" applyBorder="1" applyAlignment="1">
      <alignment vertical="center"/>
    </xf>
    <xf numFmtId="0" fontId="5" fillId="3" borderId="17" xfId="0" applyFont="1" applyFill="1" applyBorder="1" applyAlignment="1">
      <alignment vertical="center"/>
    </xf>
    <xf numFmtId="0" fontId="5" fillId="3" borderId="0" xfId="0" applyFont="1" applyFill="1" applyAlignment="1">
      <alignment vertical="center"/>
    </xf>
    <xf numFmtId="0" fontId="76" fillId="3" borderId="31" xfId="0" applyFont="1" applyFill="1" applyBorder="1" applyAlignment="1" applyProtection="1">
      <alignment vertical="center"/>
      <protection locked="0"/>
    </xf>
    <xf numFmtId="0" fontId="76" fillId="3" borderId="31" xfId="0" applyFont="1" applyFill="1" applyBorder="1" applyAlignment="1" applyProtection="1">
      <alignment vertical="center" wrapText="1"/>
      <protection locked="0"/>
    </xf>
    <xf numFmtId="0" fontId="5" fillId="3" borderId="11" xfId="0" applyFont="1" applyFill="1" applyBorder="1" applyAlignment="1">
      <alignment vertical="center"/>
    </xf>
    <xf numFmtId="0" fontId="3" fillId="0" borderId="0" xfId="0" applyFont="1" applyAlignment="1">
      <alignment horizontal="center" vertical="center"/>
    </xf>
    <xf numFmtId="0" fontId="26" fillId="21" borderId="0" xfId="0" applyFont="1" applyFill="1"/>
    <xf numFmtId="0" fontId="3" fillId="21" borderId="0" xfId="0" applyFont="1" applyFill="1" applyAlignment="1">
      <alignment horizontal="center" vertical="center"/>
    </xf>
    <xf numFmtId="0" fontId="10" fillId="21" borderId="0" xfId="0" applyFont="1" applyFill="1"/>
    <xf numFmtId="2" fontId="0" fillId="21" borderId="0" xfId="0" applyNumberFormat="1" applyFill="1"/>
    <xf numFmtId="0" fontId="5" fillId="3" borderId="4" xfId="0" applyFont="1" applyFill="1" applyBorder="1" applyAlignment="1">
      <alignment vertical="center"/>
    </xf>
    <xf numFmtId="0" fontId="5" fillId="3" borderId="12" xfId="0" applyFont="1" applyFill="1" applyBorder="1" applyAlignment="1">
      <alignment vertical="center"/>
    </xf>
    <xf numFmtId="0" fontId="12" fillId="21" borderId="0" xfId="0" applyFont="1" applyFill="1" applyAlignment="1" applyProtection="1">
      <alignment vertical="center"/>
      <protection locked="0"/>
    </xf>
    <xf numFmtId="0" fontId="31" fillId="21" borderId="0" xfId="0" applyFont="1" applyFill="1" applyAlignment="1" applyProtection="1">
      <alignment horizontal="center" vertical="center"/>
      <protection locked="0"/>
    </xf>
    <xf numFmtId="0" fontId="12" fillId="21" borderId="0" xfId="0" applyFont="1" applyFill="1"/>
    <xf numFmtId="0" fontId="0" fillId="21" borderId="0" xfId="0" applyFill="1" applyAlignment="1">
      <alignment wrapText="1"/>
    </xf>
    <xf numFmtId="0" fontId="11" fillId="21" borderId="0" xfId="0" applyFont="1" applyFill="1" applyProtection="1">
      <protection locked="0"/>
    </xf>
    <xf numFmtId="0" fontId="0" fillId="21" borderId="0" xfId="0" applyFill="1" applyProtection="1">
      <protection locked="0"/>
    </xf>
    <xf numFmtId="0" fontId="27" fillId="17" borderId="0" xfId="0" applyFont="1" applyFill="1"/>
    <xf numFmtId="0" fontId="81" fillId="19" borderId="23" xfId="0" applyFont="1" applyFill="1" applyBorder="1" applyAlignment="1" applyProtection="1">
      <alignment horizontal="left" vertical="center" wrapText="1"/>
      <protection locked="0"/>
    </xf>
    <xf numFmtId="0" fontId="81" fillId="19" borderId="23" xfId="0" applyFont="1" applyFill="1" applyBorder="1" applyAlignment="1" applyProtection="1">
      <alignment horizontal="center" vertical="center"/>
      <protection locked="0"/>
    </xf>
    <xf numFmtId="0" fontId="62" fillId="5" borderId="23" xfId="0" applyFont="1" applyFill="1" applyBorder="1" applyAlignment="1" applyProtection="1">
      <alignment horizontal="center" vertical="center" wrapText="1"/>
      <protection locked="0"/>
    </xf>
    <xf numFmtId="0" fontId="82" fillId="0" borderId="0" xfId="0" applyFont="1" applyAlignment="1" applyProtection="1">
      <alignment horizontal="left" vertical="center"/>
      <protection locked="0"/>
    </xf>
    <xf numFmtId="0" fontId="81" fillId="0" borderId="0" xfId="0" applyFont="1" applyAlignment="1" applyProtection="1">
      <alignment horizontal="center" vertical="center"/>
      <protection locked="0"/>
    </xf>
    <xf numFmtId="0" fontId="82" fillId="0" borderId="0" xfId="0" applyFont="1" applyAlignment="1" applyProtection="1">
      <alignment horizontal="center" vertical="center"/>
      <protection locked="0"/>
    </xf>
    <xf numFmtId="0" fontId="82" fillId="0" borderId="0" xfId="0" applyFont="1" applyAlignment="1" applyProtection="1">
      <alignment horizontal="left"/>
      <protection locked="0"/>
    </xf>
    <xf numFmtId="0" fontId="82" fillId="0" borderId="0" xfId="0" applyFont="1" applyAlignment="1" applyProtection="1">
      <alignment horizontal="center"/>
      <protection locked="0"/>
    </xf>
    <xf numFmtId="0" fontId="82" fillId="0" borderId="0" xfId="0" applyFont="1"/>
    <xf numFmtId="0" fontId="83" fillId="20" borderId="39" xfId="0" applyFont="1" applyFill="1" applyBorder="1" applyAlignment="1">
      <alignment horizontal="center" vertical="center" wrapText="1" readingOrder="1"/>
    </xf>
    <xf numFmtId="0" fontId="85" fillId="0" borderId="26" xfId="0" applyFont="1" applyBorder="1" applyAlignment="1">
      <alignment horizontal="center" vertical="center" wrapText="1" readingOrder="1"/>
    </xf>
    <xf numFmtId="0" fontId="85" fillId="0" borderId="26" xfId="0" applyFont="1" applyBorder="1" applyAlignment="1">
      <alignment horizontal="justify" vertical="center" wrapText="1"/>
    </xf>
    <xf numFmtId="0" fontId="85" fillId="0" borderId="26" xfId="0" applyFont="1" applyBorder="1" applyAlignment="1">
      <alignment horizontal="center" vertical="center" wrapText="1"/>
    </xf>
    <xf numFmtId="0" fontId="85" fillId="0" borderId="26" xfId="0" applyFont="1" applyBorder="1" applyAlignment="1">
      <alignment horizontal="justify" vertical="center" wrapText="1" readingOrder="1"/>
    </xf>
    <xf numFmtId="0" fontId="83" fillId="3" borderId="39" xfId="0" applyFont="1" applyFill="1" applyBorder="1" applyAlignment="1">
      <alignment vertical="center" wrapText="1" readingOrder="1"/>
    </xf>
    <xf numFmtId="0" fontId="88" fillId="20" borderId="23" xfId="0" applyFont="1" applyFill="1" applyBorder="1" applyAlignment="1">
      <alignment horizontal="center" vertical="center"/>
    </xf>
    <xf numFmtId="0" fontId="88" fillId="5" borderId="23" xfId="0" applyFont="1" applyFill="1" applyBorder="1" applyAlignment="1">
      <alignment horizontal="center" vertical="center"/>
    </xf>
    <xf numFmtId="0" fontId="88" fillId="5" borderId="23" xfId="0" applyFont="1" applyFill="1" applyBorder="1" applyAlignment="1">
      <alignment vertical="center" wrapText="1"/>
    </xf>
    <xf numFmtId="0" fontId="89" fillId="3" borderId="23" xfId="0" applyFont="1" applyFill="1" applyBorder="1" applyAlignment="1">
      <alignment horizontal="center" vertical="center" wrapText="1"/>
    </xf>
    <xf numFmtId="0" fontId="90" fillId="3" borderId="23" xfId="0" applyFont="1" applyFill="1" applyBorder="1" applyAlignment="1">
      <alignment horizontal="center" vertical="center" wrapText="1"/>
    </xf>
    <xf numFmtId="0" fontId="90" fillId="3" borderId="23" xfId="0" applyFont="1" applyFill="1" applyBorder="1" applyAlignment="1">
      <alignment horizontal="left" vertical="center"/>
    </xf>
    <xf numFmtId="0" fontId="88" fillId="3" borderId="23" xfId="0" applyFont="1" applyFill="1" applyBorder="1" applyAlignment="1">
      <alignment horizontal="left" vertical="center" wrapText="1"/>
    </xf>
    <xf numFmtId="0" fontId="90" fillId="3" borderId="23" xfId="0" applyFont="1" applyFill="1" applyBorder="1" applyAlignment="1">
      <alignment horizontal="left" vertical="center" wrapText="1"/>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6" xfId="1" applyFill="1" applyBorder="1"/>
    <xf numFmtId="0" fontId="7" fillId="3" borderId="37" xfId="1" applyFill="1" applyBorder="1" applyAlignment="1">
      <alignment horizontal="center" vertical="center"/>
    </xf>
    <xf numFmtId="0" fontId="22" fillId="3" borderId="37" xfId="1" applyFont="1" applyFill="1" applyBorder="1" applyAlignment="1">
      <alignment horizontal="left" vertical="center" wrapText="1"/>
    </xf>
    <xf numFmtId="0" fontId="7" fillId="3" borderId="37" xfId="1" applyFill="1" applyBorder="1" applyAlignment="1">
      <alignment horizontal="left" vertical="center" wrapText="1"/>
    </xf>
    <xf numFmtId="0" fontId="7" fillId="3" borderId="50" xfId="1" applyFill="1" applyBorder="1"/>
    <xf numFmtId="0" fontId="19" fillId="4" borderId="51" xfId="1" applyFont="1" applyFill="1" applyBorder="1" applyAlignment="1">
      <alignment horizontal="center" vertical="center"/>
    </xf>
    <xf numFmtId="0" fontId="7" fillId="3" borderId="54" xfId="1" applyFill="1" applyBorder="1"/>
    <xf numFmtId="0" fontId="7" fillId="3" borderId="1" xfId="1" applyFill="1" applyBorder="1" applyAlignment="1">
      <alignment horizontal="center" vertical="center"/>
    </xf>
    <xf numFmtId="0" fontId="54" fillId="3" borderId="56"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21"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3" xfId="0" applyFont="1" applyFill="1" applyBorder="1"/>
    <xf numFmtId="0" fontId="17" fillId="3" borderId="33" xfId="0" applyFont="1" applyFill="1" applyBorder="1" applyAlignment="1">
      <alignment horizontal="center" vertical="center"/>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vertical="center" wrapText="1"/>
      <protection locked="0"/>
    </xf>
    <xf numFmtId="0" fontId="3" fillId="4" borderId="17" xfId="0" applyFont="1" applyFill="1" applyBorder="1" applyAlignment="1">
      <alignment vertical="center"/>
    </xf>
    <xf numFmtId="0" fontId="3" fillId="4" borderId="0" xfId="0" applyFont="1" applyFill="1" applyAlignment="1">
      <alignment vertical="center"/>
    </xf>
    <xf numFmtId="0" fontId="3" fillId="4" borderId="72" xfId="0" applyFont="1" applyFill="1" applyBorder="1" applyAlignment="1">
      <alignment horizontal="center" vertical="center"/>
    </xf>
    <xf numFmtId="0" fontId="3" fillId="4" borderId="71" xfId="0" applyFont="1" applyFill="1" applyBorder="1" applyAlignment="1">
      <alignment horizontal="center" vertical="center" wrapText="1"/>
    </xf>
    <xf numFmtId="0" fontId="3" fillId="4" borderId="75" xfId="0" applyFont="1" applyFill="1" applyBorder="1" applyAlignment="1">
      <alignment horizontal="center" vertical="center"/>
    </xf>
    <xf numFmtId="0" fontId="3" fillId="4" borderId="74" xfId="0" applyFont="1" applyFill="1" applyBorder="1" applyAlignment="1">
      <alignment horizontal="center" vertical="center" wrapText="1"/>
    </xf>
    <xf numFmtId="0" fontId="21" fillId="0" borderId="1" xfId="0" applyFont="1" applyBorder="1" applyAlignment="1" applyProtection="1">
      <alignment horizontal="justify" vertical="center" wrapText="1"/>
      <protection locked="0"/>
    </xf>
    <xf numFmtId="0" fontId="12" fillId="0" borderId="30" xfId="0" applyFont="1" applyBorder="1" applyAlignment="1">
      <alignment vertical="center"/>
    </xf>
    <xf numFmtId="0" fontId="12" fillId="0" borderId="1" xfId="0" applyFont="1" applyBorder="1" applyAlignment="1">
      <alignment horizontal="center" vertical="center" wrapText="1"/>
    </xf>
    <xf numFmtId="1" fontId="12" fillId="0" borderId="1" xfId="4" applyNumberFormat="1" applyFont="1" applyFill="1" applyBorder="1" applyAlignment="1">
      <alignment horizontal="center" vertical="center" wrapText="1"/>
    </xf>
    <xf numFmtId="0" fontId="12" fillId="0" borderId="30" xfId="0" applyFont="1" applyBorder="1" applyAlignment="1">
      <alignment horizontal="center" vertical="center" wrapText="1"/>
    </xf>
    <xf numFmtId="0" fontId="12"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justify" vertical="top" wrapText="1"/>
    </xf>
    <xf numFmtId="0" fontId="21" fillId="0" borderId="1" xfId="0" applyFont="1" applyBorder="1" applyAlignment="1">
      <alignment horizontal="justify" vertical="top" wrapText="1"/>
    </xf>
    <xf numFmtId="0" fontId="21" fillId="0" borderId="1" xfId="0" applyFont="1" applyBorder="1" applyAlignment="1">
      <alignment horizontal="justify" vertical="center"/>
    </xf>
    <xf numFmtId="0" fontId="0" fillId="0" borderId="51" xfId="0" applyBorder="1" applyAlignment="1">
      <alignment horizontal="center" vertical="center" wrapText="1"/>
    </xf>
    <xf numFmtId="0" fontId="0" fillId="0" borderId="1" xfId="0" applyBorder="1" applyAlignment="1">
      <alignment horizontal="center" vertical="center" wrapText="1"/>
    </xf>
    <xf numFmtId="0" fontId="3" fillId="4" borderId="82" xfId="0" applyFont="1" applyFill="1" applyBorder="1" applyAlignment="1">
      <alignment horizontal="center" vertical="center"/>
    </xf>
    <xf numFmtId="0" fontId="3" fillId="4" borderId="71" xfId="0" applyFont="1" applyFill="1" applyBorder="1" applyAlignment="1">
      <alignment horizontal="center" vertical="center" textRotation="90" wrapText="1"/>
    </xf>
    <xf numFmtId="0" fontId="92" fillId="4" borderId="71" xfId="0" applyFont="1" applyFill="1" applyBorder="1" applyAlignment="1">
      <alignment horizontal="center" vertical="center" textRotation="90"/>
    </xf>
    <xf numFmtId="3" fontId="0" fillId="0" borderId="51" xfId="0" applyNumberFormat="1" applyBorder="1" applyAlignment="1">
      <alignment horizontal="justify" vertical="center" wrapText="1"/>
    </xf>
    <xf numFmtId="0" fontId="0" fillId="0" borderId="51" xfId="0" applyBorder="1" applyAlignment="1">
      <alignment horizontal="justify" vertical="center" wrapText="1"/>
    </xf>
    <xf numFmtId="0" fontId="21" fillId="0" borderId="51" xfId="0" applyFont="1" applyBorder="1" applyAlignment="1" applyProtection="1">
      <alignment horizontal="justify" vertical="center" wrapText="1"/>
      <protection locked="0"/>
    </xf>
    <xf numFmtId="2" fontId="0" fillId="0" borderId="51" xfId="3" applyNumberFormat="1" applyFont="1" applyBorder="1" applyAlignment="1">
      <alignment horizontal="center" vertical="center" wrapText="1"/>
    </xf>
    <xf numFmtId="3" fontId="0" fillId="0" borderId="1" xfId="0" applyNumberFormat="1" applyBorder="1" applyAlignment="1">
      <alignment horizontal="justify" vertical="center" wrapText="1"/>
    </xf>
    <xf numFmtId="0" fontId="0" fillId="0" borderId="1" xfId="0" applyBorder="1" applyAlignment="1">
      <alignment horizontal="justify" vertical="center" wrapText="1"/>
    </xf>
    <xf numFmtId="2" fontId="0" fillId="0" borderId="1" xfId="3" applyNumberFormat="1" applyFont="1" applyBorder="1" applyAlignment="1">
      <alignment horizontal="center" vertical="center" wrapText="1"/>
    </xf>
    <xf numFmtId="2" fontId="0" fillId="0" borderId="1" xfId="3" applyNumberFormat="1" applyFont="1" applyBorder="1" applyAlignment="1">
      <alignment horizontal="justify" vertical="center" wrapText="1"/>
    </xf>
    <xf numFmtId="3" fontId="0" fillId="0" borderId="78" xfId="0" applyNumberFormat="1" applyBorder="1" applyAlignment="1">
      <alignment horizontal="justify" vertical="center" wrapText="1"/>
    </xf>
    <xf numFmtId="0" fontId="0" fillId="0" borderId="78" xfId="0" applyBorder="1" applyAlignment="1">
      <alignment horizontal="justify" vertical="center" wrapText="1"/>
    </xf>
    <xf numFmtId="0" fontId="21" fillId="0" borderId="78" xfId="0" applyFont="1" applyBorder="1" applyAlignment="1" applyProtection="1">
      <alignment horizontal="justify" vertical="center" wrapText="1"/>
      <protection locked="0"/>
    </xf>
    <xf numFmtId="0" fontId="0" fillId="0" borderId="78" xfId="0" applyBorder="1" applyAlignment="1">
      <alignment horizontal="center" vertical="center" wrapText="1"/>
    </xf>
    <xf numFmtId="2" fontId="0" fillId="0" borderId="78" xfId="3" applyNumberFormat="1" applyFont="1" applyBorder="1" applyAlignment="1">
      <alignment horizontal="center" vertical="center" wrapText="1"/>
    </xf>
    <xf numFmtId="2" fontId="0" fillId="0" borderId="78" xfId="3" applyNumberFormat="1" applyFont="1" applyBorder="1" applyAlignment="1">
      <alignment horizontal="justify" vertical="center" wrapText="1"/>
    </xf>
    <xf numFmtId="0" fontId="92" fillId="4" borderId="71" xfId="0" applyFont="1" applyFill="1" applyBorder="1" applyAlignment="1">
      <alignment horizontal="center" vertical="center" textRotation="90" wrapText="1"/>
    </xf>
    <xf numFmtId="0" fontId="3" fillId="4" borderId="88" xfId="0" applyFont="1" applyFill="1" applyBorder="1" applyAlignment="1">
      <alignment horizontal="center" vertical="center" textRotation="90" wrapText="1"/>
    </xf>
    <xf numFmtId="0" fontId="3" fillId="4" borderId="89" xfId="0" applyFont="1" applyFill="1" applyBorder="1" applyAlignment="1">
      <alignment horizontal="center" vertical="center" textRotation="90" wrapText="1"/>
    </xf>
    <xf numFmtId="0" fontId="3" fillId="4" borderId="90" xfId="0" applyFont="1" applyFill="1" applyBorder="1" applyAlignment="1">
      <alignment horizontal="center" vertical="center" wrapText="1"/>
    </xf>
    <xf numFmtId="0" fontId="3" fillId="4" borderId="91" xfId="0" applyFont="1" applyFill="1" applyBorder="1" applyAlignment="1">
      <alignment horizontal="center" vertical="center" textRotation="90" wrapText="1"/>
    </xf>
    <xf numFmtId="0" fontId="3" fillId="4" borderId="92" xfId="0" applyFont="1" applyFill="1" applyBorder="1" applyAlignment="1">
      <alignment horizontal="center" vertical="center" textRotation="90" wrapText="1"/>
    </xf>
    <xf numFmtId="2" fontId="0" fillId="0" borderId="51" xfId="3" applyNumberFormat="1" applyFont="1" applyBorder="1" applyAlignment="1">
      <alignment horizontal="justify" vertical="center" wrapText="1"/>
    </xf>
    <xf numFmtId="0" fontId="11" fillId="0" borderId="78" xfId="0" applyFont="1" applyBorder="1" applyAlignment="1" applyProtection="1">
      <alignment horizontal="justify" vertical="center" wrapText="1"/>
      <protection locked="0"/>
    </xf>
    <xf numFmtId="0" fontId="3" fillId="3" borderId="68" xfId="0" applyFont="1" applyFill="1" applyBorder="1" applyAlignment="1">
      <alignment horizontal="center" vertical="center"/>
    </xf>
    <xf numFmtId="4" fontId="0" fillId="0" borderId="51" xfId="0" applyNumberFormat="1" applyBorder="1" applyAlignment="1">
      <alignment horizontal="center" vertical="center" wrapText="1"/>
    </xf>
    <xf numFmtId="0" fontId="10" fillId="3" borderId="51" xfId="0" applyFont="1" applyFill="1" applyBorder="1" applyAlignment="1">
      <alignment horizontal="center" vertical="center"/>
    </xf>
    <xf numFmtId="0" fontId="10" fillId="3" borderId="84" xfId="0" applyFont="1" applyFill="1" applyBorder="1" applyAlignment="1">
      <alignment horizontal="center" vertical="center"/>
    </xf>
    <xf numFmtId="4" fontId="0" fillId="0" borderId="1" xfId="0" applyNumberFormat="1" applyBorder="1" applyAlignment="1">
      <alignment horizontal="center" vertical="center" wrapText="1"/>
    </xf>
    <xf numFmtId="0" fontId="10" fillId="3" borderId="1" xfId="0" applyFont="1" applyFill="1" applyBorder="1" applyAlignment="1">
      <alignment horizontal="center" vertical="center"/>
    </xf>
    <xf numFmtId="0" fontId="10" fillId="3" borderId="61" xfId="0" applyFont="1" applyFill="1" applyBorder="1" applyAlignment="1">
      <alignment horizontal="center" vertical="center"/>
    </xf>
    <xf numFmtId="4" fontId="0" fillId="0" borderId="94" xfId="0" applyNumberFormat="1" applyBorder="1" applyAlignment="1">
      <alignment horizontal="center" vertical="center" wrapText="1"/>
    </xf>
    <xf numFmtId="0" fontId="10" fillId="3" borderId="94" xfId="0" applyFont="1" applyFill="1" applyBorder="1" applyAlignment="1">
      <alignment horizontal="center" vertical="center"/>
    </xf>
    <xf numFmtId="0" fontId="10" fillId="3" borderId="95" xfId="0" applyFont="1" applyFill="1" applyBorder="1" applyAlignment="1">
      <alignment horizontal="center" vertical="center"/>
    </xf>
    <xf numFmtId="4" fontId="0" fillId="0" borderId="78" xfId="0" applyNumberFormat="1" applyBorder="1" applyAlignment="1">
      <alignment horizontal="center" vertical="center" wrapText="1"/>
    </xf>
    <xf numFmtId="0" fontId="10" fillId="3" borderId="78" xfId="0" applyFont="1" applyFill="1" applyBorder="1" applyAlignment="1">
      <alignment horizontal="center" vertical="center"/>
    </xf>
    <xf numFmtId="0" fontId="10" fillId="3" borderId="87" xfId="0" applyFont="1" applyFill="1" applyBorder="1" applyAlignment="1">
      <alignment horizontal="center" vertical="center"/>
    </xf>
    <xf numFmtId="0" fontId="0" fillId="3" borderId="104" xfId="0" applyFill="1" applyBorder="1"/>
    <xf numFmtId="0" fontId="40" fillId="0" borderId="0" xfId="0" applyFont="1" applyAlignment="1">
      <alignment horizontal="center" vertical="center" wrapText="1"/>
    </xf>
    <xf numFmtId="0" fontId="41" fillId="6" borderId="32" xfId="0" applyFont="1" applyFill="1" applyBorder="1" applyAlignment="1">
      <alignment horizontal="center" vertical="center" wrapText="1" readingOrder="1"/>
    </xf>
    <xf numFmtId="0" fontId="41" fillId="6" borderId="33" xfId="0" applyFont="1" applyFill="1" applyBorder="1" applyAlignment="1">
      <alignment horizontal="center" vertical="center" wrapText="1" readingOrder="1"/>
    </xf>
    <xf numFmtId="0" fontId="41" fillId="6" borderId="34" xfId="0" applyFont="1" applyFill="1" applyBorder="1" applyAlignment="1">
      <alignment horizontal="center" vertical="center" wrapText="1" readingOrder="1"/>
    </xf>
    <xf numFmtId="0" fontId="94" fillId="3" borderId="0" xfId="0" applyFont="1" applyFill="1"/>
    <xf numFmtId="0" fontId="41" fillId="6" borderId="94"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105" xfId="0" applyFont="1" applyFill="1" applyBorder="1" applyAlignment="1">
      <alignment horizontal="center" vertical="center" wrapText="1" readingOrder="1"/>
    </xf>
    <xf numFmtId="0" fontId="42" fillId="8" borderId="106" xfId="0" applyFont="1" applyFill="1" applyBorder="1" applyAlignment="1">
      <alignment horizontal="center" vertical="center" wrapText="1" readingOrder="1"/>
    </xf>
    <xf numFmtId="0" fontId="42" fillId="9" borderId="106" xfId="0" applyFont="1" applyFill="1" applyBorder="1" applyAlignment="1">
      <alignment horizontal="center" vertical="center" wrapText="1" readingOrder="1"/>
    </xf>
    <xf numFmtId="0" fontId="42" fillId="10" borderId="106" xfId="0" applyFont="1" applyFill="1" applyBorder="1" applyAlignment="1">
      <alignment horizontal="center" vertical="center" wrapText="1" readingOrder="1"/>
    </xf>
    <xf numFmtId="0" fontId="43" fillId="11" borderId="106"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107" xfId="0" applyFont="1" applyFill="1" applyBorder="1" applyAlignment="1">
      <alignment horizontal="center" vertical="center" wrapText="1" readingOrder="1"/>
    </xf>
    <xf numFmtId="0" fontId="42" fillId="8" borderId="108" xfId="0" applyFont="1" applyFill="1" applyBorder="1" applyAlignment="1">
      <alignment horizontal="center" vertical="center" wrapText="1" readingOrder="1"/>
    </xf>
    <xf numFmtId="0" fontId="42" fillId="9" borderId="108" xfId="0" applyFont="1" applyFill="1" applyBorder="1" applyAlignment="1">
      <alignment horizontal="center" vertical="center" wrapText="1" readingOrder="1"/>
    </xf>
    <xf numFmtId="0" fontId="42" fillId="10" borderId="108" xfId="0" applyFont="1" applyFill="1" applyBorder="1" applyAlignment="1">
      <alignment horizontal="center" vertical="center" wrapText="1" readingOrder="1"/>
    </xf>
    <xf numFmtId="0" fontId="43" fillId="11" borderId="108"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2" xfId="0" applyFill="1" applyBorder="1"/>
    <xf numFmtId="0" fontId="0" fillId="3" borderId="33" xfId="0" applyFill="1" applyBorder="1"/>
    <xf numFmtId="0" fontId="0" fillId="3" borderId="34" xfId="0" applyFill="1" applyBorder="1"/>
    <xf numFmtId="0" fontId="0" fillId="3" borderId="5" xfId="0" applyFill="1" applyBorder="1"/>
    <xf numFmtId="0" fontId="0" fillId="3" borderId="35"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61"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6" xfId="0" applyFill="1" applyBorder="1"/>
    <xf numFmtId="0" fontId="28" fillId="0" borderId="36" xfId="0" applyFont="1" applyBorder="1" applyAlignment="1">
      <alignment horizontal="center" vertical="center" wrapText="1"/>
    </xf>
    <xf numFmtId="0" fontId="28" fillId="0" borderId="112" xfId="0" applyFont="1" applyBorder="1" applyAlignment="1">
      <alignment horizontal="center" vertical="center" wrapText="1"/>
    </xf>
    <xf numFmtId="0" fontId="35" fillId="4" borderId="1" xfId="0" applyFont="1" applyFill="1" applyBorder="1" applyAlignment="1">
      <alignment vertical="center" wrapText="1"/>
    </xf>
    <xf numFmtId="0" fontId="33" fillId="4" borderId="79" xfId="0" applyFont="1" applyFill="1" applyBorder="1" applyAlignment="1" applyProtection="1">
      <alignment horizontal="center" vertical="center" wrapText="1"/>
      <protection locked="0"/>
    </xf>
    <xf numFmtId="0" fontId="33" fillId="16" borderId="79" xfId="0" applyFont="1" applyFill="1" applyBorder="1" applyAlignment="1" applyProtection="1">
      <alignment horizontal="center" vertical="center" textRotation="90"/>
      <protection locked="0"/>
    </xf>
    <xf numFmtId="0" fontId="34" fillId="4" borderId="79" xfId="0" applyFont="1" applyFill="1" applyBorder="1" applyAlignment="1">
      <alignment horizontal="center" vertical="center" wrapText="1"/>
    </xf>
    <xf numFmtId="0" fontId="27" fillId="22" borderId="0" xfId="0" applyFont="1" applyFill="1"/>
    <xf numFmtId="0" fontId="26" fillId="21" borderId="12" xfId="0" applyFont="1" applyFill="1" applyBorder="1"/>
    <xf numFmtId="0" fontId="12" fillId="21" borderId="12" xfId="0" applyFont="1" applyFill="1" applyBorder="1" applyAlignment="1" applyProtection="1">
      <alignment vertical="center"/>
      <protection locked="0"/>
    </xf>
    <xf numFmtId="0" fontId="31" fillId="21" borderId="12" xfId="0" applyFont="1" applyFill="1" applyBorder="1" applyAlignment="1" applyProtection="1">
      <alignment horizontal="center" vertical="center"/>
      <protection locked="0"/>
    </xf>
    <xf numFmtId="0" fontId="65" fillId="0" borderId="0" xfId="0" applyFont="1"/>
    <xf numFmtId="0" fontId="95" fillId="0" borderId="114" xfId="0" applyFont="1" applyBorder="1" applyAlignment="1">
      <alignment horizontal="center" vertical="center" wrapText="1"/>
    </xf>
    <xf numFmtId="0" fontId="95" fillId="0" borderId="34" xfId="0" applyFont="1" applyBorder="1" applyAlignment="1">
      <alignment horizontal="center" vertical="center" wrapText="1"/>
    </xf>
    <xf numFmtId="0" fontId="96" fillId="0" borderId="112" xfId="0" applyFont="1" applyBorder="1" applyAlignment="1">
      <alignment horizontal="center" vertical="center" wrapText="1"/>
    </xf>
    <xf numFmtId="0" fontId="96" fillId="0" borderId="38" xfId="0" applyFont="1" applyBorder="1" applyAlignment="1">
      <alignment horizontal="center" vertical="center" wrapText="1"/>
    </xf>
    <xf numFmtId="0" fontId="95" fillId="0" borderId="115" xfId="0" applyFont="1" applyBorder="1" applyAlignment="1">
      <alignment horizontal="center" vertical="center" wrapText="1"/>
    </xf>
    <xf numFmtId="0" fontId="95" fillId="0" borderId="35" xfId="0" applyFont="1" applyBorder="1" applyAlignment="1">
      <alignment horizontal="center" vertical="center" wrapText="1"/>
    </xf>
    <xf numFmtId="14" fontId="96" fillId="0" borderId="38" xfId="0" applyNumberFormat="1" applyFont="1" applyBorder="1" applyAlignment="1">
      <alignment horizontal="center" vertical="center" wrapText="1"/>
    </xf>
    <xf numFmtId="0" fontId="66" fillId="0" borderId="0" xfId="0" applyFont="1"/>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23" fillId="0" borderId="0" xfId="0" applyFont="1" applyAlignment="1">
      <alignment horizontal="center" vertical="center" wrapText="1"/>
    </xf>
    <xf numFmtId="0" fontId="64" fillId="0" borderId="0" xfId="0" applyFont="1" applyAlignment="1">
      <alignment horizontal="center" vertical="center"/>
    </xf>
    <xf numFmtId="0" fontId="18" fillId="15" borderId="0" xfId="0" applyFont="1" applyFill="1" applyAlignment="1" applyProtection="1">
      <alignment horizontal="center" vertical="center"/>
      <protection locked="0"/>
    </xf>
    <xf numFmtId="0" fontId="80" fillId="0" borderId="0" xfId="0" applyFont="1" applyAlignment="1">
      <alignment horizontal="center"/>
    </xf>
    <xf numFmtId="0" fontId="0" fillId="0" borderId="32" xfId="0" applyBorder="1" applyAlignment="1">
      <alignment horizontal="left" vertical="top" wrapText="1"/>
    </xf>
    <xf numFmtId="0" fontId="0" fillId="0" borderId="33" xfId="0" applyBorder="1" applyAlignment="1">
      <alignment horizontal="left" vertical="top" wrapText="1"/>
    </xf>
    <xf numFmtId="0" fontId="0" fillId="0" borderId="34"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83" fillId="3" borderId="40" xfId="0" applyFont="1" applyFill="1" applyBorder="1" applyAlignment="1">
      <alignment horizontal="left" vertical="center" wrapText="1" readingOrder="1"/>
    </xf>
    <xf numFmtId="0" fontId="83" fillId="3" borderId="44" xfId="0" applyFont="1" applyFill="1" applyBorder="1" applyAlignment="1">
      <alignment horizontal="left" vertical="center" wrapText="1" readingOrder="1"/>
    </xf>
    <xf numFmtId="0" fontId="83" fillId="3" borderId="39" xfId="0" applyFont="1" applyFill="1" applyBorder="1" applyAlignment="1">
      <alignment horizontal="left" vertical="center" wrapText="1" readingOrder="1"/>
    </xf>
    <xf numFmtId="0" fontId="83" fillId="3" borderId="41" xfId="0" applyFont="1" applyFill="1" applyBorder="1" applyAlignment="1">
      <alignment horizontal="left" vertical="center" wrapText="1" readingOrder="1"/>
    </xf>
    <xf numFmtId="0" fontId="83" fillId="3" borderId="43" xfId="0" applyFont="1" applyFill="1" applyBorder="1" applyAlignment="1">
      <alignment horizontal="left" vertical="center" wrapText="1" readingOrder="1"/>
    </xf>
    <xf numFmtId="0" fontId="83" fillId="3" borderId="42" xfId="0" applyFont="1" applyFill="1" applyBorder="1" applyAlignment="1">
      <alignment horizontal="left" vertical="center" wrapText="1" readingOrder="1"/>
    </xf>
    <xf numFmtId="0" fontId="84" fillId="19" borderId="39" xfId="0" applyFont="1" applyFill="1" applyBorder="1" applyAlignment="1">
      <alignment horizontal="center" vertical="center" wrapText="1" readingOrder="1"/>
    </xf>
    <xf numFmtId="0" fontId="68" fillId="0" borderId="0" xfId="0" applyFont="1" applyAlignment="1" applyProtection="1">
      <alignment horizontal="center" vertical="center" wrapText="1"/>
      <protection locked="0"/>
    </xf>
    <xf numFmtId="0" fontId="62" fillId="5" borderId="24" xfId="0" applyFont="1" applyFill="1" applyBorder="1" applyAlignment="1" applyProtection="1">
      <alignment horizontal="center" vertical="center" wrapText="1"/>
      <protection locked="0"/>
    </xf>
    <xf numFmtId="0" fontId="62" fillId="5" borderId="25" xfId="0" applyFont="1" applyFill="1" applyBorder="1" applyAlignment="1" applyProtection="1">
      <alignment horizontal="center" vertical="center" wrapText="1"/>
      <protection locked="0"/>
    </xf>
    <xf numFmtId="0" fontId="62" fillId="5" borderId="23" xfId="0" applyFont="1" applyFill="1" applyBorder="1" applyAlignment="1" applyProtection="1">
      <alignment horizontal="center" vertical="center"/>
      <protection locked="0"/>
    </xf>
    <xf numFmtId="0" fontId="81" fillId="5" borderId="23" xfId="0" applyFont="1" applyFill="1" applyBorder="1" applyAlignment="1" applyProtection="1">
      <alignment horizontal="center" vertical="center"/>
      <protection locked="0"/>
    </xf>
    <xf numFmtId="0" fontId="83" fillId="0" borderId="23" xfId="0" applyFont="1" applyBorder="1" applyAlignment="1" applyProtection="1">
      <alignment horizontal="center" vertical="center"/>
      <protection locked="0"/>
    </xf>
    <xf numFmtId="0" fontId="83" fillId="20" borderId="23" xfId="0" applyFont="1" applyFill="1" applyBorder="1" applyAlignment="1" applyProtection="1">
      <alignment horizontal="center" vertical="center"/>
      <protection locked="0"/>
    </xf>
    <xf numFmtId="0" fontId="82" fillId="5" borderId="23" xfId="0" applyFont="1" applyFill="1" applyBorder="1" applyAlignment="1" applyProtection="1">
      <alignment horizontal="center" vertical="center" wrapText="1"/>
      <protection locked="0"/>
    </xf>
    <xf numFmtId="0" fontId="82" fillId="5" borderId="23" xfId="0" applyFont="1" applyFill="1" applyBorder="1" applyAlignment="1" applyProtection="1">
      <alignment horizontal="center" vertical="center"/>
      <protection locked="0"/>
    </xf>
    <xf numFmtId="0" fontId="62" fillId="5" borderId="23" xfId="0" applyFont="1" applyFill="1" applyBorder="1" applyAlignment="1" applyProtection="1">
      <alignment horizontal="left" vertical="center" wrapText="1"/>
      <protection locked="0"/>
    </xf>
    <xf numFmtId="0" fontId="91" fillId="0" borderId="0" xfId="0" applyFont="1" applyAlignment="1">
      <alignment horizontal="center" vertical="center" wrapText="1"/>
    </xf>
    <xf numFmtId="0" fontId="87" fillId="19" borderId="23" xfId="0" applyFont="1" applyFill="1" applyBorder="1" applyAlignment="1">
      <alignment horizontal="center"/>
    </xf>
    <xf numFmtId="0" fontId="88" fillId="20" borderId="23" xfId="0" applyFont="1" applyFill="1" applyBorder="1" applyAlignment="1">
      <alignment horizontal="center" vertical="center" wrapText="1"/>
    </xf>
    <xf numFmtId="0" fontId="88" fillId="20" borderId="23" xfId="0" applyFont="1" applyFill="1" applyBorder="1" applyAlignment="1">
      <alignment horizontal="center" vertical="center"/>
    </xf>
    <xf numFmtId="0" fontId="48" fillId="3" borderId="7" xfId="1" applyFont="1" applyFill="1" applyBorder="1" applyAlignment="1">
      <alignment horizontal="justify" vertical="center" wrapText="1"/>
    </xf>
    <xf numFmtId="0" fontId="48" fillId="3" borderId="55" xfId="1" applyFont="1" applyFill="1" applyBorder="1" applyAlignment="1">
      <alignment horizontal="justify" vertical="center" wrapText="1"/>
    </xf>
    <xf numFmtId="0" fontId="54" fillId="3" borderId="56" xfId="0" applyFont="1" applyFill="1" applyBorder="1" applyAlignment="1">
      <alignment vertical="center" wrapText="1"/>
    </xf>
    <xf numFmtId="0" fontId="54" fillId="3" borderId="8" xfId="0" applyFont="1" applyFill="1" applyBorder="1" applyAlignment="1">
      <alignment vertical="center" wrapText="1"/>
    </xf>
    <xf numFmtId="0" fontId="54" fillId="3" borderId="57" xfId="0" applyFont="1" applyFill="1" applyBorder="1" applyAlignment="1">
      <alignment vertical="center" wrapText="1"/>
    </xf>
    <xf numFmtId="0" fontId="54" fillId="3" borderId="58" xfId="0" applyFont="1" applyFill="1" applyBorder="1" applyAlignment="1">
      <alignment vertical="center" wrapText="1"/>
    </xf>
    <xf numFmtId="0" fontId="54" fillId="7" borderId="1" xfId="0" applyFont="1" applyFill="1" applyBorder="1" applyAlignment="1">
      <alignment horizontal="left" vertical="center" wrapText="1"/>
    </xf>
    <xf numFmtId="0" fontId="48" fillId="3" borderId="18" xfId="1" applyFont="1" applyFill="1" applyBorder="1" applyAlignment="1">
      <alignment horizontal="justify" vertical="center" wrapText="1"/>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54" fillId="3" borderId="6" xfId="0" applyFont="1" applyFill="1" applyBorder="1" applyAlignment="1">
      <alignment vertical="center" wrapText="1"/>
    </xf>
    <xf numFmtId="0" fontId="60" fillId="3" borderId="0" xfId="1" applyFont="1" applyFill="1" applyAlignment="1">
      <alignment horizontal="left" vertical="center" wrapText="1"/>
    </xf>
    <xf numFmtId="0" fontId="51" fillId="4" borderId="2" xfId="1" applyFont="1" applyFill="1" applyBorder="1" applyAlignment="1">
      <alignment horizontal="center" vertical="center" wrapText="1"/>
    </xf>
    <xf numFmtId="0" fontId="51" fillId="4" borderId="45" xfId="1" applyFont="1" applyFill="1" applyBorder="1" applyAlignment="1">
      <alignment horizontal="center" vertical="center" wrapText="1"/>
    </xf>
    <xf numFmtId="0" fontId="51" fillId="4" borderId="46"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7" xfId="1" quotePrefix="1" applyFont="1" applyFill="1" applyBorder="1" applyAlignment="1">
      <alignment horizontal="left" vertical="top" wrapText="1"/>
    </xf>
    <xf numFmtId="0" fontId="47" fillId="3" borderId="48" xfId="1" quotePrefix="1" applyFont="1" applyFill="1" applyBorder="1" applyAlignment="1">
      <alignment horizontal="justify" vertical="center" wrapText="1"/>
    </xf>
    <xf numFmtId="0" fontId="47" fillId="3" borderId="49" xfId="1" quotePrefix="1" applyFont="1" applyFill="1" applyBorder="1" applyAlignment="1">
      <alignment horizontal="justify" vertical="center" wrapText="1"/>
    </xf>
    <xf numFmtId="0" fontId="47" fillId="3" borderId="20"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5" xfId="1" quotePrefix="1" applyFont="1" applyBorder="1" applyAlignment="1">
      <alignment horizontal="left" vertical="top" wrapText="1"/>
    </xf>
    <xf numFmtId="0" fontId="55" fillId="4" borderId="33" xfId="2" applyFont="1" applyFill="1" applyBorder="1" applyAlignment="1">
      <alignment horizontal="center" vertical="center" wrapText="1"/>
    </xf>
    <xf numFmtId="0" fontId="55" fillId="4" borderId="52" xfId="2" applyFont="1" applyFill="1" applyBorder="1" applyAlignment="1">
      <alignment horizontal="center" vertical="center" wrapText="1"/>
    </xf>
    <xf numFmtId="0" fontId="55" fillId="4" borderId="53" xfId="1" applyFont="1" applyFill="1" applyBorder="1" applyAlignment="1">
      <alignment horizontal="center" vertical="center"/>
    </xf>
    <xf numFmtId="0" fontId="55" fillId="4" borderId="46" xfId="1" applyFont="1" applyFill="1" applyBorder="1" applyAlignment="1">
      <alignment horizontal="center" vertical="center"/>
    </xf>
    <xf numFmtId="0" fontId="60" fillId="3" borderId="0" xfId="1" applyFont="1" applyFill="1" applyAlignment="1">
      <alignment horizontal="center" vertical="center" wrapText="1"/>
    </xf>
    <xf numFmtId="0" fontId="54" fillId="3" borderId="1" xfId="0" applyFont="1" applyFill="1" applyBorder="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5"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5" xfId="1" applyFont="1" applyFill="1" applyBorder="1" applyAlignment="1">
      <alignment horizontal="left" vertical="top" wrapText="1"/>
    </xf>
    <xf numFmtId="0" fontId="55" fillId="4" borderId="19" xfId="2" applyFont="1" applyFill="1" applyBorder="1" applyAlignment="1">
      <alignment horizontal="center" vertical="center" wrapText="1"/>
    </xf>
    <xf numFmtId="0" fontId="54" fillId="7" borderId="59" xfId="0" applyFont="1" applyFill="1" applyBorder="1" applyAlignment="1">
      <alignment horizontal="left" vertical="center" wrapText="1"/>
    </xf>
    <xf numFmtId="0" fontId="54" fillId="7" borderId="60" xfId="0" applyFont="1" applyFill="1" applyBorder="1" applyAlignment="1">
      <alignment horizontal="left" vertical="center" wrapText="1"/>
    </xf>
    <xf numFmtId="0" fontId="55" fillId="4" borderId="19" xfId="1" applyFont="1" applyFill="1" applyBorder="1" applyAlignment="1">
      <alignment horizontal="center" vertical="center"/>
    </xf>
    <xf numFmtId="0" fontId="55" fillId="4" borderId="22" xfId="1" applyFont="1" applyFill="1" applyBorder="1" applyAlignment="1">
      <alignment horizontal="center" vertical="center"/>
    </xf>
    <xf numFmtId="0" fontId="48" fillId="3" borderId="1" xfId="1" applyFont="1" applyFill="1" applyBorder="1" applyAlignment="1">
      <alignment horizontal="justify" vertical="center" wrapText="1"/>
    </xf>
    <xf numFmtId="0" fontId="48" fillId="3" borderId="61" xfId="1" applyFont="1" applyFill="1" applyBorder="1" applyAlignment="1">
      <alignment horizontal="justify" vertical="center" wrapText="1"/>
    </xf>
    <xf numFmtId="0" fontId="60" fillId="3" borderId="0" xfId="1" applyFont="1" applyFill="1" applyAlignment="1">
      <alignment horizontal="justify" vertical="center" wrapText="1"/>
    </xf>
    <xf numFmtId="0" fontId="60" fillId="3" borderId="1" xfId="1" applyFont="1" applyFill="1" applyBorder="1" applyAlignment="1">
      <alignment horizontal="justify" vertical="center" wrapText="1"/>
    </xf>
    <xf numFmtId="0" fontId="60" fillId="3" borderId="61" xfId="1" applyFont="1" applyFill="1" applyBorder="1" applyAlignment="1">
      <alignment horizontal="justify" vertical="center" wrapText="1"/>
    </xf>
    <xf numFmtId="0" fontId="54" fillId="3" borderId="59" xfId="0" applyFont="1" applyFill="1" applyBorder="1" applyAlignment="1">
      <alignment horizontal="left" vertical="center" wrapText="1"/>
    </xf>
    <xf numFmtId="0" fontId="54" fillId="3" borderId="60" xfId="0" applyFont="1" applyFill="1" applyBorder="1" applyAlignment="1">
      <alignment horizontal="left" vertical="center" wrapText="1"/>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5" xfId="1" applyFill="1" applyBorder="1" applyAlignment="1">
      <alignment horizontal="left" vertical="top" wrapText="1"/>
    </xf>
    <xf numFmtId="0" fontId="7" fillId="3" borderId="36" xfId="1" applyFill="1" applyBorder="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48" fillId="3" borderId="59" xfId="1" applyFont="1" applyFill="1" applyBorder="1" applyAlignment="1">
      <alignment horizontal="justify" vertical="center" wrapText="1"/>
    </xf>
    <xf numFmtId="0" fontId="48" fillId="3" borderId="62" xfId="1" applyFont="1" applyFill="1" applyBorder="1" applyAlignment="1">
      <alignment horizontal="justify" vertical="center" wrapText="1"/>
    </xf>
    <xf numFmtId="0" fontId="12" fillId="0" borderId="1" xfId="0" applyFont="1" applyBorder="1" applyAlignment="1">
      <alignment horizontal="center" vertical="center" wrapText="1"/>
    </xf>
    <xf numFmtId="0" fontId="12" fillId="0" borderId="30" xfId="0" applyFont="1" applyBorder="1" applyAlignment="1">
      <alignment horizontal="center" vertical="center" wrapText="1"/>
    </xf>
    <xf numFmtId="0" fontId="12" fillId="11" borderId="1" xfId="0" applyFont="1" applyFill="1" applyBorder="1" applyAlignment="1">
      <alignment horizontal="center"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wrapText="1"/>
    </xf>
    <xf numFmtId="9" fontId="12" fillId="0" borderId="1" xfId="4" applyFont="1" applyFill="1" applyBorder="1" applyAlignment="1">
      <alignment horizontal="center" vertical="center" wrapText="1"/>
    </xf>
    <xf numFmtId="0" fontId="12" fillId="0" borderId="1" xfId="0" applyFont="1" applyBorder="1" applyAlignment="1">
      <alignment horizontal="left" vertical="center" wrapText="1"/>
    </xf>
    <xf numFmtId="0" fontId="0" fillId="0" borderId="9" xfId="0" applyBorder="1" applyAlignment="1">
      <alignment horizontal="center" vertical="center" wrapText="1"/>
    </xf>
    <xf numFmtId="0" fontId="0" fillId="0" borderId="1" xfId="0" applyBorder="1" applyAlignment="1">
      <alignment horizontal="center" vertical="center" wrapText="1"/>
    </xf>
    <xf numFmtId="0" fontId="0" fillId="0" borderId="78" xfId="0" applyBorder="1" applyAlignment="1">
      <alignment horizontal="center" vertical="center" wrapText="1"/>
    </xf>
    <xf numFmtId="0" fontId="21" fillId="0" borderId="1" xfId="0" applyFont="1" applyBorder="1" applyAlignment="1">
      <alignment horizontal="center" vertical="center" wrapText="1"/>
    </xf>
    <xf numFmtId="9" fontId="21" fillId="0" borderId="1" xfId="4" applyFont="1" applyFill="1" applyBorder="1" applyAlignment="1">
      <alignment horizontal="center" vertical="center" wrapText="1"/>
    </xf>
    <xf numFmtId="0" fontId="21" fillId="0" borderId="1" xfId="0" applyFont="1" applyBorder="1" applyAlignment="1">
      <alignment horizontal="left" vertical="center" wrapText="1"/>
    </xf>
    <xf numFmtId="0" fontId="3" fillId="16" borderId="16" xfId="0" applyFont="1" applyFill="1" applyBorder="1" applyAlignment="1" applyProtection="1">
      <alignment horizontal="center" vertical="center" wrapText="1"/>
      <protection locked="0"/>
    </xf>
    <xf numFmtId="0" fontId="3" fillId="16" borderId="76" xfId="0" applyFont="1" applyFill="1" applyBorder="1" applyAlignment="1" applyProtection="1">
      <alignment horizontal="center" vertical="center" wrapText="1"/>
      <protection locked="0"/>
    </xf>
    <xf numFmtId="0" fontId="3" fillId="4" borderId="0" xfId="0" applyFont="1" applyFill="1" applyAlignment="1">
      <alignment horizontal="center" vertical="center"/>
    </xf>
    <xf numFmtId="0" fontId="3" fillId="4" borderId="64"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66" xfId="0" applyFont="1" applyFill="1" applyBorder="1" applyAlignment="1">
      <alignment horizontal="center" vertical="center"/>
    </xf>
    <xf numFmtId="0" fontId="3" fillId="4" borderId="67" xfId="0" applyFont="1" applyFill="1" applyBorder="1" applyAlignment="1">
      <alignment horizontal="center" vertical="center"/>
    </xf>
    <xf numFmtId="0" fontId="3" fillId="4" borderId="68" xfId="0" applyFont="1" applyFill="1" applyBorder="1" applyAlignment="1">
      <alignment horizontal="center" vertical="center"/>
    </xf>
    <xf numFmtId="0" fontId="3" fillId="4" borderId="69" xfId="0" applyFont="1" applyFill="1" applyBorder="1" applyAlignment="1">
      <alignment horizontal="center" vertical="center"/>
    </xf>
    <xf numFmtId="0" fontId="3" fillId="16" borderId="70" xfId="0" applyFont="1" applyFill="1" applyBorder="1" applyAlignment="1" applyProtection="1">
      <alignment horizontal="center" vertical="center"/>
      <protection locked="0"/>
    </xf>
    <xf numFmtId="0" fontId="3" fillId="16" borderId="68" xfId="0" applyFont="1" applyFill="1" applyBorder="1" applyAlignment="1" applyProtection="1">
      <alignment horizontal="center" vertical="center"/>
      <protection locked="0"/>
    </xf>
    <xf numFmtId="0" fontId="12" fillId="0" borderId="77" xfId="0" applyFont="1" applyBorder="1" applyAlignment="1">
      <alignment horizontal="center" vertical="center" wrapText="1"/>
    </xf>
    <xf numFmtId="0" fontId="3" fillId="4" borderId="71" xfId="0" applyFont="1" applyFill="1" applyBorder="1" applyAlignment="1">
      <alignment horizontal="center" vertical="center" textRotation="1"/>
    </xf>
    <xf numFmtId="0" fontId="3" fillId="4" borderId="74" xfId="0" applyFont="1" applyFill="1" applyBorder="1" applyAlignment="1">
      <alignment horizontal="center" vertical="center" textRotation="1"/>
    </xf>
    <xf numFmtId="0" fontId="3" fillId="4" borderId="15" xfId="0" applyFont="1" applyFill="1" applyBorder="1" applyAlignment="1">
      <alignment horizontal="center" vertical="center" wrapText="1"/>
    </xf>
    <xf numFmtId="0" fontId="3" fillId="4" borderId="73"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74" fillId="3" borderId="11" xfId="0" applyFont="1" applyFill="1" applyBorder="1" applyAlignment="1">
      <alignment horizontal="center" vertical="center"/>
    </xf>
    <xf numFmtId="0" fontId="74" fillId="3" borderId="4" xfId="0" applyFont="1" applyFill="1" applyBorder="1" applyAlignment="1">
      <alignment horizontal="center" vertical="center"/>
    </xf>
    <xf numFmtId="0" fontId="74" fillId="3" borderId="12" xfId="0" applyFont="1" applyFill="1" applyBorder="1" applyAlignment="1">
      <alignment horizontal="center" vertical="center"/>
    </xf>
    <xf numFmtId="0" fontId="74" fillId="3" borderId="0" xfId="0" applyFont="1" applyFill="1" applyAlignment="1">
      <alignment horizontal="center" vertical="center"/>
    </xf>
    <xf numFmtId="0" fontId="4" fillId="4" borderId="1" xfId="0" applyFont="1" applyFill="1" applyBorder="1" applyAlignment="1">
      <alignment horizontal="left" vertical="center"/>
    </xf>
    <xf numFmtId="0" fontId="1" fillId="3" borderId="59" xfId="0" applyFont="1" applyFill="1" applyBorder="1" applyAlignment="1" applyProtection="1">
      <alignment horizontal="justify" vertical="center" wrapText="1"/>
      <protection locked="0"/>
    </xf>
    <xf numFmtId="0" fontId="0" fillId="0" borderId="63" xfId="0" applyBorder="1" applyAlignment="1">
      <alignment horizontal="justify" vertical="center" wrapText="1"/>
    </xf>
    <xf numFmtId="0" fontId="0" fillId="0" borderId="60" xfId="0" applyBorder="1" applyAlignment="1">
      <alignment horizontal="justify" vertical="center" wrapText="1"/>
    </xf>
    <xf numFmtId="0" fontId="3" fillId="4" borderId="71" xfId="0" applyFont="1" applyFill="1" applyBorder="1" applyAlignment="1">
      <alignment horizontal="center" vertical="center" wrapText="1"/>
    </xf>
    <xf numFmtId="0" fontId="3" fillId="16" borderId="71" xfId="0" applyFont="1" applyFill="1" applyBorder="1" applyAlignment="1" applyProtection="1">
      <alignment horizontal="center" vertical="center" wrapText="1"/>
      <protection locked="0"/>
    </xf>
    <xf numFmtId="0" fontId="3" fillId="16" borderId="74" xfId="0" applyFont="1" applyFill="1" applyBorder="1" applyAlignment="1" applyProtection="1">
      <alignment horizontal="center" vertical="center" wrapText="1"/>
      <protection locked="0"/>
    </xf>
    <xf numFmtId="0" fontId="0" fillId="11" borderId="83" xfId="0" applyFill="1" applyBorder="1" applyAlignment="1">
      <alignment horizontal="center" vertical="center" wrapText="1"/>
    </xf>
    <xf numFmtId="0" fontId="0" fillId="11" borderId="85" xfId="0" applyFill="1" applyBorder="1" applyAlignment="1">
      <alignment horizontal="center" vertical="center" wrapText="1"/>
    </xf>
    <xf numFmtId="0" fontId="0" fillId="11" borderId="86" xfId="0" applyFill="1" applyBorder="1" applyAlignment="1">
      <alignment horizontal="center" vertical="center" wrapText="1"/>
    </xf>
    <xf numFmtId="0" fontId="0" fillId="0" borderId="51" xfId="0" applyBorder="1" applyAlignment="1">
      <alignment horizontal="center" vertical="center" wrapText="1"/>
    </xf>
    <xf numFmtId="0" fontId="24" fillId="0" borderId="5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78" xfId="0" applyFont="1" applyBorder="1" applyAlignment="1">
      <alignment horizontal="center" vertical="center" wrapText="1"/>
    </xf>
    <xf numFmtId="0" fontId="0" fillId="0" borderId="84" xfId="0" applyBorder="1" applyAlignment="1">
      <alignment horizontal="center" vertical="center" wrapText="1"/>
    </xf>
    <xf numFmtId="0" fontId="0" fillId="0" borderId="61" xfId="0" applyBorder="1" applyAlignment="1">
      <alignment horizontal="center" vertical="center" wrapText="1"/>
    </xf>
    <xf numFmtId="0" fontId="0" fillId="0" borderId="87" xfId="0" applyBorder="1" applyAlignment="1">
      <alignment horizontal="center" vertical="center" wrapText="1"/>
    </xf>
    <xf numFmtId="2" fontId="0" fillId="0" borderId="51" xfId="3" applyNumberFormat="1" applyFont="1" applyBorder="1" applyAlignment="1">
      <alignment horizontal="center" vertical="center" wrapText="1"/>
    </xf>
    <xf numFmtId="2" fontId="0" fillId="0" borderId="1" xfId="3" applyNumberFormat="1" applyFont="1" applyBorder="1" applyAlignment="1">
      <alignment horizontal="center" vertical="center" wrapText="1"/>
    </xf>
    <xf numFmtId="2" fontId="0" fillId="0" borderId="78" xfId="3" applyNumberFormat="1" applyFont="1" applyBorder="1" applyAlignment="1">
      <alignment horizontal="center" vertical="center" wrapText="1"/>
    </xf>
    <xf numFmtId="0" fontId="0" fillId="0" borderId="83"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3" fillId="4" borderId="79" xfId="0" applyFont="1" applyFill="1" applyBorder="1" applyAlignment="1">
      <alignment horizontal="center" vertical="center" textRotation="1"/>
    </xf>
    <xf numFmtId="0" fontId="3" fillId="4" borderId="79" xfId="0" applyFont="1" applyFill="1" applyBorder="1" applyAlignment="1">
      <alignment horizontal="center" vertical="center"/>
    </xf>
    <xf numFmtId="0" fontId="3" fillId="4" borderId="71" xfId="0" applyFont="1" applyFill="1" applyBorder="1" applyAlignment="1">
      <alignment horizontal="center" vertical="center"/>
    </xf>
    <xf numFmtId="3" fontId="3" fillId="4" borderId="79" xfId="0" applyNumberFormat="1" applyFont="1" applyFill="1" applyBorder="1" applyAlignment="1">
      <alignment horizontal="center" vertical="center"/>
    </xf>
    <xf numFmtId="3" fontId="3" fillId="4" borderId="71" xfId="0" applyNumberFormat="1" applyFont="1" applyFill="1" applyBorder="1" applyAlignment="1">
      <alignment horizontal="center" vertical="center"/>
    </xf>
    <xf numFmtId="0" fontId="3" fillId="4" borderId="79"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0" fontId="3" fillId="4" borderId="79" xfId="0" applyFont="1" applyFill="1" applyBorder="1" applyAlignment="1">
      <alignment horizontal="center" vertical="center" wrapText="1"/>
    </xf>
    <xf numFmtId="0" fontId="3" fillId="4" borderId="80" xfId="0" applyFont="1" applyFill="1" applyBorder="1" applyAlignment="1">
      <alignment horizontal="center" vertical="center" wrapText="1"/>
    </xf>
    <xf numFmtId="0" fontId="3" fillId="4" borderId="81" xfId="0" applyFont="1" applyFill="1" applyBorder="1" applyAlignment="1">
      <alignment horizontal="center" vertical="center" wrapText="1"/>
    </xf>
    <xf numFmtId="0" fontId="3" fillId="4" borderId="82" xfId="0" applyFont="1" applyFill="1" applyBorder="1" applyAlignment="1">
      <alignment horizontal="center" vertical="center" wrapText="1"/>
    </xf>
    <xf numFmtId="0" fontId="3" fillId="4" borderId="80" xfId="0" applyFont="1" applyFill="1" applyBorder="1" applyAlignment="1">
      <alignment horizontal="center" vertical="center"/>
    </xf>
    <xf numFmtId="0" fontId="3" fillId="4" borderId="81" xfId="0" applyFont="1" applyFill="1" applyBorder="1" applyAlignment="1">
      <alignment horizontal="center" vertical="center"/>
    </xf>
    <xf numFmtId="0" fontId="3" fillId="4" borderId="82" xfId="0" applyFont="1" applyFill="1" applyBorder="1" applyAlignment="1">
      <alignment horizontal="center" vertical="center"/>
    </xf>
    <xf numFmtId="0" fontId="25" fillId="4" borderId="0" xfId="0" applyFont="1" applyFill="1" applyAlignment="1">
      <alignment horizontal="center" vertical="center"/>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9" fontId="0" fillId="0" borderId="51"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78" xfId="0" applyNumberFormat="1" applyBorder="1" applyAlignment="1">
      <alignment horizontal="center" vertical="center" wrapText="1"/>
    </xf>
    <xf numFmtId="2" fontId="0" fillId="0" borderId="51"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78" xfId="0" applyNumberFormat="1" applyBorder="1" applyAlignment="1">
      <alignment horizontal="center" vertical="center" wrapText="1"/>
    </xf>
    <xf numFmtId="0" fontId="0" fillId="3" borderId="102"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03" xfId="0" applyFill="1" applyBorder="1" applyAlignment="1">
      <alignment horizontal="center" vertical="center" wrapText="1"/>
    </xf>
    <xf numFmtId="0" fontId="0" fillId="0" borderId="1" xfId="0" applyBorder="1" applyAlignment="1">
      <alignment horizontal="center" vertical="center"/>
    </xf>
    <xf numFmtId="0" fontId="0" fillId="0" borderId="78" xfId="0" applyBorder="1" applyAlignment="1">
      <alignment horizontal="center" vertical="center"/>
    </xf>
    <xf numFmtId="0" fontId="25" fillId="4" borderId="29" xfId="0" applyFont="1" applyFill="1" applyBorder="1" applyAlignment="1">
      <alignment horizontal="center" vertical="center"/>
    </xf>
    <xf numFmtId="0" fontId="25" fillId="4" borderId="27" xfId="0" applyFont="1" applyFill="1" applyBorder="1" applyAlignment="1">
      <alignment horizontal="center" vertical="center"/>
    </xf>
    <xf numFmtId="0" fontId="25" fillId="4" borderId="28" xfId="0" applyFont="1" applyFill="1" applyBorder="1" applyAlignment="1">
      <alignment horizontal="center" vertical="center"/>
    </xf>
    <xf numFmtId="0" fontId="3" fillId="3" borderId="99" xfId="0" applyFont="1" applyFill="1" applyBorder="1" applyAlignment="1">
      <alignment horizontal="center" vertical="center" wrapText="1"/>
    </xf>
    <xf numFmtId="0" fontId="3" fillId="3" borderId="101" xfId="0" applyFont="1" applyFill="1" applyBorder="1" applyAlignment="1">
      <alignment horizontal="center" vertical="center" wrapText="1"/>
    </xf>
    <xf numFmtId="0" fontId="0" fillId="0" borderId="94" xfId="0" applyBorder="1" applyAlignment="1">
      <alignment horizontal="center" vertical="center" wrapText="1"/>
    </xf>
    <xf numFmtId="0" fontId="24" fillId="0" borderId="94" xfId="0" applyFont="1" applyBorder="1" applyAlignment="1">
      <alignment horizontal="center" vertical="center" wrapText="1"/>
    </xf>
    <xf numFmtId="0" fontId="0" fillId="0" borderId="94" xfId="0" applyBorder="1" applyAlignment="1">
      <alignment horizontal="center" vertical="center"/>
    </xf>
    <xf numFmtId="9" fontId="0" fillId="0" borderId="94" xfId="0" applyNumberFormat="1" applyBorder="1" applyAlignment="1">
      <alignment horizontal="center" vertical="center" wrapText="1"/>
    </xf>
    <xf numFmtId="2" fontId="0" fillId="0" borderId="94" xfId="0" applyNumberFormat="1" applyBorder="1" applyAlignment="1">
      <alignment horizontal="center" vertical="center" wrapText="1"/>
    </xf>
    <xf numFmtId="0" fontId="0" fillId="0" borderId="93" xfId="0" applyBorder="1" applyAlignment="1">
      <alignment horizontal="center" vertical="center" wrapText="1"/>
    </xf>
    <xf numFmtId="0" fontId="3" fillId="4" borderId="97" xfId="0" applyFont="1" applyFill="1" applyBorder="1" applyAlignment="1">
      <alignment horizontal="center" vertical="center"/>
    </xf>
    <xf numFmtId="0" fontId="3" fillId="4" borderId="100" xfId="0" applyFont="1" applyFill="1" applyBorder="1" applyAlignment="1">
      <alignment horizontal="center" vertical="center"/>
    </xf>
    <xf numFmtId="0" fontId="3" fillId="4" borderId="96" xfId="0" applyFont="1" applyFill="1" applyBorder="1" applyAlignment="1">
      <alignment horizontal="center" vertical="center"/>
    </xf>
    <xf numFmtId="0" fontId="3" fillId="4" borderId="98" xfId="0" applyFont="1" applyFill="1" applyBorder="1" applyAlignment="1">
      <alignment horizontal="center" vertical="center" wrapText="1"/>
    </xf>
    <xf numFmtId="0" fontId="3" fillId="4" borderId="92" xfId="0" applyFont="1" applyFill="1" applyBorder="1" applyAlignment="1">
      <alignment horizontal="center" vertical="center" wrapText="1"/>
    </xf>
    <xf numFmtId="0" fontId="3" fillId="4" borderId="72" xfId="0" applyFont="1" applyFill="1" applyBorder="1" applyAlignment="1">
      <alignment horizontal="center" vertical="center"/>
    </xf>
    <xf numFmtId="0" fontId="3" fillId="4" borderId="75" xfId="0" applyFont="1" applyFill="1" applyBorder="1" applyAlignment="1">
      <alignment horizontal="center" vertical="center"/>
    </xf>
    <xf numFmtId="0" fontId="44" fillId="0" borderId="1" xfId="0" applyFont="1" applyBorder="1" applyAlignment="1">
      <alignment horizontal="left" vertical="center" wrapText="1"/>
    </xf>
    <xf numFmtId="0" fontId="41" fillId="6" borderId="0" xfId="0" applyFont="1" applyFill="1" applyAlignment="1">
      <alignment horizontal="center" vertical="center" wrapText="1" readingOrder="1"/>
    </xf>
    <xf numFmtId="0" fontId="41" fillId="6" borderId="1" xfId="0" applyFont="1" applyFill="1" applyBorder="1" applyAlignment="1">
      <alignment horizontal="center" vertical="center" wrapText="1" readingOrder="1"/>
    </xf>
    <xf numFmtId="0" fontId="44" fillId="0" borderId="1" xfId="0" applyFont="1" applyBorder="1" applyAlignment="1">
      <alignment horizontal="left" vertical="top" wrapText="1"/>
    </xf>
    <xf numFmtId="0" fontId="39" fillId="0" borderId="104" xfId="0" applyFont="1" applyBorder="1" applyAlignment="1">
      <alignment horizontal="center" vertical="center"/>
    </xf>
    <xf numFmtId="0" fontId="39" fillId="0" borderId="4" xfId="0" applyFont="1" applyBorder="1" applyAlignment="1">
      <alignment horizontal="center" vertical="center"/>
    </xf>
    <xf numFmtId="0" fontId="13"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3" borderId="37" xfId="0" applyFont="1" applyFill="1" applyBorder="1" applyAlignment="1">
      <alignment horizontal="center"/>
    </xf>
    <xf numFmtId="0" fontId="14" fillId="3" borderId="38" xfId="0" applyFont="1" applyFill="1" applyBorder="1" applyAlignment="1">
      <alignment horizontal="center"/>
    </xf>
    <xf numFmtId="0" fontId="30" fillId="18" borderId="109" xfId="0" applyFont="1" applyFill="1" applyBorder="1" applyAlignment="1">
      <alignment horizontal="center" vertical="center" wrapText="1" readingOrder="1"/>
    </xf>
    <xf numFmtId="0" fontId="30" fillId="18" borderId="110"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5"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109" xfId="0" applyFont="1" applyFill="1" applyBorder="1" applyAlignment="1">
      <alignment horizontal="center" vertical="center" wrapText="1" readingOrder="1"/>
    </xf>
    <xf numFmtId="0" fontId="30" fillId="7" borderId="110" xfId="0" applyFont="1" applyFill="1" applyBorder="1" applyAlignment="1">
      <alignment horizontal="center" vertical="center" wrapText="1" readingOrder="1"/>
    </xf>
    <xf numFmtId="0" fontId="30" fillId="14" borderId="109" xfId="0" applyFont="1" applyFill="1" applyBorder="1" applyAlignment="1">
      <alignment horizontal="center" vertical="center" wrapText="1" readingOrder="1"/>
    </xf>
    <xf numFmtId="0" fontId="30" fillId="14" borderId="110" xfId="0" applyFont="1" applyFill="1" applyBorder="1" applyAlignment="1">
      <alignment horizontal="center" vertical="center" wrapText="1" readingOrder="1"/>
    </xf>
    <xf numFmtId="0" fontId="30" fillId="14" borderId="111" xfId="0" applyFont="1" applyFill="1" applyBorder="1" applyAlignment="1">
      <alignment horizontal="center" vertical="center" wrapText="1" readingOrder="1"/>
    </xf>
    <xf numFmtId="0" fontId="30" fillId="13" borderId="109" xfId="0" applyFont="1" applyFill="1" applyBorder="1" applyAlignment="1">
      <alignment horizontal="center" vertical="center" wrapText="1" readingOrder="1"/>
    </xf>
    <xf numFmtId="0" fontId="30" fillId="13" borderId="110" xfId="0" applyFont="1" applyFill="1" applyBorder="1" applyAlignment="1">
      <alignment horizontal="center" vertical="center" wrapText="1" readingOrder="1"/>
    </xf>
    <xf numFmtId="0" fontId="13" fillId="3" borderId="11"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4" fillId="5" borderId="0" xfId="0" applyFont="1" applyFill="1" applyAlignment="1">
      <alignment horizontal="center" vertical="center" wrapText="1"/>
    </xf>
    <xf numFmtId="0" fontId="12" fillId="0" borderId="1" xfId="0" applyFont="1" applyBorder="1" applyAlignment="1">
      <alignment horizontal="center" vertical="center"/>
    </xf>
    <xf numFmtId="14" fontId="12" fillId="0" borderId="1" xfId="0" applyNumberFormat="1" applyFont="1" applyBorder="1" applyAlignment="1">
      <alignment horizontal="center" vertical="center"/>
    </xf>
    <xf numFmtId="0" fontId="12" fillId="0" borderId="1" xfId="0" applyFont="1" applyBorder="1" applyAlignment="1">
      <alignment horizontal="left" vertical="center"/>
    </xf>
    <xf numFmtId="1" fontId="32" fillId="11" borderId="85" xfId="0" applyNumberFormat="1" applyFont="1" applyFill="1" applyBorder="1" applyAlignment="1" applyProtection="1">
      <alignment horizontal="center" vertical="center" wrapText="1"/>
      <protection locked="0"/>
    </xf>
    <xf numFmtId="1" fontId="32" fillId="0" borderId="1" xfId="0" applyNumberFormat="1" applyFont="1" applyBorder="1" applyAlignment="1" applyProtection="1">
      <alignment horizontal="center" vertical="center" wrapText="1"/>
      <protection locked="0"/>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12" fillId="0" borderId="1" xfId="0" applyFont="1" applyBorder="1" applyAlignment="1" applyProtection="1">
      <alignment horizontal="center" vertical="center"/>
      <protection locked="0"/>
    </xf>
    <xf numFmtId="0" fontId="12" fillId="0" borderId="1" xfId="0" applyFont="1" applyBorder="1" applyAlignment="1">
      <alignment horizontal="justify" vertical="center"/>
    </xf>
    <xf numFmtId="1" fontId="32" fillId="0" borderId="85" xfId="0" applyNumberFormat="1" applyFont="1" applyBorder="1" applyAlignment="1" applyProtection="1">
      <alignment horizontal="center" vertical="center" wrapText="1"/>
      <protection locked="0"/>
    </xf>
    <xf numFmtId="0" fontId="27" fillId="17" borderId="113" xfId="0" applyFont="1" applyFill="1" applyBorder="1" applyAlignment="1">
      <alignment horizontal="center"/>
    </xf>
    <xf numFmtId="0" fontId="27" fillId="17" borderId="15" xfId="0" applyFont="1" applyFill="1" applyBorder="1" applyAlignment="1">
      <alignment horizontal="center"/>
    </xf>
    <xf numFmtId="0" fontId="12" fillId="0" borderId="51" xfId="0" applyFont="1" applyBorder="1" applyAlignment="1" applyProtection="1">
      <alignment horizontal="center" vertical="center"/>
      <protection locked="0"/>
    </xf>
    <xf numFmtId="1" fontId="32" fillId="0" borderId="83" xfId="0" applyNumberFormat="1" applyFont="1" applyBorder="1" applyAlignment="1" applyProtection="1">
      <alignment horizontal="center" vertical="center" wrapText="1"/>
      <protection locked="0"/>
    </xf>
    <xf numFmtId="1" fontId="32" fillId="0" borderId="51" xfId="0" applyNumberFormat="1" applyFont="1" applyBorder="1" applyAlignment="1" applyProtection="1">
      <alignment horizontal="center" vertical="center" wrapText="1"/>
      <protection locked="0"/>
    </xf>
    <xf numFmtId="1" fontId="21" fillId="0" borderId="51" xfId="0" applyNumberFormat="1" applyFont="1" applyBorder="1" applyAlignment="1">
      <alignment horizontal="center" vertical="center"/>
    </xf>
    <xf numFmtId="1" fontId="32" fillId="0" borderId="51" xfId="0" applyNumberFormat="1" applyFont="1" applyBorder="1" applyAlignment="1">
      <alignment horizontal="center" vertical="center"/>
    </xf>
    <xf numFmtId="0" fontId="6" fillId="3" borderId="1" xfId="0" applyFont="1" applyFill="1" applyBorder="1" applyAlignment="1">
      <alignment horizontal="center" vertical="center"/>
    </xf>
    <xf numFmtId="0" fontId="5" fillId="3" borderId="1" xfId="0" applyFont="1" applyFill="1" applyBorder="1" applyAlignment="1">
      <alignment horizontal="center" vertical="center"/>
    </xf>
    <xf numFmtId="0" fontId="35" fillId="4" borderId="1" xfId="0" applyFont="1" applyFill="1" applyBorder="1" applyAlignment="1">
      <alignment horizontal="center" vertical="center" wrapText="1"/>
    </xf>
    <xf numFmtId="0" fontId="34" fillId="4" borderId="71" xfId="0" applyFont="1" applyFill="1" applyBorder="1" applyAlignment="1">
      <alignment horizontal="center" vertical="center" wrapText="1"/>
    </xf>
    <xf numFmtId="0" fontId="34" fillId="4" borderId="96" xfId="0" applyFont="1" applyFill="1" applyBorder="1" applyAlignment="1">
      <alignment horizontal="center" vertical="center" wrapText="1"/>
    </xf>
    <xf numFmtId="0" fontId="34" fillId="4" borderId="80" xfId="0" applyFont="1" applyFill="1" applyBorder="1" applyAlignment="1">
      <alignment horizontal="center" vertical="center" wrapText="1"/>
    </xf>
    <xf numFmtId="0" fontId="34" fillId="4" borderId="82" xfId="0" applyFont="1" applyFill="1" applyBorder="1" applyAlignment="1">
      <alignment horizontal="center" vertical="center" wrapText="1"/>
    </xf>
    <xf numFmtId="0" fontId="33" fillId="4" borderId="80" xfId="0" applyFont="1" applyFill="1" applyBorder="1" applyAlignment="1" applyProtection="1">
      <alignment horizontal="center" vertical="center" wrapText="1"/>
      <protection locked="0"/>
    </xf>
    <xf numFmtId="0" fontId="33" fillId="4" borderId="80" xfId="0" applyFont="1" applyFill="1" applyBorder="1" applyAlignment="1">
      <alignment horizontal="center" vertical="center"/>
    </xf>
    <xf numFmtId="0" fontId="33" fillId="4" borderId="81" xfId="0" applyFont="1" applyFill="1" applyBorder="1" applyAlignment="1">
      <alignment horizontal="center" vertical="center"/>
    </xf>
    <xf numFmtId="0" fontId="33" fillId="4" borderId="82" xfId="0" applyFont="1" applyFill="1" applyBorder="1" applyAlignment="1">
      <alignment horizontal="center" vertical="center"/>
    </xf>
    <xf numFmtId="0" fontId="33" fillId="16" borderId="79" xfId="0" applyFont="1" applyFill="1" applyBorder="1" applyAlignment="1" applyProtection="1">
      <alignment horizontal="center" vertical="center" wrapText="1"/>
      <protection locked="0"/>
    </xf>
    <xf numFmtId="0" fontId="33" fillId="4" borderId="79" xfId="0" applyFont="1" applyFill="1" applyBorder="1" applyAlignment="1" applyProtection="1">
      <alignment horizontal="center" vertical="center" wrapText="1"/>
      <protection locked="0"/>
    </xf>
    <xf numFmtId="0" fontId="1" fillId="3" borderId="59" xfId="0" applyFont="1" applyFill="1" applyBorder="1" applyAlignment="1" applyProtection="1">
      <alignment horizontal="left" vertical="center" wrapText="1"/>
      <protection locked="0"/>
    </xf>
    <xf numFmtId="0" fontId="1" fillId="3" borderId="63" xfId="0" applyFont="1" applyFill="1" applyBorder="1" applyAlignment="1" applyProtection="1">
      <alignment horizontal="left" vertical="center" wrapText="1"/>
      <protection locked="0"/>
    </xf>
    <xf numFmtId="0" fontId="1" fillId="3" borderId="60" xfId="0" applyFont="1" applyFill="1" applyBorder="1" applyAlignment="1" applyProtection="1">
      <alignment horizontal="left" vertical="center" wrapText="1"/>
      <protection locked="0"/>
    </xf>
    <xf numFmtId="0" fontId="1" fillId="3" borderId="59" xfId="0" applyFont="1" applyFill="1" applyBorder="1" applyAlignment="1" applyProtection="1">
      <alignment horizontal="left" vertical="center"/>
      <protection locked="0"/>
    </xf>
    <xf numFmtId="0" fontId="12" fillId="0" borderId="94" xfId="0" applyFont="1" applyBorder="1" applyAlignment="1">
      <alignment horizontal="center" vertical="center"/>
    </xf>
    <xf numFmtId="0" fontId="12" fillId="0" borderId="10" xfId="0" applyFont="1" applyBorder="1" applyAlignment="1">
      <alignment horizontal="center" vertical="center"/>
    </xf>
    <xf numFmtId="0" fontId="12" fillId="0" borderId="9" xfId="0" applyFont="1" applyBorder="1" applyAlignment="1">
      <alignment horizontal="center" vertical="center"/>
    </xf>
    <xf numFmtId="0" fontId="97" fillId="0" borderId="1" xfId="0" applyFont="1" applyBorder="1" applyAlignment="1">
      <alignment horizontal="justify" vertical="center" wrapText="1"/>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738">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42334</xdr:colOff>
      <xdr:row>0</xdr:row>
      <xdr:rowOff>84667</xdr:rowOff>
    </xdr:from>
    <xdr:ext cx="2307167" cy="749691"/>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42334" y="84667"/>
          <a:ext cx="2307167" cy="749691"/>
        </a:xfrm>
        <a:prstGeom prst="rect">
          <a:avLst/>
        </a:prstGeom>
      </xdr:spPr>
    </xdr:pic>
    <xdr:clientData/>
  </xdr:oneCellAnchor>
  <xdr:twoCellAnchor editAs="oneCell">
    <xdr:from>
      <xdr:col>6</xdr:col>
      <xdr:colOff>1629834</xdr:colOff>
      <xdr:row>0</xdr:row>
      <xdr:rowOff>222251</xdr:rowOff>
    </xdr:from>
    <xdr:to>
      <xdr:col>8</xdr:col>
      <xdr:colOff>412751</xdr:colOff>
      <xdr:row>2</xdr:row>
      <xdr:rowOff>21167</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355917" y="222251"/>
          <a:ext cx="1778000" cy="518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2" name="Imagen 1">
          <a:extLst>
            <a:ext uri="{FF2B5EF4-FFF2-40B4-BE49-F238E27FC236}">
              <a16:creationId xmlns:a16="http://schemas.microsoft.com/office/drawing/2014/main" id="{19939D9E-512A-4511-9BC8-169DC4DCADF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11906</xdr:colOff>
      <xdr:row>0</xdr:row>
      <xdr:rowOff>154782</xdr:rowOff>
    </xdr:from>
    <xdr:to>
      <xdr:col>12</xdr:col>
      <xdr:colOff>1126330</xdr:colOff>
      <xdr:row>1</xdr:row>
      <xdr:rowOff>348854</xdr:rowOff>
    </xdr:to>
    <xdr:pic>
      <xdr:nvPicPr>
        <xdr:cNvPr id="3" name="Picture 9">
          <a:extLst>
            <a:ext uri="{FF2B5EF4-FFF2-40B4-BE49-F238E27FC236}">
              <a16:creationId xmlns:a16="http://schemas.microsoft.com/office/drawing/2014/main" id="{58216637-01E7-4AA2-B5D3-961687663066}"/>
            </a:ext>
          </a:extLst>
        </xdr:cNvPr>
        <xdr:cNvPicPr>
          <a:picLocks noChangeAspect="1"/>
        </xdr:cNvPicPr>
      </xdr:nvPicPr>
      <xdr:blipFill>
        <a:blip xmlns:r="http://schemas.openxmlformats.org/officeDocument/2006/relationships" r:embed="rId2"/>
        <a:stretch>
          <a:fillRect/>
        </a:stretch>
      </xdr:blipFill>
      <xdr:spPr>
        <a:xfrm>
          <a:off x="15501937" y="154782"/>
          <a:ext cx="1114424" cy="4083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557893</xdr:colOff>
      <xdr:row>6</xdr:row>
      <xdr:rowOff>379910</xdr:rowOff>
    </xdr:from>
    <xdr:ext cx="2503079" cy="1502411"/>
    <xdr:sp macro="" textlink="">
      <xdr:nvSpPr>
        <xdr:cNvPr id="2" name="CuadroTexto 1">
          <a:extLst>
            <a:ext uri="{FF2B5EF4-FFF2-40B4-BE49-F238E27FC236}">
              <a16:creationId xmlns:a16="http://schemas.microsoft.com/office/drawing/2014/main" id="{85A17544-0F66-4419-B45B-C381982B7956}"/>
            </a:ext>
          </a:extLst>
        </xdr:cNvPr>
        <xdr:cNvSpPr txBox="1"/>
      </xdr:nvSpPr>
      <xdr:spPr>
        <a:xfrm>
          <a:off x="15978868" y="2542085"/>
          <a:ext cx="2503079" cy="1502411"/>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relación 1 a 1</a:t>
          </a:r>
        </a:p>
      </xdr:txBody>
    </xdr:sp>
    <xdr:clientData/>
  </xdr:oneCellAnchor>
  <xdr:twoCellAnchor editAs="oneCell">
    <xdr:from>
      <xdr:col>0</xdr:col>
      <xdr:colOff>92605</xdr:colOff>
      <xdr:row>0</xdr:row>
      <xdr:rowOff>79375</xdr:rowOff>
    </xdr:from>
    <xdr:to>
      <xdr:col>1</xdr:col>
      <xdr:colOff>152401</xdr:colOff>
      <xdr:row>0</xdr:row>
      <xdr:rowOff>859520</xdr:rowOff>
    </xdr:to>
    <xdr:pic>
      <xdr:nvPicPr>
        <xdr:cNvPr id="3" name="Picture 8">
          <a:extLst>
            <a:ext uri="{FF2B5EF4-FFF2-40B4-BE49-F238E27FC236}">
              <a16:creationId xmlns:a16="http://schemas.microsoft.com/office/drawing/2014/main" id="{31A9B8D6-5078-4D05-851B-F604C2C0FD53}"/>
            </a:ext>
          </a:extLst>
        </xdr:cNvPr>
        <xdr:cNvPicPr>
          <a:picLocks noChangeAspect="1"/>
        </xdr:cNvPicPr>
      </xdr:nvPicPr>
      <xdr:blipFill>
        <a:blip xmlns:r="http://schemas.openxmlformats.org/officeDocument/2006/relationships" r:embed="rId1"/>
        <a:stretch>
          <a:fillRect/>
        </a:stretch>
      </xdr:blipFill>
      <xdr:spPr>
        <a:xfrm>
          <a:off x="92605" y="79375"/>
          <a:ext cx="2631546" cy="780145"/>
        </a:xfrm>
        <a:prstGeom prst="rect">
          <a:avLst/>
        </a:prstGeom>
      </xdr:spPr>
    </xdr:pic>
    <xdr:clientData/>
  </xdr:twoCellAnchor>
  <xdr:twoCellAnchor editAs="oneCell">
    <xdr:from>
      <xdr:col>4</xdr:col>
      <xdr:colOff>3924300</xdr:colOff>
      <xdr:row>0</xdr:row>
      <xdr:rowOff>141551</xdr:rowOff>
    </xdr:from>
    <xdr:to>
      <xdr:col>4</xdr:col>
      <xdr:colOff>5811043</xdr:colOff>
      <xdr:row>0</xdr:row>
      <xdr:rowOff>800100</xdr:rowOff>
    </xdr:to>
    <xdr:pic>
      <xdr:nvPicPr>
        <xdr:cNvPr id="4" name="Picture 9">
          <a:extLst>
            <a:ext uri="{FF2B5EF4-FFF2-40B4-BE49-F238E27FC236}">
              <a16:creationId xmlns:a16="http://schemas.microsoft.com/office/drawing/2014/main" id="{D0FF8029-293C-462E-9912-1F827506ECF8}"/>
            </a:ext>
          </a:extLst>
        </xdr:cNvPr>
        <xdr:cNvPicPr>
          <a:picLocks noChangeAspect="1"/>
        </xdr:cNvPicPr>
      </xdr:nvPicPr>
      <xdr:blipFill>
        <a:blip xmlns:r="http://schemas.openxmlformats.org/officeDocument/2006/relationships" r:embed="rId2"/>
        <a:stretch>
          <a:fillRect/>
        </a:stretch>
      </xdr:blipFill>
      <xdr:spPr>
        <a:xfrm>
          <a:off x="13430250" y="141551"/>
          <a:ext cx="1886743" cy="658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214313</xdr:rowOff>
    </xdr:from>
    <xdr:to>
      <xdr:col>0</xdr:col>
      <xdr:colOff>3041643</xdr:colOff>
      <xdr:row>0</xdr:row>
      <xdr:rowOff>1053148</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42875" y="214313"/>
          <a:ext cx="2898768" cy="838835"/>
        </a:xfrm>
        <a:prstGeom prst="rect">
          <a:avLst/>
        </a:prstGeom>
      </xdr:spPr>
    </xdr:pic>
    <xdr:clientData/>
  </xdr:twoCellAnchor>
  <xdr:twoCellAnchor editAs="oneCell">
    <xdr:from>
      <xdr:col>5</xdr:col>
      <xdr:colOff>535781</xdr:colOff>
      <xdr:row>0</xdr:row>
      <xdr:rowOff>345281</xdr:rowOff>
    </xdr:from>
    <xdr:to>
      <xdr:col>5</xdr:col>
      <xdr:colOff>2265319</xdr:colOff>
      <xdr:row>0</xdr:row>
      <xdr:rowOff>890746</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8365331" y="345281"/>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1569486</xdr:colOff>
      <xdr:row>3</xdr:row>
      <xdr:rowOff>19050</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13607</xdr:colOff>
      <xdr:row>0</xdr:row>
      <xdr:rowOff>95250</xdr:rowOff>
    </xdr:from>
    <xdr:to>
      <xdr:col>1</xdr:col>
      <xdr:colOff>2233391</xdr:colOff>
      <xdr:row>2</xdr:row>
      <xdr:rowOff>217714</xdr:rowOff>
    </xdr:to>
    <xdr:pic>
      <xdr:nvPicPr>
        <xdr:cNvPr id="2" name="Imagen 1">
          <a:extLst>
            <a:ext uri="{FF2B5EF4-FFF2-40B4-BE49-F238E27FC236}">
              <a16:creationId xmlns:a16="http://schemas.microsoft.com/office/drawing/2014/main" id="{B92F3EB5-83A4-4A0C-9398-0C426D7D960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607" y="95250"/>
          <a:ext cx="2686509" cy="6749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1</xdr:col>
      <xdr:colOff>2762250</xdr:colOff>
      <xdr:row>2</xdr:row>
      <xdr:rowOff>229783</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762000</xdr:colOff>
      <xdr:row>0</xdr:row>
      <xdr:rowOff>202406</xdr:rowOff>
    </xdr:from>
    <xdr:to>
      <xdr:col>12</xdr:col>
      <xdr:colOff>912018</xdr:colOff>
      <xdr:row>1</xdr:row>
      <xdr:rowOff>396478</xdr:rowOff>
    </xdr:to>
    <xdr:pic>
      <xdr:nvPicPr>
        <xdr:cNvPr id="4" name="Picture 9">
          <a:extLst>
            <a:ext uri="{FF2B5EF4-FFF2-40B4-BE49-F238E27FC236}">
              <a16:creationId xmlns:a16="http://schemas.microsoft.com/office/drawing/2014/main" id="{5B16A29C-6ED5-443E-B355-4977C00D4D01}"/>
            </a:ext>
          </a:extLst>
        </xdr:cNvPr>
        <xdr:cNvPicPr>
          <a:picLocks noChangeAspect="1"/>
        </xdr:cNvPicPr>
      </xdr:nvPicPr>
      <xdr:blipFill>
        <a:blip xmlns:r="http://schemas.openxmlformats.org/officeDocument/2006/relationships" r:embed="rId2"/>
        <a:stretch>
          <a:fillRect/>
        </a:stretch>
      </xdr:blipFill>
      <xdr:spPr>
        <a:xfrm>
          <a:off x="14692313" y="202406"/>
          <a:ext cx="1114424" cy="40838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2" name="Imagen 1">
          <a:extLst>
            <a:ext uri="{FF2B5EF4-FFF2-40B4-BE49-F238E27FC236}">
              <a16:creationId xmlns:a16="http://schemas.microsoft.com/office/drawing/2014/main" id="{0D395AEE-555F-4604-9528-8413E20BEB98}"/>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952500</xdr:colOff>
      <xdr:row>0</xdr:row>
      <xdr:rowOff>119063</xdr:rowOff>
    </xdr:from>
    <xdr:to>
      <xdr:col>12</xdr:col>
      <xdr:colOff>1102517</xdr:colOff>
      <xdr:row>1</xdr:row>
      <xdr:rowOff>313135</xdr:rowOff>
    </xdr:to>
    <xdr:pic>
      <xdr:nvPicPr>
        <xdr:cNvPr id="3" name="Picture 9">
          <a:extLst>
            <a:ext uri="{FF2B5EF4-FFF2-40B4-BE49-F238E27FC236}">
              <a16:creationId xmlns:a16="http://schemas.microsoft.com/office/drawing/2014/main" id="{9AF77A84-6AE3-460C-B267-BC8825632F9D}"/>
            </a:ext>
          </a:extLst>
        </xdr:cNvPr>
        <xdr:cNvPicPr>
          <a:picLocks noChangeAspect="1"/>
        </xdr:cNvPicPr>
      </xdr:nvPicPr>
      <xdr:blipFill>
        <a:blip xmlns:r="http://schemas.openxmlformats.org/officeDocument/2006/relationships" r:embed="rId2"/>
        <a:stretch>
          <a:fillRect/>
        </a:stretch>
      </xdr:blipFill>
      <xdr:spPr>
        <a:xfrm>
          <a:off x="15204281" y="119063"/>
          <a:ext cx="1114424" cy="40838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2" name="Imagen 1">
          <a:extLst>
            <a:ext uri="{FF2B5EF4-FFF2-40B4-BE49-F238E27FC236}">
              <a16:creationId xmlns:a16="http://schemas.microsoft.com/office/drawing/2014/main" id="{60F59AF5-A3DB-4164-99F2-7BBAE03E8CA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928688</xdr:colOff>
      <xdr:row>0</xdr:row>
      <xdr:rowOff>190500</xdr:rowOff>
    </xdr:from>
    <xdr:to>
      <xdr:col>12</xdr:col>
      <xdr:colOff>1078705</xdr:colOff>
      <xdr:row>1</xdr:row>
      <xdr:rowOff>384572</xdr:rowOff>
    </xdr:to>
    <xdr:pic>
      <xdr:nvPicPr>
        <xdr:cNvPr id="3" name="Picture 9">
          <a:extLst>
            <a:ext uri="{FF2B5EF4-FFF2-40B4-BE49-F238E27FC236}">
              <a16:creationId xmlns:a16="http://schemas.microsoft.com/office/drawing/2014/main" id="{35480EAD-A429-42AA-AD35-64A9624129B3}"/>
            </a:ext>
          </a:extLst>
        </xdr:cNvPr>
        <xdr:cNvPicPr>
          <a:picLocks noChangeAspect="1"/>
        </xdr:cNvPicPr>
      </xdr:nvPicPr>
      <xdr:blipFill>
        <a:blip xmlns:r="http://schemas.openxmlformats.org/officeDocument/2006/relationships" r:embed="rId2"/>
        <a:stretch>
          <a:fillRect/>
        </a:stretch>
      </xdr:blipFill>
      <xdr:spPr>
        <a:xfrm>
          <a:off x="15323344" y="190500"/>
          <a:ext cx="1114424" cy="408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OPORTE/Downloads/Plan%20de%20Acci&#243;n%20Unidad%20Inform&#225;tica%202023_3er%20trimestr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AO183"/>
  <sheetViews>
    <sheetView showGridLines="0" zoomScale="90" zoomScaleNormal="90" workbookViewId="0">
      <selection activeCell="F15" sqref="F15"/>
    </sheetView>
  </sheetViews>
  <sheetFormatPr defaultColWidth="11.42578125" defaultRowHeight="15"/>
  <cols>
    <col min="1" max="1" width="23.42578125" style="34" customWidth="1"/>
    <col min="2" max="2" width="18" style="34" customWidth="1"/>
    <col min="3" max="3" width="27" style="39" customWidth="1"/>
    <col min="4" max="4" width="14.85546875" style="34" customWidth="1"/>
    <col min="5" max="7" width="32.5703125" style="34" customWidth="1"/>
    <col min="8" max="8" width="12.42578125" style="34" customWidth="1"/>
    <col min="9" max="9" width="11.42578125" style="34"/>
    <col min="10" max="10" width="2.5703125" style="34" customWidth="1"/>
    <col min="11" max="41" width="11.42578125" style="255"/>
    <col min="42" max="16384" width="11.42578125" style="40"/>
  </cols>
  <sheetData>
    <row r="1" spans="1:41" ht="42" customHeight="1">
      <c r="A1"/>
      <c r="B1" s="33"/>
      <c r="C1" s="268"/>
      <c r="D1" s="268"/>
      <c r="E1" s="268"/>
      <c r="F1" s="268"/>
      <c r="G1"/>
      <c r="H1"/>
      <c r="I1"/>
      <c r="J1"/>
    </row>
    <row r="2" spans="1:41">
      <c r="A2"/>
      <c r="B2"/>
      <c r="C2" s="268"/>
      <c r="D2" s="268"/>
      <c r="E2" s="268"/>
      <c r="F2" s="268"/>
      <c r="G2"/>
      <c r="H2"/>
      <c r="I2"/>
      <c r="J2"/>
    </row>
    <row r="3" spans="1:41" ht="9.75" customHeight="1">
      <c r="A3"/>
      <c r="B3"/>
      <c r="C3" s="4"/>
      <c r="D3"/>
      <c r="E3"/>
      <c r="F3"/>
      <c r="G3"/>
      <c r="H3"/>
      <c r="I3"/>
      <c r="J3"/>
    </row>
    <row r="4" spans="1:41" ht="9.75" customHeight="1">
      <c r="A4"/>
      <c r="B4"/>
      <c r="C4" s="4"/>
      <c r="D4" s="8"/>
      <c r="E4" s="8"/>
      <c r="F4" s="8"/>
      <c r="G4" s="8"/>
      <c r="H4" s="8"/>
      <c r="I4"/>
      <c r="J4"/>
    </row>
    <row r="5" spans="1:41" ht="28.5">
      <c r="A5" s="269" t="s">
        <v>0</v>
      </c>
      <c r="B5" s="269"/>
      <c r="C5" s="269"/>
      <c r="D5" s="269"/>
      <c r="E5" s="269"/>
      <c r="F5" s="269"/>
      <c r="G5" s="269"/>
      <c r="H5" s="269"/>
      <c r="I5" s="269"/>
      <c r="J5"/>
    </row>
    <row r="6" spans="1:41">
      <c r="A6"/>
      <c r="B6"/>
      <c r="C6" s="4"/>
      <c r="D6"/>
      <c r="E6"/>
      <c r="F6"/>
      <c r="G6"/>
      <c r="H6"/>
      <c r="I6"/>
      <c r="J6"/>
    </row>
    <row r="7" spans="1:41" s="41" customFormat="1" ht="31.5" customHeight="1">
      <c r="A7" s="264" t="s">
        <v>1</v>
      </c>
      <c r="B7" s="264"/>
      <c r="C7" s="264"/>
      <c r="D7" s="270" t="s">
        <v>2</v>
      </c>
      <c r="E7" s="270"/>
      <c r="F7" s="270"/>
      <c r="G7" s="270"/>
      <c r="H7" s="270"/>
      <c r="I7" s="270"/>
      <c r="J7" s="5"/>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row>
    <row r="8" spans="1:41" s="41" customFormat="1" ht="16.899999999999999" customHeight="1">
      <c r="A8" s="35"/>
      <c r="B8" s="36"/>
      <c r="C8" s="36"/>
      <c r="D8" s="7"/>
      <c r="E8" s="6"/>
      <c r="F8" s="5"/>
      <c r="G8" s="5"/>
      <c r="H8" s="5"/>
      <c r="I8" s="5"/>
      <c r="J8" s="5"/>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row>
    <row r="9" spans="1:41" s="41" customFormat="1" ht="54" customHeight="1">
      <c r="A9" s="264" t="s">
        <v>3</v>
      </c>
      <c r="B9" s="264"/>
      <c r="C9" s="264"/>
      <c r="D9" s="32" t="s">
        <v>4</v>
      </c>
      <c r="E9" s="265" t="s">
        <v>5</v>
      </c>
      <c r="F9" s="265"/>
      <c r="G9" s="265"/>
      <c r="H9" s="265"/>
      <c r="I9" s="265"/>
      <c r="J9" s="5"/>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row>
    <row r="10" spans="1:41" ht="19.5" customHeight="1">
      <c r="A10" s="37"/>
      <c r="B10" s="37"/>
      <c r="C10" s="38"/>
      <c r="D10"/>
      <c r="E10"/>
      <c r="F10"/>
      <c r="G10"/>
      <c r="H10"/>
      <c r="I10"/>
      <c r="J10"/>
    </row>
    <row r="11" spans="1:41" ht="32.25" customHeight="1">
      <c r="A11" s="264" t="s">
        <v>6</v>
      </c>
      <c r="B11" s="264"/>
      <c r="C11" s="264"/>
      <c r="D11" s="267" t="s">
        <v>7</v>
      </c>
      <c r="E11" s="267"/>
      <c r="F11" s="267"/>
      <c r="G11" s="267"/>
      <c r="H11" s="267"/>
      <c r="I11" s="267"/>
      <c r="J11"/>
    </row>
    <row r="12" spans="1:41" s="41" customFormat="1" ht="32.25" customHeight="1">
      <c r="A12" s="264" t="s">
        <v>8</v>
      </c>
      <c r="B12" s="264"/>
      <c r="C12" s="264"/>
      <c r="D12" s="265"/>
      <c r="E12" s="265"/>
      <c r="F12" s="265"/>
      <c r="G12" s="265"/>
      <c r="H12" s="265"/>
      <c r="I12" s="265"/>
      <c r="J12" s="5"/>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row>
    <row r="13" spans="1:41" s="41" customFormat="1" ht="32.25" customHeight="1">
      <c r="A13" s="264" t="s">
        <v>9</v>
      </c>
      <c r="B13" s="264"/>
      <c r="C13" s="264"/>
      <c r="D13" s="265"/>
      <c r="E13" s="265"/>
      <c r="F13" s="265"/>
      <c r="G13" s="265"/>
      <c r="H13" s="265"/>
      <c r="I13" s="265"/>
      <c r="J13" s="5"/>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row>
    <row r="14" spans="1:41" s="41" customFormat="1" ht="32.25" customHeight="1">
      <c r="A14" s="264" t="s">
        <v>10</v>
      </c>
      <c r="B14" s="264"/>
      <c r="C14" s="264"/>
      <c r="D14" s="265"/>
      <c r="E14" s="265"/>
      <c r="F14" s="265"/>
      <c r="G14" s="265"/>
      <c r="H14" s="265"/>
      <c r="I14" s="265"/>
      <c r="J14" s="5"/>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row>
    <row r="15" spans="1:41">
      <c r="A15" s="37"/>
      <c r="B15" s="37"/>
      <c r="C15" s="38"/>
      <c r="D15"/>
      <c r="E15"/>
      <c r="F15"/>
      <c r="G15"/>
      <c r="H15"/>
      <c r="I15"/>
      <c r="J15"/>
    </row>
    <row r="16" spans="1:41" s="41" customFormat="1" ht="22.5" customHeight="1">
      <c r="A16" s="264" t="s">
        <v>11</v>
      </c>
      <c r="B16" s="264"/>
      <c r="C16" s="264"/>
      <c r="D16" s="266"/>
      <c r="E16" s="266"/>
      <c r="F16" s="266"/>
      <c r="G16" s="266"/>
      <c r="H16" s="266"/>
      <c r="I16" s="266"/>
      <c r="J16" s="5"/>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row>
    <row r="17" spans="1:10" ht="15" customHeight="1">
      <c r="A17"/>
      <c r="B17"/>
      <c r="C17" s="4"/>
      <c r="D17"/>
      <c r="E17"/>
      <c r="F17"/>
      <c r="G17"/>
      <c r="H17"/>
      <c r="I17"/>
      <c r="J17"/>
    </row>
    <row r="18" spans="1:10" s="255" customFormat="1">
      <c r="A18"/>
      <c r="B18"/>
      <c r="C18" s="4"/>
      <c r="D18"/>
      <c r="E18"/>
      <c r="F18"/>
      <c r="G18"/>
      <c r="H18"/>
      <c r="I18"/>
      <c r="J18"/>
    </row>
    <row r="19" spans="1:10" s="255" customFormat="1" ht="15.75" thickBot="1">
      <c r="A19"/>
      <c r="B19"/>
      <c r="C19" s="4"/>
      <c r="D19"/>
      <c r="E19"/>
      <c r="F19"/>
      <c r="G19"/>
      <c r="H19"/>
      <c r="I19"/>
      <c r="J19"/>
    </row>
    <row r="20" spans="1:10" s="255" customFormat="1">
      <c r="A20"/>
      <c r="B20"/>
      <c r="C20" s="4"/>
      <c r="D20" s="256" t="s">
        <v>12</v>
      </c>
      <c r="E20" s="257" t="s">
        <v>13</v>
      </c>
      <c r="F20" s="257" t="s">
        <v>14</v>
      </c>
      <c r="G20" s="257" t="s">
        <v>15</v>
      </c>
      <c r="H20"/>
      <c r="I20"/>
      <c r="J20"/>
    </row>
    <row r="21" spans="1:10" s="255" customFormat="1" ht="15.75" thickBot="1">
      <c r="A21"/>
      <c r="B21"/>
      <c r="C21" s="4"/>
      <c r="D21" s="258" t="s">
        <v>16</v>
      </c>
      <c r="E21" s="259" t="s">
        <v>17</v>
      </c>
      <c r="F21" s="259" t="s">
        <v>18</v>
      </c>
      <c r="G21" s="259" t="s">
        <v>19</v>
      </c>
      <c r="H21"/>
      <c r="I21"/>
      <c r="J21"/>
    </row>
    <row r="22" spans="1:10" s="255" customFormat="1">
      <c r="A22"/>
      <c r="B22"/>
      <c r="C22" s="4"/>
      <c r="D22" s="260" t="s">
        <v>20</v>
      </c>
      <c r="E22" s="261" t="s">
        <v>11</v>
      </c>
      <c r="F22" s="261" t="s">
        <v>11</v>
      </c>
      <c r="G22" s="261" t="s">
        <v>11</v>
      </c>
      <c r="H22"/>
      <c r="I22"/>
      <c r="J22"/>
    </row>
    <row r="23" spans="1:10" s="255" customFormat="1" ht="15.75" thickBot="1">
      <c r="A23"/>
      <c r="B23"/>
      <c r="C23" s="4"/>
      <c r="D23" s="258">
        <v>1</v>
      </c>
      <c r="E23" s="262">
        <v>45243</v>
      </c>
      <c r="F23" s="262">
        <v>45272</v>
      </c>
      <c r="G23" s="262">
        <v>45273</v>
      </c>
      <c r="H23"/>
      <c r="I23"/>
      <c r="J23"/>
    </row>
    <row r="24" spans="1:10" s="255" customFormat="1">
      <c r="A24"/>
      <c r="B24"/>
      <c r="C24" s="4"/>
      <c r="D24"/>
      <c r="E24"/>
      <c r="F24"/>
      <c r="G24"/>
      <c r="H24"/>
      <c r="I24"/>
      <c r="J24"/>
    </row>
    <row r="25" spans="1:10" s="255" customFormat="1">
      <c r="A25"/>
      <c r="B25"/>
      <c r="C25" s="4"/>
      <c r="D25"/>
      <c r="E25"/>
      <c r="F25"/>
      <c r="G25"/>
      <c r="H25"/>
      <c r="I25"/>
      <c r="J25"/>
    </row>
    <row r="26" spans="1:10" s="255" customFormat="1">
      <c r="A26"/>
      <c r="B26"/>
      <c r="C26" s="4"/>
      <c r="D26"/>
      <c r="E26"/>
      <c r="F26"/>
      <c r="G26"/>
      <c r="H26"/>
      <c r="I26"/>
      <c r="J26"/>
    </row>
    <row r="27" spans="1:10" s="255" customFormat="1">
      <c r="A27"/>
      <c r="B27"/>
      <c r="C27" s="4"/>
      <c r="D27"/>
      <c r="E27"/>
      <c r="F27"/>
      <c r="G27"/>
      <c r="H27"/>
      <c r="I27"/>
      <c r="J27"/>
    </row>
    <row r="28" spans="1:10" s="255" customFormat="1">
      <c r="A28"/>
      <c r="B28"/>
      <c r="C28" s="4"/>
      <c r="D28"/>
      <c r="E28"/>
      <c r="F28"/>
      <c r="G28"/>
      <c r="H28"/>
      <c r="I28"/>
      <c r="J28"/>
    </row>
    <row r="29" spans="1:10" s="255" customFormat="1">
      <c r="A29"/>
      <c r="B29"/>
      <c r="C29" s="4"/>
      <c r="D29"/>
      <c r="E29"/>
      <c r="F29"/>
      <c r="G29"/>
      <c r="H29"/>
      <c r="I29"/>
      <c r="J29"/>
    </row>
    <row r="30" spans="1:10" s="255" customFormat="1">
      <c r="A30"/>
      <c r="B30"/>
      <c r="C30" s="4"/>
      <c r="D30"/>
      <c r="E30"/>
      <c r="F30"/>
      <c r="G30"/>
      <c r="H30"/>
      <c r="I30"/>
      <c r="J30"/>
    </row>
    <row r="31" spans="1:10" s="255" customFormat="1">
      <c r="A31"/>
      <c r="B31"/>
      <c r="C31" s="4"/>
      <c r="D31"/>
      <c r="E31"/>
      <c r="F31"/>
      <c r="G31"/>
      <c r="H31"/>
      <c r="I31"/>
      <c r="J31"/>
    </row>
    <row r="32" spans="1:10" s="255" customFormat="1">
      <c r="A32"/>
      <c r="B32"/>
      <c r="C32" s="4"/>
      <c r="D32"/>
      <c r="E32"/>
      <c r="F32"/>
      <c r="G32"/>
      <c r="H32"/>
      <c r="I32"/>
      <c r="J32"/>
    </row>
    <row r="33" spans="1:10" s="255" customFormat="1">
      <c r="A33"/>
      <c r="B33"/>
      <c r="C33" s="4"/>
      <c r="D33"/>
      <c r="E33"/>
      <c r="F33"/>
      <c r="G33"/>
      <c r="H33"/>
      <c r="I33"/>
      <c r="J33"/>
    </row>
    <row r="34" spans="1:10" s="255" customFormat="1">
      <c r="A34"/>
      <c r="B34"/>
      <c r="C34" s="4"/>
      <c r="D34"/>
      <c r="E34"/>
      <c r="F34"/>
      <c r="G34"/>
      <c r="H34"/>
      <c r="I34"/>
      <c r="J34"/>
    </row>
    <row r="35" spans="1:10" s="255" customFormat="1">
      <c r="A35"/>
      <c r="B35"/>
      <c r="C35" s="4"/>
      <c r="D35"/>
      <c r="E35"/>
      <c r="F35"/>
      <c r="G35"/>
      <c r="H35"/>
      <c r="I35"/>
      <c r="J35"/>
    </row>
    <row r="36" spans="1:10" s="255" customFormat="1">
      <c r="A36"/>
      <c r="B36"/>
      <c r="C36" s="4"/>
      <c r="D36"/>
      <c r="E36"/>
      <c r="F36"/>
      <c r="G36"/>
      <c r="H36"/>
      <c r="I36"/>
      <c r="J36"/>
    </row>
    <row r="37" spans="1:10" s="255" customFormat="1">
      <c r="A37"/>
      <c r="B37"/>
      <c r="C37" s="4"/>
      <c r="D37"/>
      <c r="E37"/>
      <c r="F37"/>
      <c r="G37"/>
      <c r="H37"/>
      <c r="I37"/>
      <c r="J37"/>
    </row>
    <row r="38" spans="1:10" s="255" customFormat="1">
      <c r="A38"/>
      <c r="B38"/>
      <c r="C38" s="4"/>
      <c r="D38"/>
      <c r="E38"/>
      <c r="F38"/>
      <c r="G38"/>
      <c r="H38"/>
      <c r="I38"/>
      <c r="J38"/>
    </row>
    <row r="39" spans="1:10" s="255" customFormat="1">
      <c r="A39"/>
      <c r="B39"/>
      <c r="C39" s="4"/>
      <c r="D39"/>
      <c r="E39"/>
      <c r="F39"/>
      <c r="G39"/>
      <c r="H39"/>
      <c r="I39"/>
      <c r="J39"/>
    </row>
    <row r="40" spans="1:10" s="255" customFormat="1">
      <c r="A40"/>
      <c r="B40"/>
      <c r="C40" s="4"/>
      <c r="D40"/>
      <c r="E40"/>
      <c r="F40"/>
      <c r="G40"/>
      <c r="H40"/>
      <c r="I40"/>
      <c r="J40"/>
    </row>
    <row r="41" spans="1:10" s="255" customFormat="1">
      <c r="A41"/>
      <c r="B41"/>
      <c r="C41" s="4"/>
      <c r="D41"/>
      <c r="E41"/>
      <c r="F41"/>
      <c r="G41"/>
      <c r="H41"/>
      <c r="I41"/>
      <c r="J41"/>
    </row>
    <row r="42" spans="1:10" s="255" customFormat="1">
      <c r="A42"/>
      <c r="B42"/>
      <c r="C42" s="4"/>
      <c r="D42"/>
      <c r="E42"/>
      <c r="F42"/>
      <c r="G42"/>
      <c r="H42"/>
      <c r="I42"/>
      <c r="J42"/>
    </row>
    <row r="43" spans="1:10" s="255" customFormat="1">
      <c r="A43"/>
      <c r="B43"/>
      <c r="C43" s="4"/>
      <c r="D43"/>
      <c r="E43"/>
      <c r="F43"/>
      <c r="G43"/>
      <c r="H43"/>
      <c r="I43"/>
      <c r="J43"/>
    </row>
    <row r="44" spans="1:10" s="255" customFormat="1">
      <c r="A44"/>
      <c r="B44"/>
      <c r="C44" s="4"/>
      <c r="D44"/>
      <c r="E44"/>
      <c r="F44"/>
      <c r="G44"/>
      <c r="H44"/>
      <c r="I44"/>
      <c r="J44"/>
    </row>
    <row r="45" spans="1:10" s="255" customFormat="1">
      <c r="A45"/>
      <c r="B45"/>
      <c r="C45" s="4"/>
      <c r="D45"/>
      <c r="E45"/>
      <c r="F45"/>
      <c r="G45"/>
      <c r="H45"/>
      <c r="I45"/>
      <c r="J45"/>
    </row>
    <row r="46" spans="1:10" s="255" customFormat="1">
      <c r="A46"/>
      <c r="B46"/>
      <c r="C46" s="4"/>
      <c r="D46"/>
      <c r="E46"/>
      <c r="F46"/>
      <c r="G46"/>
      <c r="H46"/>
      <c r="I46"/>
      <c r="J46"/>
    </row>
    <row r="47" spans="1:10" s="255" customFormat="1">
      <c r="A47"/>
      <c r="B47"/>
      <c r="C47" s="4"/>
      <c r="D47"/>
      <c r="E47"/>
      <c r="F47"/>
      <c r="G47"/>
      <c r="H47"/>
      <c r="I47"/>
      <c r="J47"/>
    </row>
    <row r="48" spans="1:10" s="255" customFormat="1">
      <c r="A48"/>
      <c r="B48"/>
      <c r="C48" s="4"/>
      <c r="D48"/>
      <c r="E48"/>
      <c r="F48"/>
      <c r="G48"/>
      <c r="H48"/>
      <c r="I48"/>
      <c r="J48"/>
    </row>
    <row r="49" spans="1:10" s="255" customFormat="1">
      <c r="A49"/>
      <c r="B49"/>
      <c r="C49" s="4"/>
      <c r="D49"/>
      <c r="E49"/>
      <c r="F49"/>
      <c r="G49"/>
      <c r="H49"/>
      <c r="I49"/>
      <c r="J49"/>
    </row>
    <row r="50" spans="1:10" s="255" customFormat="1">
      <c r="A50"/>
      <c r="B50"/>
      <c r="C50" s="4"/>
      <c r="D50"/>
      <c r="E50"/>
      <c r="F50"/>
      <c r="G50"/>
      <c r="H50"/>
      <c r="I50"/>
      <c r="J50"/>
    </row>
    <row r="51" spans="1:10" s="255" customFormat="1">
      <c r="A51"/>
      <c r="B51"/>
      <c r="C51" s="4"/>
      <c r="D51"/>
      <c r="E51"/>
      <c r="F51"/>
      <c r="G51"/>
      <c r="H51"/>
      <c r="I51"/>
      <c r="J51"/>
    </row>
    <row r="52" spans="1:10" s="255" customFormat="1">
      <c r="A52"/>
      <c r="B52"/>
      <c r="C52" s="4"/>
      <c r="D52"/>
      <c r="E52"/>
      <c r="F52"/>
      <c r="G52"/>
      <c r="H52"/>
      <c r="I52"/>
      <c r="J52"/>
    </row>
    <row r="53" spans="1:10" s="255" customFormat="1">
      <c r="A53"/>
      <c r="B53"/>
      <c r="C53" s="4"/>
      <c r="D53"/>
      <c r="E53"/>
      <c r="F53"/>
      <c r="G53"/>
      <c r="H53"/>
      <c r="I53"/>
      <c r="J53"/>
    </row>
    <row r="54" spans="1:10" s="255" customFormat="1">
      <c r="A54"/>
      <c r="B54"/>
      <c r="C54" s="4"/>
      <c r="D54"/>
      <c r="E54"/>
      <c r="F54"/>
      <c r="G54"/>
      <c r="H54"/>
      <c r="I54"/>
      <c r="J54"/>
    </row>
    <row r="55" spans="1:10" s="255" customFormat="1">
      <c r="A55"/>
      <c r="B55"/>
      <c r="C55" s="4"/>
      <c r="D55"/>
      <c r="E55"/>
      <c r="F55"/>
      <c r="G55"/>
      <c r="H55"/>
      <c r="I55"/>
      <c r="J55"/>
    </row>
    <row r="56" spans="1:10" s="255" customFormat="1">
      <c r="A56"/>
      <c r="B56"/>
      <c r="C56" s="4"/>
      <c r="D56"/>
      <c r="E56"/>
      <c r="F56"/>
      <c r="G56"/>
      <c r="H56"/>
      <c r="I56"/>
      <c r="J56"/>
    </row>
    <row r="57" spans="1:10" s="255" customFormat="1">
      <c r="A57"/>
      <c r="B57"/>
      <c r="C57" s="4"/>
      <c r="D57"/>
      <c r="E57"/>
      <c r="F57"/>
      <c r="G57"/>
      <c r="H57"/>
      <c r="I57"/>
      <c r="J57"/>
    </row>
    <row r="58" spans="1:10" s="255" customFormat="1">
      <c r="A58"/>
      <c r="B58"/>
      <c r="C58" s="4"/>
      <c r="D58"/>
      <c r="E58"/>
      <c r="F58"/>
      <c r="G58"/>
      <c r="H58"/>
      <c r="I58"/>
      <c r="J58"/>
    </row>
    <row r="59" spans="1:10" s="255" customFormat="1">
      <c r="A59"/>
      <c r="B59"/>
      <c r="C59" s="4"/>
      <c r="D59"/>
      <c r="E59"/>
      <c r="F59"/>
      <c r="G59"/>
      <c r="H59"/>
      <c r="I59"/>
      <c r="J59"/>
    </row>
    <row r="60" spans="1:10" s="255" customFormat="1">
      <c r="A60"/>
      <c r="B60"/>
      <c r="C60" s="4"/>
      <c r="D60"/>
      <c r="E60"/>
      <c r="F60"/>
      <c r="G60"/>
      <c r="H60"/>
      <c r="I60"/>
      <c r="J60"/>
    </row>
    <row r="61" spans="1:10" s="255" customFormat="1">
      <c r="A61"/>
      <c r="B61"/>
      <c r="C61" s="4"/>
      <c r="D61"/>
      <c r="E61"/>
      <c r="F61"/>
      <c r="G61"/>
      <c r="H61"/>
      <c r="I61"/>
      <c r="J61"/>
    </row>
    <row r="62" spans="1:10" s="255" customFormat="1">
      <c r="A62"/>
      <c r="B62"/>
      <c r="C62" s="4"/>
      <c r="D62"/>
      <c r="E62"/>
      <c r="F62"/>
      <c r="G62"/>
      <c r="H62"/>
      <c r="I62"/>
      <c r="J62"/>
    </row>
    <row r="63" spans="1:10" s="255" customFormat="1">
      <c r="A63"/>
      <c r="B63"/>
      <c r="C63" s="4"/>
      <c r="D63"/>
      <c r="E63"/>
      <c r="F63"/>
      <c r="G63"/>
      <c r="H63"/>
      <c r="I63"/>
      <c r="J63"/>
    </row>
    <row r="64" spans="1:10" s="255" customFormat="1">
      <c r="A64"/>
      <c r="B64"/>
      <c r="C64" s="4"/>
      <c r="D64"/>
      <c r="E64"/>
      <c r="F64"/>
      <c r="G64"/>
      <c r="H64"/>
      <c r="I64"/>
      <c r="J64"/>
    </row>
    <row r="65" spans="1:10" s="255" customFormat="1">
      <c r="A65"/>
      <c r="B65"/>
      <c r="C65" s="4"/>
      <c r="D65"/>
      <c r="E65"/>
      <c r="F65"/>
      <c r="G65"/>
      <c r="H65"/>
      <c r="I65"/>
      <c r="J65"/>
    </row>
    <row r="66" spans="1:10" s="255" customFormat="1">
      <c r="A66"/>
      <c r="B66"/>
      <c r="C66" s="4"/>
      <c r="D66"/>
      <c r="E66"/>
      <c r="F66"/>
      <c r="G66"/>
      <c r="H66"/>
      <c r="I66"/>
      <c r="J66"/>
    </row>
    <row r="67" spans="1:10" s="255" customFormat="1">
      <c r="A67"/>
      <c r="B67"/>
      <c r="C67" s="4"/>
      <c r="D67"/>
      <c r="E67"/>
      <c r="F67"/>
      <c r="G67"/>
      <c r="H67"/>
      <c r="I67"/>
      <c r="J67"/>
    </row>
    <row r="68" spans="1:10" s="255" customFormat="1">
      <c r="A68"/>
      <c r="B68"/>
      <c r="C68" s="4"/>
      <c r="D68"/>
      <c r="E68"/>
      <c r="F68"/>
      <c r="G68"/>
      <c r="H68"/>
      <c r="I68"/>
      <c r="J68"/>
    </row>
    <row r="69" spans="1:10" s="255" customFormat="1">
      <c r="A69"/>
      <c r="B69"/>
      <c r="C69" s="4"/>
      <c r="D69"/>
      <c r="E69"/>
      <c r="F69"/>
      <c r="G69"/>
      <c r="H69"/>
      <c r="I69"/>
      <c r="J69"/>
    </row>
    <row r="70" spans="1:10" s="255" customFormat="1">
      <c r="A70"/>
      <c r="B70"/>
      <c r="C70" s="4"/>
      <c r="D70"/>
      <c r="E70"/>
      <c r="F70"/>
      <c r="G70"/>
      <c r="H70"/>
      <c r="I70"/>
      <c r="J70"/>
    </row>
    <row r="71" spans="1:10" s="255" customFormat="1">
      <c r="A71"/>
      <c r="B71"/>
      <c r="C71" s="4"/>
      <c r="D71"/>
      <c r="E71"/>
      <c r="F71"/>
      <c r="G71"/>
      <c r="H71"/>
      <c r="I71"/>
      <c r="J71"/>
    </row>
    <row r="72" spans="1:10" s="255" customFormat="1">
      <c r="A72"/>
      <c r="B72"/>
      <c r="C72" s="4"/>
      <c r="D72"/>
      <c r="E72"/>
      <c r="F72"/>
      <c r="G72"/>
      <c r="H72"/>
      <c r="I72"/>
      <c r="J72"/>
    </row>
    <row r="73" spans="1:10" s="255" customFormat="1">
      <c r="A73"/>
      <c r="B73"/>
      <c r="C73" s="4"/>
      <c r="D73"/>
      <c r="E73"/>
      <c r="F73"/>
      <c r="G73"/>
      <c r="H73"/>
      <c r="I73"/>
      <c r="J73"/>
    </row>
    <row r="74" spans="1:10" s="255" customFormat="1">
      <c r="A74"/>
      <c r="B74"/>
      <c r="C74" s="4"/>
      <c r="D74"/>
      <c r="E74"/>
      <c r="F74"/>
      <c r="G74"/>
      <c r="H74"/>
      <c r="I74"/>
      <c r="J74"/>
    </row>
    <row r="75" spans="1:10" s="255" customFormat="1">
      <c r="A75"/>
      <c r="B75"/>
      <c r="C75" s="4"/>
      <c r="D75"/>
      <c r="E75"/>
      <c r="F75"/>
      <c r="G75"/>
      <c r="H75"/>
      <c r="I75"/>
      <c r="J75"/>
    </row>
    <row r="76" spans="1:10" s="255" customFormat="1">
      <c r="A76"/>
      <c r="B76"/>
      <c r="C76" s="4"/>
      <c r="D76"/>
      <c r="E76"/>
      <c r="F76"/>
      <c r="G76"/>
      <c r="H76"/>
      <c r="I76"/>
      <c r="J76"/>
    </row>
    <row r="77" spans="1:10" s="255" customFormat="1">
      <c r="A77"/>
      <c r="B77"/>
      <c r="C77" s="4"/>
      <c r="D77"/>
      <c r="E77"/>
      <c r="F77"/>
      <c r="G77"/>
      <c r="H77"/>
      <c r="I77"/>
      <c r="J77"/>
    </row>
    <row r="78" spans="1:10" s="255" customFormat="1">
      <c r="A78"/>
      <c r="B78"/>
      <c r="C78" s="4"/>
      <c r="D78"/>
      <c r="E78"/>
      <c r="F78"/>
      <c r="G78"/>
      <c r="H78"/>
      <c r="I78"/>
      <c r="J78"/>
    </row>
    <row r="79" spans="1:10" s="255" customFormat="1">
      <c r="A79"/>
      <c r="B79"/>
      <c r="C79" s="4"/>
      <c r="D79"/>
      <c r="E79"/>
      <c r="F79"/>
      <c r="G79"/>
      <c r="H79"/>
      <c r="I79"/>
      <c r="J79"/>
    </row>
    <row r="80" spans="1:10" s="255" customFormat="1">
      <c r="A80"/>
      <c r="B80"/>
      <c r="C80" s="4"/>
      <c r="D80"/>
      <c r="E80"/>
      <c r="F80"/>
      <c r="G80"/>
      <c r="H80"/>
      <c r="I80"/>
      <c r="J80"/>
    </row>
    <row r="81" spans="1:10" s="255" customFormat="1">
      <c r="A81"/>
      <c r="B81"/>
      <c r="C81" s="4"/>
      <c r="D81"/>
      <c r="E81"/>
      <c r="F81"/>
      <c r="G81"/>
      <c r="H81"/>
      <c r="I81"/>
      <c r="J81"/>
    </row>
    <row r="82" spans="1:10" s="255" customFormat="1">
      <c r="A82"/>
      <c r="B82"/>
      <c r="C82" s="4"/>
      <c r="D82"/>
      <c r="E82"/>
      <c r="F82"/>
      <c r="G82"/>
      <c r="H82"/>
      <c r="I82"/>
      <c r="J82"/>
    </row>
    <row r="83" spans="1:10" s="255" customFormat="1">
      <c r="A83"/>
      <c r="B83"/>
      <c r="C83" s="4"/>
      <c r="D83"/>
      <c r="E83"/>
      <c r="F83"/>
      <c r="G83"/>
      <c r="H83"/>
      <c r="I83"/>
      <c r="J83"/>
    </row>
    <row r="84" spans="1:10" s="255" customFormat="1">
      <c r="A84"/>
      <c r="B84"/>
      <c r="C84" s="4"/>
      <c r="D84"/>
      <c r="E84"/>
      <c r="F84"/>
      <c r="G84"/>
      <c r="H84"/>
      <c r="I84"/>
      <c r="J84"/>
    </row>
    <row r="85" spans="1:10" s="255" customFormat="1">
      <c r="A85"/>
      <c r="B85"/>
      <c r="C85" s="4"/>
      <c r="D85"/>
      <c r="E85"/>
      <c r="F85"/>
      <c r="G85"/>
      <c r="H85"/>
      <c r="I85"/>
      <c r="J85"/>
    </row>
    <row r="86" spans="1:10" s="255" customFormat="1">
      <c r="A86"/>
      <c r="B86"/>
      <c r="C86" s="4"/>
      <c r="D86"/>
      <c r="E86"/>
      <c r="F86"/>
      <c r="G86"/>
      <c r="H86"/>
      <c r="I86"/>
      <c r="J86"/>
    </row>
    <row r="87" spans="1:10" s="255" customFormat="1">
      <c r="A87"/>
      <c r="B87"/>
      <c r="C87" s="4"/>
      <c r="D87"/>
      <c r="E87"/>
      <c r="F87"/>
      <c r="G87"/>
      <c r="H87"/>
      <c r="I87"/>
      <c r="J87"/>
    </row>
    <row r="88" spans="1:10" s="255" customFormat="1">
      <c r="A88"/>
      <c r="B88"/>
      <c r="C88" s="4"/>
      <c r="D88"/>
      <c r="E88"/>
      <c r="F88"/>
      <c r="G88"/>
      <c r="H88"/>
      <c r="I88"/>
      <c r="J88"/>
    </row>
    <row r="89" spans="1:10" s="255" customFormat="1">
      <c r="A89"/>
      <c r="B89"/>
      <c r="C89" s="4"/>
      <c r="D89"/>
      <c r="E89"/>
      <c r="F89"/>
      <c r="G89"/>
      <c r="H89"/>
      <c r="I89"/>
      <c r="J89"/>
    </row>
    <row r="90" spans="1:10" s="255" customFormat="1">
      <c r="A90"/>
      <c r="B90"/>
      <c r="C90" s="4"/>
      <c r="D90"/>
      <c r="E90"/>
      <c r="F90"/>
      <c r="G90"/>
      <c r="H90"/>
      <c r="I90"/>
      <c r="J90"/>
    </row>
    <row r="91" spans="1:10" s="255" customFormat="1">
      <c r="A91"/>
      <c r="B91"/>
      <c r="C91" s="4"/>
      <c r="D91"/>
      <c r="E91"/>
      <c r="F91"/>
      <c r="G91"/>
      <c r="H91"/>
      <c r="I91"/>
      <c r="J91"/>
    </row>
    <row r="92" spans="1:10" s="255" customFormat="1">
      <c r="A92"/>
      <c r="B92"/>
      <c r="C92" s="4"/>
      <c r="D92"/>
      <c r="E92"/>
      <c r="F92"/>
      <c r="G92"/>
      <c r="H92"/>
      <c r="I92"/>
      <c r="J92"/>
    </row>
    <row r="93" spans="1:10" s="255" customFormat="1">
      <c r="A93"/>
      <c r="B93"/>
      <c r="C93" s="4"/>
      <c r="D93"/>
      <c r="E93"/>
      <c r="F93"/>
      <c r="G93"/>
      <c r="H93"/>
      <c r="I93"/>
      <c r="J93"/>
    </row>
    <row r="94" spans="1:10" s="255" customFormat="1">
      <c r="A94"/>
      <c r="B94"/>
      <c r="C94" s="4"/>
      <c r="D94"/>
      <c r="E94"/>
      <c r="F94"/>
      <c r="G94"/>
      <c r="H94"/>
      <c r="I94"/>
      <c r="J94"/>
    </row>
    <row r="95" spans="1:10" s="255" customFormat="1">
      <c r="A95"/>
      <c r="B95"/>
      <c r="C95" s="4"/>
      <c r="D95"/>
      <c r="E95"/>
      <c r="F95"/>
      <c r="G95"/>
      <c r="H95"/>
      <c r="I95"/>
      <c r="J95"/>
    </row>
    <row r="96" spans="1:10" s="255" customFormat="1">
      <c r="A96"/>
      <c r="B96"/>
      <c r="C96" s="4"/>
      <c r="D96"/>
      <c r="E96"/>
      <c r="F96"/>
      <c r="G96"/>
      <c r="H96"/>
      <c r="I96"/>
      <c r="J96"/>
    </row>
    <row r="97" spans="1:10" s="255" customFormat="1">
      <c r="A97"/>
      <c r="B97"/>
      <c r="C97" s="4"/>
      <c r="D97"/>
      <c r="E97"/>
      <c r="F97"/>
      <c r="G97"/>
      <c r="H97"/>
      <c r="I97"/>
      <c r="J97"/>
    </row>
    <row r="98" spans="1:10" s="255" customFormat="1">
      <c r="A98"/>
      <c r="B98"/>
      <c r="C98" s="4"/>
      <c r="D98"/>
      <c r="E98"/>
      <c r="F98"/>
      <c r="G98"/>
      <c r="H98"/>
      <c r="I98"/>
      <c r="J98"/>
    </row>
    <row r="99" spans="1:10" s="255" customFormat="1">
      <c r="A99"/>
      <c r="B99"/>
      <c r="C99" s="4"/>
      <c r="D99"/>
      <c r="E99"/>
      <c r="F99"/>
      <c r="G99"/>
      <c r="H99"/>
      <c r="I99"/>
      <c r="J99"/>
    </row>
    <row r="100" spans="1:10" s="255" customFormat="1">
      <c r="A100"/>
      <c r="B100"/>
      <c r="C100" s="4"/>
      <c r="D100"/>
      <c r="E100"/>
      <c r="F100"/>
      <c r="G100"/>
      <c r="H100"/>
      <c r="I100"/>
      <c r="J100"/>
    </row>
    <row r="101" spans="1:10" s="255" customFormat="1">
      <c r="A101"/>
      <c r="B101"/>
      <c r="C101" s="4"/>
      <c r="D101"/>
      <c r="E101"/>
      <c r="F101"/>
      <c r="G101"/>
      <c r="H101"/>
      <c r="I101"/>
      <c r="J101"/>
    </row>
    <row r="102" spans="1:10" s="255" customFormat="1">
      <c r="A102"/>
      <c r="B102"/>
      <c r="C102" s="4"/>
      <c r="D102"/>
      <c r="E102"/>
      <c r="F102"/>
      <c r="G102"/>
      <c r="H102"/>
      <c r="I102"/>
      <c r="J102"/>
    </row>
    <row r="103" spans="1:10" s="255" customFormat="1">
      <c r="A103"/>
      <c r="B103"/>
      <c r="C103" s="4"/>
      <c r="D103"/>
      <c r="E103"/>
      <c r="F103"/>
      <c r="G103"/>
      <c r="H103"/>
      <c r="I103"/>
      <c r="J103"/>
    </row>
    <row r="104" spans="1:10" s="255" customFormat="1">
      <c r="A104"/>
      <c r="B104"/>
      <c r="C104" s="4"/>
      <c r="D104"/>
      <c r="E104"/>
      <c r="F104"/>
      <c r="G104"/>
      <c r="H104"/>
      <c r="I104"/>
      <c r="J104"/>
    </row>
    <row r="105" spans="1:10" s="255" customFormat="1">
      <c r="A105"/>
      <c r="B105"/>
      <c r="C105" s="4"/>
      <c r="D105"/>
      <c r="E105"/>
      <c r="F105"/>
      <c r="G105"/>
      <c r="H105"/>
      <c r="I105"/>
      <c r="J105"/>
    </row>
    <row r="106" spans="1:10" s="255" customFormat="1">
      <c r="A106"/>
      <c r="B106"/>
      <c r="C106" s="4"/>
      <c r="D106"/>
      <c r="E106"/>
      <c r="F106"/>
      <c r="G106"/>
      <c r="H106"/>
      <c r="I106"/>
      <c r="J106"/>
    </row>
    <row r="107" spans="1:10" s="255" customFormat="1">
      <c r="A107"/>
      <c r="B107"/>
      <c r="C107" s="4"/>
      <c r="D107"/>
      <c r="E107"/>
      <c r="F107"/>
      <c r="G107"/>
      <c r="H107"/>
      <c r="I107"/>
      <c r="J107"/>
    </row>
    <row r="108" spans="1:10" s="255" customFormat="1">
      <c r="A108"/>
      <c r="B108"/>
      <c r="C108" s="4"/>
      <c r="D108"/>
      <c r="E108"/>
      <c r="F108"/>
      <c r="G108"/>
      <c r="H108"/>
      <c r="I108"/>
      <c r="J108"/>
    </row>
    <row r="109" spans="1:10" s="255" customFormat="1">
      <c r="A109"/>
      <c r="B109"/>
      <c r="C109" s="4"/>
      <c r="D109"/>
      <c r="E109"/>
      <c r="F109"/>
      <c r="G109"/>
      <c r="H109"/>
      <c r="I109"/>
      <c r="J109"/>
    </row>
    <row r="110" spans="1:10" s="255" customFormat="1">
      <c r="A110"/>
      <c r="B110"/>
      <c r="C110" s="4"/>
      <c r="D110"/>
      <c r="E110"/>
      <c r="F110"/>
      <c r="G110"/>
      <c r="H110"/>
      <c r="I110"/>
      <c r="J110"/>
    </row>
    <row r="111" spans="1:10" s="255" customFormat="1">
      <c r="A111"/>
      <c r="B111"/>
      <c r="C111" s="4"/>
      <c r="D111"/>
      <c r="E111"/>
      <c r="F111"/>
      <c r="G111"/>
      <c r="H111"/>
      <c r="I111"/>
      <c r="J111"/>
    </row>
    <row r="112" spans="1:10" s="255" customFormat="1">
      <c r="A112"/>
      <c r="B112"/>
      <c r="C112" s="4"/>
      <c r="D112"/>
      <c r="E112"/>
      <c r="F112"/>
      <c r="G112"/>
      <c r="H112"/>
      <c r="I112"/>
      <c r="J112"/>
    </row>
    <row r="113" spans="1:10" s="255" customFormat="1">
      <c r="A113"/>
      <c r="B113"/>
      <c r="C113" s="4"/>
      <c r="D113"/>
      <c r="E113"/>
      <c r="F113"/>
      <c r="G113"/>
      <c r="H113"/>
      <c r="I113"/>
      <c r="J113"/>
    </row>
    <row r="114" spans="1:10" s="255" customFormat="1">
      <c r="A114"/>
      <c r="B114"/>
      <c r="C114" s="4"/>
      <c r="D114"/>
      <c r="E114"/>
      <c r="F114"/>
      <c r="G114"/>
      <c r="H114"/>
      <c r="I114"/>
      <c r="J114"/>
    </row>
    <row r="115" spans="1:10" s="255" customFormat="1">
      <c r="A115"/>
      <c r="B115"/>
      <c r="C115" s="4"/>
      <c r="D115"/>
      <c r="E115"/>
      <c r="F115"/>
      <c r="G115"/>
      <c r="H115"/>
      <c r="I115"/>
      <c r="J115"/>
    </row>
    <row r="116" spans="1:10" s="255" customFormat="1">
      <c r="A116"/>
      <c r="B116"/>
      <c r="C116" s="4"/>
      <c r="D116"/>
      <c r="E116"/>
      <c r="F116"/>
      <c r="G116"/>
      <c r="H116"/>
      <c r="I116"/>
      <c r="J116"/>
    </row>
    <row r="117" spans="1:10" s="255" customFormat="1">
      <c r="A117"/>
      <c r="B117"/>
      <c r="C117" s="4"/>
      <c r="D117"/>
      <c r="E117"/>
      <c r="F117"/>
      <c r="G117"/>
      <c r="H117"/>
      <c r="I117"/>
      <c r="J117"/>
    </row>
    <row r="118" spans="1:10" s="255" customFormat="1">
      <c r="A118"/>
      <c r="B118"/>
      <c r="C118" s="4"/>
      <c r="D118"/>
      <c r="E118"/>
      <c r="F118"/>
      <c r="G118"/>
      <c r="H118"/>
      <c r="I118"/>
      <c r="J118"/>
    </row>
    <row r="119" spans="1:10" s="255" customFormat="1">
      <c r="A119"/>
      <c r="B119"/>
      <c r="C119" s="4"/>
      <c r="D119"/>
      <c r="E119"/>
      <c r="F119"/>
      <c r="G119"/>
      <c r="H119"/>
      <c r="I119"/>
      <c r="J119"/>
    </row>
    <row r="120" spans="1:10" s="255" customFormat="1">
      <c r="A120"/>
      <c r="B120"/>
      <c r="C120" s="4"/>
      <c r="D120"/>
      <c r="E120"/>
      <c r="F120"/>
      <c r="G120"/>
      <c r="H120"/>
      <c r="I120"/>
      <c r="J120"/>
    </row>
    <row r="121" spans="1:10" s="255" customFormat="1">
      <c r="A121"/>
      <c r="B121"/>
      <c r="C121" s="4"/>
      <c r="D121"/>
      <c r="E121"/>
      <c r="F121"/>
      <c r="G121"/>
      <c r="H121"/>
      <c r="I121"/>
      <c r="J121"/>
    </row>
    <row r="122" spans="1:10" s="255" customFormat="1">
      <c r="A122"/>
      <c r="B122"/>
      <c r="C122" s="4"/>
      <c r="D122"/>
      <c r="E122"/>
      <c r="F122"/>
      <c r="G122"/>
      <c r="H122"/>
      <c r="I122"/>
      <c r="J122"/>
    </row>
    <row r="123" spans="1:10" s="255" customFormat="1">
      <c r="A123"/>
      <c r="B123"/>
      <c r="C123" s="4"/>
      <c r="D123"/>
      <c r="E123"/>
      <c r="F123"/>
      <c r="G123"/>
      <c r="H123"/>
      <c r="I123"/>
      <c r="J123"/>
    </row>
    <row r="124" spans="1:10" s="255" customFormat="1">
      <c r="A124"/>
      <c r="B124"/>
      <c r="C124" s="4"/>
      <c r="D124"/>
      <c r="E124"/>
      <c r="F124"/>
      <c r="G124"/>
      <c r="H124"/>
      <c r="I124"/>
      <c r="J124"/>
    </row>
    <row r="125" spans="1:10" s="255" customFormat="1">
      <c r="A125"/>
      <c r="B125"/>
      <c r="C125" s="4"/>
      <c r="D125"/>
      <c r="E125"/>
      <c r="F125"/>
      <c r="G125"/>
      <c r="H125"/>
      <c r="I125"/>
      <c r="J125"/>
    </row>
    <row r="126" spans="1:10" s="255" customFormat="1">
      <c r="A126"/>
      <c r="B126"/>
      <c r="C126" s="4"/>
      <c r="D126"/>
      <c r="E126"/>
      <c r="F126"/>
      <c r="G126"/>
      <c r="H126"/>
      <c r="I126"/>
      <c r="J126"/>
    </row>
    <row r="127" spans="1:10" s="255" customFormat="1">
      <c r="A127"/>
      <c r="B127"/>
      <c r="C127" s="4"/>
      <c r="D127"/>
      <c r="E127"/>
      <c r="F127"/>
      <c r="G127"/>
      <c r="H127"/>
      <c r="I127"/>
      <c r="J127"/>
    </row>
    <row r="128" spans="1:10" s="255" customFormat="1">
      <c r="A128"/>
      <c r="B128"/>
      <c r="C128" s="4"/>
      <c r="D128"/>
      <c r="E128"/>
      <c r="F128"/>
      <c r="G128"/>
      <c r="H128"/>
      <c r="I128"/>
      <c r="J128"/>
    </row>
    <row r="129" spans="1:10" s="255" customFormat="1">
      <c r="A129"/>
      <c r="B129"/>
      <c r="C129" s="4"/>
      <c r="D129"/>
      <c r="E129"/>
      <c r="F129"/>
      <c r="G129"/>
      <c r="H129"/>
      <c r="I129"/>
      <c r="J129"/>
    </row>
    <row r="130" spans="1:10" s="255" customFormat="1">
      <c r="A130"/>
      <c r="B130"/>
      <c r="C130" s="4"/>
      <c r="D130"/>
      <c r="E130"/>
      <c r="F130"/>
      <c r="G130"/>
      <c r="H130"/>
      <c r="I130"/>
      <c r="J130"/>
    </row>
    <row r="131" spans="1:10" s="255" customFormat="1">
      <c r="A131"/>
      <c r="B131"/>
      <c r="C131" s="4"/>
      <c r="D131"/>
      <c r="E131"/>
      <c r="F131"/>
      <c r="G131"/>
      <c r="H131"/>
      <c r="I131"/>
      <c r="J131"/>
    </row>
    <row r="132" spans="1:10" s="255" customFormat="1">
      <c r="A132"/>
      <c r="B132"/>
      <c r="C132" s="4"/>
      <c r="D132"/>
      <c r="E132"/>
      <c r="F132"/>
      <c r="G132"/>
      <c r="H132"/>
      <c r="I132"/>
      <c r="J132"/>
    </row>
    <row r="133" spans="1:10" s="255" customFormat="1">
      <c r="A133"/>
      <c r="B133"/>
      <c r="C133" s="4"/>
      <c r="D133"/>
      <c r="E133"/>
      <c r="F133"/>
      <c r="G133"/>
      <c r="H133"/>
      <c r="I133"/>
      <c r="J133"/>
    </row>
    <row r="134" spans="1:10" s="255" customFormat="1">
      <c r="A134"/>
      <c r="B134"/>
      <c r="C134" s="4"/>
      <c r="D134"/>
      <c r="E134"/>
      <c r="F134"/>
      <c r="G134"/>
      <c r="H134"/>
      <c r="I134"/>
      <c r="J134"/>
    </row>
    <row r="135" spans="1:10" s="255" customFormat="1">
      <c r="A135"/>
      <c r="B135"/>
      <c r="C135" s="4"/>
      <c r="D135"/>
      <c r="E135"/>
      <c r="F135"/>
      <c r="G135"/>
      <c r="H135"/>
      <c r="I135"/>
      <c r="J135"/>
    </row>
    <row r="136" spans="1:10" s="255" customFormat="1">
      <c r="A136"/>
      <c r="B136"/>
      <c r="C136" s="4"/>
      <c r="D136"/>
      <c r="E136"/>
      <c r="F136"/>
      <c r="G136"/>
      <c r="H136"/>
      <c r="I136"/>
      <c r="J136"/>
    </row>
    <row r="137" spans="1:10" s="255" customFormat="1">
      <c r="A137"/>
      <c r="B137"/>
      <c r="C137" s="4"/>
      <c r="D137"/>
      <c r="E137"/>
      <c r="F137"/>
      <c r="G137"/>
      <c r="H137"/>
      <c r="I137"/>
      <c r="J137"/>
    </row>
    <row r="138" spans="1:10" s="255" customFormat="1">
      <c r="A138"/>
      <c r="B138"/>
      <c r="C138" s="4"/>
      <c r="D138"/>
      <c r="E138"/>
      <c r="F138"/>
      <c r="G138"/>
      <c r="H138"/>
      <c r="I138"/>
      <c r="J138"/>
    </row>
    <row r="139" spans="1:10" s="255" customFormat="1">
      <c r="A139"/>
      <c r="B139"/>
      <c r="C139" s="4"/>
      <c r="D139"/>
      <c r="E139"/>
      <c r="F139"/>
      <c r="G139"/>
      <c r="H139"/>
      <c r="I139"/>
      <c r="J139"/>
    </row>
    <row r="140" spans="1:10" s="255" customFormat="1">
      <c r="A140"/>
      <c r="B140"/>
      <c r="C140" s="4"/>
      <c r="D140"/>
      <c r="E140"/>
      <c r="F140"/>
      <c r="G140"/>
      <c r="H140"/>
      <c r="I140"/>
      <c r="J140"/>
    </row>
    <row r="141" spans="1:10" s="255" customFormat="1">
      <c r="A141"/>
      <c r="B141"/>
      <c r="C141" s="4"/>
      <c r="D141"/>
      <c r="E141"/>
      <c r="F141"/>
      <c r="G141"/>
      <c r="H141"/>
      <c r="I141"/>
      <c r="J141"/>
    </row>
    <row r="142" spans="1:10" s="255" customFormat="1">
      <c r="A142"/>
      <c r="B142"/>
      <c r="C142" s="4"/>
      <c r="D142"/>
      <c r="E142"/>
      <c r="F142"/>
      <c r="G142"/>
      <c r="H142"/>
      <c r="I142"/>
      <c r="J142"/>
    </row>
    <row r="143" spans="1:10" s="255" customFormat="1">
      <c r="A143"/>
      <c r="B143"/>
      <c r="C143" s="4"/>
      <c r="D143"/>
      <c r="E143"/>
      <c r="F143"/>
      <c r="G143"/>
      <c r="H143"/>
      <c r="I143"/>
      <c r="J143"/>
    </row>
    <row r="144" spans="1:10" s="255" customFormat="1">
      <c r="A144"/>
      <c r="B144"/>
      <c r="C144" s="4"/>
      <c r="D144"/>
      <c r="E144"/>
      <c r="F144"/>
      <c r="G144"/>
      <c r="H144"/>
      <c r="I144"/>
      <c r="J144"/>
    </row>
    <row r="145" spans="1:10" s="255" customFormat="1">
      <c r="A145"/>
      <c r="B145"/>
      <c r="C145" s="4"/>
      <c r="D145"/>
      <c r="E145"/>
      <c r="F145"/>
      <c r="G145"/>
      <c r="H145"/>
      <c r="I145"/>
      <c r="J145"/>
    </row>
    <row r="146" spans="1:10" s="255" customFormat="1">
      <c r="A146"/>
      <c r="B146"/>
      <c r="C146" s="4"/>
      <c r="D146"/>
      <c r="E146"/>
      <c r="F146"/>
      <c r="G146"/>
      <c r="H146"/>
      <c r="I146"/>
      <c r="J146"/>
    </row>
    <row r="147" spans="1:10" s="255" customFormat="1">
      <c r="A147"/>
      <c r="B147"/>
      <c r="C147" s="4"/>
      <c r="D147"/>
      <c r="E147"/>
      <c r="F147"/>
      <c r="G147"/>
      <c r="H147"/>
      <c r="I147"/>
      <c r="J147"/>
    </row>
    <row r="148" spans="1:10" s="255" customFormat="1">
      <c r="A148"/>
      <c r="B148"/>
      <c r="C148" s="4"/>
      <c r="D148"/>
      <c r="E148"/>
      <c r="F148"/>
      <c r="G148"/>
      <c r="H148"/>
      <c r="I148"/>
      <c r="J148"/>
    </row>
    <row r="149" spans="1:10" s="255" customFormat="1">
      <c r="A149"/>
      <c r="B149"/>
      <c r="C149" s="4"/>
      <c r="D149"/>
      <c r="E149"/>
      <c r="F149"/>
      <c r="G149"/>
      <c r="H149"/>
      <c r="I149"/>
      <c r="J149"/>
    </row>
    <row r="150" spans="1:10" s="255" customFormat="1">
      <c r="A150"/>
      <c r="B150"/>
      <c r="C150" s="4"/>
      <c r="D150"/>
      <c r="E150"/>
      <c r="F150"/>
      <c r="G150"/>
      <c r="H150"/>
      <c r="I150"/>
      <c r="J150"/>
    </row>
    <row r="151" spans="1:10" s="255" customFormat="1">
      <c r="A151"/>
      <c r="B151"/>
      <c r="C151" s="4"/>
      <c r="D151"/>
      <c r="E151"/>
      <c r="F151"/>
      <c r="G151"/>
      <c r="H151"/>
      <c r="I151"/>
      <c r="J151"/>
    </row>
    <row r="152" spans="1:10" s="255" customFormat="1">
      <c r="A152"/>
      <c r="B152"/>
      <c r="C152" s="4"/>
      <c r="D152"/>
      <c r="E152"/>
      <c r="F152"/>
      <c r="G152"/>
      <c r="H152"/>
      <c r="I152"/>
      <c r="J152"/>
    </row>
    <row r="153" spans="1:10" s="255" customFormat="1">
      <c r="A153"/>
      <c r="B153"/>
      <c r="C153" s="4"/>
      <c r="D153"/>
      <c r="E153"/>
      <c r="F153"/>
      <c r="G153"/>
      <c r="H153"/>
      <c r="I153"/>
      <c r="J153"/>
    </row>
    <row r="154" spans="1:10" s="255" customFormat="1">
      <c r="A154"/>
      <c r="B154"/>
      <c r="C154" s="4"/>
      <c r="D154"/>
      <c r="E154"/>
      <c r="F154"/>
      <c r="G154"/>
      <c r="H154"/>
      <c r="I154"/>
      <c r="J154"/>
    </row>
    <row r="155" spans="1:10" s="255" customFormat="1">
      <c r="A155"/>
      <c r="B155"/>
      <c r="C155" s="4"/>
      <c r="D155"/>
      <c r="E155"/>
      <c r="F155"/>
      <c r="G155"/>
      <c r="H155"/>
      <c r="I155"/>
      <c r="J155"/>
    </row>
    <row r="156" spans="1:10" s="255" customFormat="1">
      <c r="A156"/>
      <c r="B156"/>
      <c r="C156" s="4"/>
      <c r="D156"/>
      <c r="E156"/>
      <c r="F156"/>
      <c r="G156"/>
      <c r="H156"/>
      <c r="I156"/>
      <c r="J156"/>
    </row>
    <row r="157" spans="1:10" s="255" customFormat="1">
      <c r="A157"/>
      <c r="B157"/>
      <c r="C157" s="4"/>
      <c r="D157"/>
      <c r="E157"/>
      <c r="F157"/>
      <c r="G157"/>
      <c r="H157"/>
      <c r="I157"/>
      <c r="J157"/>
    </row>
    <row r="158" spans="1:10" s="255" customFormat="1">
      <c r="A158"/>
      <c r="B158"/>
      <c r="C158" s="4"/>
      <c r="D158"/>
      <c r="E158"/>
      <c r="F158"/>
      <c r="G158"/>
      <c r="H158"/>
      <c r="I158"/>
      <c r="J158"/>
    </row>
    <row r="159" spans="1:10" s="255" customFormat="1">
      <c r="A159"/>
      <c r="B159"/>
      <c r="C159" s="4"/>
      <c r="D159"/>
      <c r="E159"/>
      <c r="F159"/>
      <c r="G159"/>
      <c r="H159"/>
      <c r="I159"/>
      <c r="J159"/>
    </row>
    <row r="160" spans="1:10" s="255" customFormat="1">
      <c r="A160"/>
      <c r="B160"/>
      <c r="C160" s="4"/>
      <c r="D160"/>
      <c r="E160"/>
      <c r="F160"/>
      <c r="G160"/>
      <c r="H160"/>
      <c r="I160"/>
      <c r="J160"/>
    </row>
    <row r="161" spans="1:10" s="255" customFormat="1">
      <c r="A161"/>
      <c r="B161"/>
      <c r="C161" s="4"/>
      <c r="D161"/>
      <c r="E161"/>
      <c r="F161"/>
      <c r="G161"/>
      <c r="H161"/>
      <c r="I161"/>
      <c r="J161"/>
    </row>
    <row r="162" spans="1:10" s="255" customFormat="1">
      <c r="A162"/>
      <c r="B162"/>
      <c r="C162" s="4"/>
      <c r="D162"/>
      <c r="E162"/>
      <c r="F162"/>
      <c r="G162"/>
      <c r="H162"/>
      <c r="I162"/>
      <c r="J162"/>
    </row>
    <row r="163" spans="1:10" s="255" customFormat="1">
      <c r="A163"/>
      <c r="B163"/>
      <c r="C163" s="4"/>
      <c r="D163"/>
      <c r="E163"/>
      <c r="F163"/>
      <c r="G163"/>
      <c r="H163"/>
      <c r="I163"/>
      <c r="J163"/>
    </row>
    <row r="164" spans="1:10" s="255" customFormat="1">
      <c r="A164"/>
      <c r="B164"/>
      <c r="C164" s="4"/>
      <c r="D164"/>
      <c r="E164"/>
      <c r="F164"/>
      <c r="G164"/>
      <c r="H164"/>
      <c r="I164"/>
      <c r="J164"/>
    </row>
    <row r="165" spans="1:10" s="255" customFormat="1">
      <c r="A165"/>
      <c r="B165"/>
      <c r="C165" s="4"/>
      <c r="D165"/>
      <c r="E165"/>
      <c r="F165"/>
      <c r="G165"/>
      <c r="H165"/>
      <c r="I165"/>
      <c r="J165"/>
    </row>
    <row r="166" spans="1:10" s="255" customFormat="1">
      <c r="A166"/>
      <c r="B166"/>
      <c r="C166" s="4"/>
      <c r="D166"/>
      <c r="E166"/>
      <c r="F166"/>
      <c r="G166"/>
      <c r="H166"/>
      <c r="I166"/>
      <c r="J166"/>
    </row>
    <row r="167" spans="1:10" s="255" customFormat="1">
      <c r="A167"/>
      <c r="B167"/>
      <c r="C167" s="4"/>
      <c r="D167"/>
      <c r="E167"/>
      <c r="F167"/>
      <c r="G167"/>
      <c r="H167"/>
      <c r="I167"/>
      <c r="J167"/>
    </row>
    <row r="168" spans="1:10" s="255" customFormat="1">
      <c r="A168"/>
      <c r="B168"/>
      <c r="C168" s="4"/>
      <c r="D168"/>
      <c r="E168"/>
      <c r="F168"/>
      <c r="G168"/>
      <c r="H168"/>
      <c r="I168"/>
      <c r="J168"/>
    </row>
    <row r="169" spans="1:10" s="255" customFormat="1">
      <c r="A169"/>
      <c r="B169"/>
      <c r="C169" s="4"/>
      <c r="D169"/>
      <c r="E169"/>
      <c r="F169"/>
      <c r="G169"/>
      <c r="H169"/>
      <c r="I169"/>
      <c r="J169"/>
    </row>
    <row r="170" spans="1:10" s="255" customFormat="1">
      <c r="A170"/>
      <c r="B170"/>
      <c r="C170" s="4"/>
      <c r="D170"/>
      <c r="E170"/>
      <c r="F170"/>
      <c r="G170"/>
      <c r="H170"/>
      <c r="I170"/>
      <c r="J170"/>
    </row>
    <row r="171" spans="1:10" s="255" customFormat="1">
      <c r="A171"/>
      <c r="B171"/>
      <c r="C171" s="4"/>
      <c r="D171"/>
      <c r="E171"/>
      <c r="F171"/>
      <c r="G171"/>
      <c r="H171"/>
      <c r="I171"/>
      <c r="J171"/>
    </row>
    <row r="172" spans="1:10" s="255" customFormat="1">
      <c r="A172"/>
      <c r="B172"/>
      <c r="C172" s="4"/>
      <c r="D172"/>
      <c r="E172"/>
      <c r="F172"/>
      <c r="G172"/>
      <c r="H172"/>
      <c r="I172"/>
      <c r="J172"/>
    </row>
    <row r="173" spans="1:10" s="255" customFormat="1">
      <c r="A173"/>
      <c r="B173"/>
      <c r="C173" s="4"/>
      <c r="D173"/>
      <c r="E173"/>
      <c r="F173"/>
      <c r="G173"/>
      <c r="H173"/>
      <c r="I173"/>
      <c r="J173"/>
    </row>
    <row r="174" spans="1:10" s="255" customFormat="1">
      <c r="A174"/>
      <c r="B174"/>
      <c r="C174" s="4"/>
      <c r="D174"/>
      <c r="E174"/>
      <c r="F174"/>
      <c r="G174"/>
      <c r="H174"/>
      <c r="I174"/>
      <c r="J174"/>
    </row>
    <row r="175" spans="1:10" s="255" customFormat="1">
      <c r="A175"/>
      <c r="B175"/>
      <c r="C175" s="4"/>
      <c r="D175"/>
      <c r="E175"/>
      <c r="F175"/>
      <c r="G175"/>
      <c r="H175"/>
      <c r="I175"/>
      <c r="J175"/>
    </row>
    <row r="176" spans="1:10" s="255" customFormat="1">
      <c r="A176"/>
      <c r="B176"/>
      <c r="C176" s="4"/>
      <c r="D176"/>
      <c r="E176"/>
      <c r="F176"/>
      <c r="G176"/>
      <c r="H176"/>
      <c r="I176"/>
      <c r="J176"/>
    </row>
    <row r="177" spans="1:10" s="255" customFormat="1">
      <c r="A177"/>
      <c r="B177"/>
      <c r="C177" s="4"/>
      <c r="D177"/>
      <c r="E177"/>
      <c r="F177"/>
      <c r="G177"/>
      <c r="H177"/>
      <c r="I177"/>
      <c r="J177"/>
    </row>
    <row r="178" spans="1:10" s="255" customFormat="1">
      <c r="A178"/>
      <c r="B178"/>
      <c r="C178" s="4"/>
      <c r="D178"/>
      <c r="E178"/>
      <c r="F178"/>
      <c r="G178"/>
      <c r="H178"/>
      <c r="I178"/>
      <c r="J178"/>
    </row>
    <row r="179" spans="1:10" s="255" customFormat="1">
      <c r="A179"/>
      <c r="B179"/>
      <c r="C179" s="4"/>
      <c r="D179"/>
      <c r="E179"/>
      <c r="F179"/>
      <c r="G179"/>
      <c r="H179"/>
      <c r="I179"/>
      <c r="J179"/>
    </row>
    <row r="180" spans="1:10" s="255" customFormat="1">
      <c r="A180"/>
      <c r="B180"/>
      <c r="C180" s="4"/>
      <c r="D180"/>
      <c r="E180"/>
      <c r="F180"/>
      <c r="G180"/>
      <c r="H180"/>
      <c r="I180"/>
      <c r="J180"/>
    </row>
    <row r="181" spans="1:10" s="255" customFormat="1">
      <c r="A181"/>
      <c r="B181"/>
      <c r="C181" s="4"/>
      <c r="D181"/>
      <c r="E181"/>
      <c r="F181"/>
      <c r="G181"/>
      <c r="H181"/>
      <c r="I181"/>
      <c r="J181"/>
    </row>
    <row r="182" spans="1:10" s="255" customFormat="1">
      <c r="A182"/>
      <c r="B182"/>
      <c r="C182" s="4"/>
      <c r="D182"/>
      <c r="E182"/>
      <c r="F182"/>
      <c r="G182"/>
      <c r="H182"/>
      <c r="I182"/>
      <c r="J182"/>
    </row>
    <row r="183" spans="1:10" s="255" customFormat="1">
      <c r="A183"/>
      <c r="B183"/>
      <c r="C183" s="4"/>
      <c r="D183"/>
      <c r="E183"/>
      <c r="F183"/>
      <c r="G183"/>
      <c r="H183"/>
      <c r="I183"/>
      <c r="J183"/>
    </row>
  </sheetData>
  <mergeCells count="16">
    <mergeCell ref="C1:F2"/>
    <mergeCell ref="A5:I5"/>
    <mergeCell ref="A7:C7"/>
    <mergeCell ref="D7:I7"/>
    <mergeCell ref="A9:C9"/>
    <mergeCell ref="E9:I9"/>
    <mergeCell ref="A14:C14"/>
    <mergeCell ref="D14:I14"/>
    <mergeCell ref="A16:C16"/>
    <mergeCell ref="D16:I16"/>
    <mergeCell ref="A11:C11"/>
    <mergeCell ref="D11:I11"/>
    <mergeCell ref="A12:C12"/>
    <mergeCell ref="D12:I12"/>
    <mergeCell ref="A13:C13"/>
    <mergeCell ref="D13:I13"/>
  </mergeCells>
  <dataValidations disablePrompts="1"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70" zoomScaleNormal="70" workbookViewId="0"/>
  </sheetViews>
  <sheetFormatPr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34"/>
      <c r="C3" s="235"/>
      <c r="D3" s="235"/>
      <c r="E3" s="235"/>
      <c r="F3" s="235"/>
      <c r="G3" s="235"/>
      <c r="H3" s="235"/>
      <c r="I3" s="236"/>
    </row>
    <row r="4" spans="2:19">
      <c r="B4" s="474" t="s">
        <v>464</v>
      </c>
      <c r="C4" s="475"/>
      <c r="D4" s="475"/>
      <c r="E4" s="476" t="s">
        <v>465</v>
      </c>
      <c r="F4" s="476"/>
      <c r="G4" s="476"/>
      <c r="H4" s="476"/>
      <c r="I4" s="477"/>
      <c r="Q4" s="489" t="s">
        <v>466</v>
      </c>
      <c r="R4" s="489"/>
    </row>
    <row r="5" spans="2:19">
      <c r="B5" s="474"/>
      <c r="C5" s="475"/>
      <c r="D5" s="475"/>
      <c r="E5" s="476"/>
      <c r="F5" s="476"/>
      <c r="G5" s="476"/>
      <c r="H5" s="476"/>
      <c r="I5" s="477"/>
      <c r="Q5" s="489"/>
      <c r="R5" s="489"/>
    </row>
    <row r="6" spans="2:19">
      <c r="B6" s="474"/>
      <c r="C6" s="475"/>
      <c r="D6" s="475"/>
      <c r="E6" s="476"/>
      <c r="F6" s="476"/>
      <c r="G6" s="476"/>
      <c r="H6" s="476"/>
      <c r="I6" s="477"/>
      <c r="Q6" s="489"/>
      <c r="R6" s="489"/>
    </row>
    <row r="7" spans="2:19" ht="15.75" thickBot="1">
      <c r="B7" s="237"/>
      <c r="I7" s="238"/>
    </row>
    <row r="8" spans="2:19" ht="62.25" customHeight="1" thickBot="1">
      <c r="B8" s="478" t="s">
        <v>422</v>
      </c>
      <c r="C8" s="479"/>
      <c r="D8" s="239" t="s">
        <v>467</v>
      </c>
      <c r="E8" s="240">
        <v>5</v>
      </c>
      <c r="F8" s="240">
        <v>10</v>
      </c>
      <c r="G8" s="240">
        <v>15</v>
      </c>
      <c r="H8" s="240">
        <v>20</v>
      </c>
      <c r="I8" s="241">
        <v>25</v>
      </c>
      <c r="K8" s="482" t="s">
        <v>468</v>
      </c>
      <c r="L8" s="483"/>
      <c r="M8" s="483"/>
      <c r="N8" s="483"/>
      <c r="O8" s="483"/>
      <c r="P8" s="484"/>
      <c r="Q8" s="468" t="s">
        <v>469</v>
      </c>
      <c r="R8" s="468"/>
      <c r="S8" s="9" t="s">
        <v>470</v>
      </c>
    </row>
    <row r="9" spans="2:19" ht="62.25" customHeight="1" thickBot="1">
      <c r="B9" s="478"/>
      <c r="C9" s="479"/>
      <c r="D9" s="239" t="s">
        <v>471</v>
      </c>
      <c r="E9" s="242">
        <v>4</v>
      </c>
      <c r="F9" s="242">
        <v>8</v>
      </c>
      <c r="G9" s="240">
        <v>12</v>
      </c>
      <c r="H9" s="240">
        <v>16</v>
      </c>
      <c r="I9" s="241">
        <v>20</v>
      </c>
      <c r="K9" s="485" t="s">
        <v>472</v>
      </c>
      <c r="L9" s="486"/>
      <c r="M9" s="486"/>
      <c r="N9" s="486"/>
      <c r="O9" s="486"/>
      <c r="P9" s="486"/>
      <c r="Q9" s="487" t="s">
        <v>473</v>
      </c>
      <c r="R9" s="488"/>
      <c r="S9" s="9" t="s">
        <v>417</v>
      </c>
    </row>
    <row r="10" spans="2:19" ht="62.25" customHeight="1" thickBot="1">
      <c r="B10" s="478"/>
      <c r="C10" s="479"/>
      <c r="D10" s="239" t="s">
        <v>474</v>
      </c>
      <c r="E10" s="242">
        <v>3</v>
      </c>
      <c r="F10" s="242">
        <v>6</v>
      </c>
      <c r="G10" s="242">
        <v>9</v>
      </c>
      <c r="H10" s="240">
        <v>12</v>
      </c>
      <c r="I10" s="241">
        <v>15</v>
      </c>
      <c r="K10" s="472" t="s">
        <v>444</v>
      </c>
      <c r="L10" s="473"/>
      <c r="M10" s="473"/>
      <c r="N10" s="473"/>
      <c r="O10" s="473"/>
      <c r="P10" s="473"/>
      <c r="Q10" s="468" t="s">
        <v>475</v>
      </c>
      <c r="R10" s="468"/>
      <c r="S10" s="9" t="s">
        <v>476</v>
      </c>
    </row>
    <row r="11" spans="2:19" ht="62.25" customHeight="1">
      <c r="B11" s="478"/>
      <c r="C11" s="479"/>
      <c r="D11" s="239" t="s">
        <v>477</v>
      </c>
      <c r="E11" s="243">
        <v>2</v>
      </c>
      <c r="F11" s="242">
        <v>4</v>
      </c>
      <c r="G11" s="242">
        <v>6</v>
      </c>
      <c r="H11" s="240">
        <v>8</v>
      </c>
      <c r="I11" s="241">
        <v>10</v>
      </c>
      <c r="K11" s="480" t="s">
        <v>478</v>
      </c>
      <c r="L11" s="481"/>
      <c r="M11" s="481"/>
      <c r="N11" s="481"/>
      <c r="O11" s="481"/>
      <c r="P11" s="481"/>
      <c r="Q11" s="468" t="s">
        <v>416</v>
      </c>
      <c r="R11" s="469"/>
      <c r="S11" s="9" t="s">
        <v>416</v>
      </c>
    </row>
    <row r="12" spans="2:19" ht="62.25" customHeight="1">
      <c r="B12" s="478"/>
      <c r="C12" s="479"/>
      <c r="D12" s="239" t="s">
        <v>479</v>
      </c>
      <c r="E12" s="243">
        <v>1</v>
      </c>
      <c r="F12" s="243">
        <v>2</v>
      </c>
      <c r="G12" s="242">
        <v>3</v>
      </c>
      <c r="H12" s="240">
        <v>4</v>
      </c>
      <c r="I12" s="241">
        <v>5</v>
      </c>
    </row>
    <row r="13" spans="2:19" ht="62.25" customHeight="1" thickBot="1">
      <c r="B13" s="244"/>
      <c r="C13" s="470" t="s">
        <v>480</v>
      </c>
      <c r="D13" s="471"/>
      <c r="E13" s="245" t="s">
        <v>481</v>
      </c>
      <c r="F13" s="245" t="s">
        <v>482</v>
      </c>
      <c r="G13" s="245" t="s">
        <v>483</v>
      </c>
      <c r="H13" s="245" t="s">
        <v>484</v>
      </c>
      <c r="I13" s="246" t="s">
        <v>485</v>
      </c>
    </row>
    <row r="17" spans="4:6">
      <c r="D17" s="9"/>
      <c r="E17" s="9"/>
      <c r="F17" s="9"/>
    </row>
    <row r="18" spans="4:6" ht="15.75">
      <c r="D18" s="14" t="s">
        <v>486</v>
      </c>
      <c r="E18" s="31" t="s">
        <v>478</v>
      </c>
      <c r="F18" s="31">
        <v>1</v>
      </c>
    </row>
    <row r="19" spans="4:6" ht="15.75">
      <c r="D19" t="s">
        <v>486</v>
      </c>
      <c r="E19" s="243" t="s">
        <v>478</v>
      </c>
      <c r="F19" s="243">
        <v>1</v>
      </c>
    </row>
    <row r="20" spans="4:6">
      <c r="D20" t="s">
        <v>487</v>
      </c>
      <c r="E20" t="s">
        <v>478</v>
      </c>
      <c r="F20">
        <v>2</v>
      </c>
    </row>
    <row r="21" spans="4:6">
      <c r="D21" t="s">
        <v>488</v>
      </c>
      <c r="E21" t="s">
        <v>444</v>
      </c>
      <c r="F21">
        <v>2</v>
      </c>
    </row>
    <row r="22" spans="4:6">
      <c r="D22" t="s">
        <v>489</v>
      </c>
      <c r="E22" t="s">
        <v>490</v>
      </c>
      <c r="F22">
        <v>3</v>
      </c>
    </row>
    <row r="23" spans="4:6">
      <c r="D23" t="s">
        <v>491</v>
      </c>
      <c r="E23" t="s">
        <v>468</v>
      </c>
      <c r="F23">
        <v>4</v>
      </c>
    </row>
    <row r="24" spans="4:6">
      <c r="D24" t="s">
        <v>492</v>
      </c>
      <c r="E24" t="s">
        <v>478</v>
      </c>
      <c r="F24">
        <v>1</v>
      </c>
    </row>
    <row r="25" spans="4:6">
      <c r="D25" t="s">
        <v>493</v>
      </c>
      <c r="E25" t="s">
        <v>444</v>
      </c>
      <c r="F25">
        <v>2</v>
      </c>
    </row>
    <row r="26" spans="4:6">
      <c r="D26" t="s">
        <v>494</v>
      </c>
      <c r="E26" t="s">
        <v>444</v>
      </c>
      <c r="F26">
        <v>2</v>
      </c>
    </row>
    <row r="27" spans="4:6">
      <c r="D27" t="s">
        <v>495</v>
      </c>
      <c r="E27" t="s">
        <v>472</v>
      </c>
      <c r="F27">
        <v>3</v>
      </c>
    </row>
    <row r="28" spans="4:6">
      <c r="D28" t="s">
        <v>496</v>
      </c>
      <c r="E28" t="s">
        <v>468</v>
      </c>
      <c r="F28">
        <v>4</v>
      </c>
    </row>
    <row r="29" spans="4:6">
      <c r="D29" t="s">
        <v>497</v>
      </c>
      <c r="E29" t="s">
        <v>444</v>
      </c>
      <c r="F29">
        <v>2</v>
      </c>
    </row>
    <row r="30" spans="4:6">
      <c r="D30" t="s">
        <v>498</v>
      </c>
      <c r="E30" t="s">
        <v>444</v>
      </c>
      <c r="F30">
        <v>2</v>
      </c>
    </row>
    <row r="31" spans="4:6">
      <c r="D31" t="s">
        <v>499</v>
      </c>
      <c r="E31" t="s">
        <v>444</v>
      </c>
      <c r="F31">
        <v>2</v>
      </c>
    </row>
    <row r="32" spans="4:6">
      <c r="D32" t="s">
        <v>500</v>
      </c>
      <c r="E32" t="s">
        <v>472</v>
      </c>
      <c r="F32">
        <v>3</v>
      </c>
    </row>
    <row r="33" spans="4:6">
      <c r="D33" t="s">
        <v>501</v>
      </c>
      <c r="E33" t="s">
        <v>468</v>
      </c>
      <c r="F33">
        <v>4</v>
      </c>
    </row>
    <row r="34" spans="4:6">
      <c r="D34" t="s">
        <v>502</v>
      </c>
      <c r="E34" t="s">
        <v>444</v>
      </c>
      <c r="F34">
        <v>2</v>
      </c>
    </row>
    <row r="35" spans="4:6">
      <c r="D35" t="s">
        <v>503</v>
      </c>
      <c r="E35" t="s">
        <v>444</v>
      </c>
      <c r="F35">
        <v>2</v>
      </c>
    </row>
    <row r="36" spans="4:6">
      <c r="D36" t="s">
        <v>504</v>
      </c>
      <c r="E36" t="s">
        <v>472</v>
      </c>
      <c r="F36">
        <v>3</v>
      </c>
    </row>
    <row r="37" spans="4:6">
      <c r="D37" t="s">
        <v>505</v>
      </c>
      <c r="E37" t="s">
        <v>472</v>
      </c>
      <c r="F37">
        <v>3</v>
      </c>
    </row>
    <row r="38" spans="4:6">
      <c r="D38" t="s">
        <v>506</v>
      </c>
      <c r="E38" t="s">
        <v>468</v>
      </c>
      <c r="F38">
        <v>4</v>
      </c>
    </row>
    <row r="39" spans="4:6">
      <c r="D39" t="s">
        <v>507</v>
      </c>
      <c r="E39" t="s">
        <v>472</v>
      </c>
      <c r="F39">
        <v>3</v>
      </c>
    </row>
    <row r="40" spans="4:6">
      <c r="D40" t="s">
        <v>508</v>
      </c>
      <c r="E40" t="s">
        <v>472</v>
      </c>
      <c r="F40">
        <v>3</v>
      </c>
    </row>
    <row r="41" spans="4:6">
      <c r="D41" t="s">
        <v>509</v>
      </c>
      <c r="E41" t="s">
        <v>472</v>
      </c>
      <c r="F41">
        <v>3</v>
      </c>
    </row>
    <row r="42" spans="4:6">
      <c r="D42" t="s">
        <v>510</v>
      </c>
      <c r="E42" t="s">
        <v>472</v>
      </c>
      <c r="F42">
        <v>3</v>
      </c>
    </row>
    <row r="43" spans="4:6">
      <c r="D43" t="s">
        <v>511</v>
      </c>
      <c r="E43" t="s">
        <v>468</v>
      </c>
      <c r="F43">
        <v>4</v>
      </c>
    </row>
  </sheetData>
  <mergeCells count="13">
    <mergeCell ref="Q11:R11"/>
    <mergeCell ref="C13:D13"/>
    <mergeCell ref="K10:P10"/>
    <mergeCell ref="B4:D6"/>
    <mergeCell ref="E4:I6"/>
    <mergeCell ref="B8:C12"/>
    <mergeCell ref="K11:P11"/>
    <mergeCell ref="Q10:R10"/>
    <mergeCell ref="K8:P8"/>
    <mergeCell ref="Q8:R8"/>
    <mergeCell ref="K9:P9"/>
    <mergeCell ref="Q9:R9"/>
    <mergeCell ref="Q4:R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149"/>
  <sheetViews>
    <sheetView topLeftCell="F1" zoomScale="80" zoomScaleNormal="80" workbookViewId="0">
      <selection activeCell="K140" sqref="K140:L149"/>
    </sheetView>
  </sheetViews>
  <sheetFormatPr defaultColWidth="11.42578125" defaultRowHeight="15"/>
  <cols>
    <col min="1" max="1" width="6.140625" style="87" customWidth="1"/>
    <col min="2" max="2" width="22.42578125" style="87" customWidth="1"/>
    <col min="3" max="3" width="42" style="34" customWidth="1"/>
    <col min="4" max="4" width="11.7109375" style="88" customWidth="1"/>
    <col min="5" max="5" width="12.42578125" style="89" customWidth="1"/>
    <col min="6" max="6" width="11.85546875" style="89"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78" customFormat="1" ht="16.5" customHeight="1">
      <c r="A1" s="510"/>
      <c r="B1" s="510"/>
      <c r="C1" s="510"/>
      <c r="D1" s="511"/>
      <c r="E1" s="511"/>
      <c r="F1" s="511"/>
      <c r="G1" s="511"/>
      <c r="H1" s="511"/>
      <c r="I1" s="511"/>
      <c r="J1" s="511"/>
      <c r="K1" s="509"/>
      <c r="L1" s="509"/>
      <c r="M1" s="509"/>
    </row>
    <row r="2" spans="1:13" s="78" customFormat="1" ht="39.75" customHeight="1">
      <c r="A2" s="510"/>
      <c r="B2" s="510"/>
      <c r="C2" s="510"/>
      <c r="D2" s="511"/>
      <c r="E2" s="511"/>
      <c r="F2" s="511"/>
      <c r="G2" s="511"/>
      <c r="H2" s="511"/>
      <c r="I2" s="511"/>
      <c r="J2" s="511"/>
      <c r="K2" s="509"/>
      <c r="L2" s="509"/>
      <c r="M2" s="509"/>
    </row>
    <row r="3" spans="1:13" s="78" customFormat="1" ht="3" customHeight="1">
      <c r="A3" s="510"/>
      <c r="B3" s="510"/>
      <c r="C3" s="510"/>
      <c r="D3" s="247"/>
      <c r="E3" s="247"/>
      <c r="F3" s="247"/>
      <c r="G3" s="247"/>
      <c r="H3" s="247"/>
      <c r="I3" s="247"/>
      <c r="J3" s="247"/>
      <c r="K3" s="509"/>
      <c r="L3" s="509"/>
      <c r="M3" s="509"/>
    </row>
    <row r="4" spans="1:13" s="78" customFormat="1" ht="21.75" customHeight="1">
      <c r="A4" s="393" t="s">
        <v>372</v>
      </c>
      <c r="B4" s="393"/>
      <c r="C4" s="431" t="s">
        <v>5</v>
      </c>
      <c r="D4" s="431"/>
      <c r="E4" s="431"/>
      <c r="F4" s="431"/>
      <c r="G4" s="431"/>
      <c r="H4" s="431"/>
      <c r="I4" s="431"/>
      <c r="J4" s="431"/>
      <c r="K4" s="431"/>
      <c r="L4" s="431"/>
      <c r="M4" s="431"/>
    </row>
    <row r="5" spans="1:13" s="78" customFormat="1" ht="40.9" customHeight="1">
      <c r="A5" s="393" t="s">
        <v>373</v>
      </c>
      <c r="B5" s="393"/>
      <c r="C5" s="432" t="s">
        <v>374</v>
      </c>
      <c r="D5" s="432"/>
      <c r="E5" s="432"/>
      <c r="F5" s="432"/>
      <c r="G5" s="432"/>
      <c r="H5" s="432"/>
      <c r="I5" s="432"/>
      <c r="J5" s="432"/>
      <c r="K5" s="432"/>
      <c r="L5" s="432"/>
      <c r="M5" s="432"/>
    </row>
    <row r="6" spans="1:13" s="78" customFormat="1" ht="24.75" customHeight="1" thickBot="1">
      <c r="A6" s="393" t="s">
        <v>375</v>
      </c>
      <c r="B6" s="393"/>
      <c r="C6" s="522" t="s">
        <v>376</v>
      </c>
      <c r="D6" s="523"/>
      <c r="E6" s="523"/>
      <c r="F6" s="523"/>
      <c r="G6" s="523"/>
      <c r="H6" s="523"/>
      <c r="I6" s="523"/>
      <c r="J6" s="523"/>
      <c r="K6" s="523"/>
      <c r="L6" s="523"/>
      <c r="M6" s="524"/>
    </row>
    <row r="7" spans="1:13" s="84" customFormat="1" ht="24.75" customHeight="1" thickTop="1" thickBot="1">
      <c r="A7" s="517" t="s">
        <v>512</v>
      </c>
      <c r="B7" s="518"/>
      <c r="C7" s="519"/>
      <c r="D7" s="520" t="s">
        <v>513</v>
      </c>
      <c r="E7" s="520"/>
      <c r="F7" s="520"/>
      <c r="G7" s="521" t="s">
        <v>514</v>
      </c>
      <c r="H7" s="512" t="s">
        <v>515</v>
      </c>
      <c r="I7" s="514" t="s">
        <v>516</v>
      </c>
      <c r="J7" s="515"/>
      <c r="K7" s="514" t="s">
        <v>517</v>
      </c>
      <c r="L7" s="515"/>
      <c r="M7" s="516" t="s">
        <v>518</v>
      </c>
    </row>
    <row r="8" spans="1:13" s="85" customFormat="1" ht="78.75" customHeight="1" thickTop="1" thickBot="1">
      <c r="A8" s="248" t="s">
        <v>40</v>
      </c>
      <c r="B8" s="248" t="s">
        <v>194</v>
      </c>
      <c r="C8" s="248" t="s">
        <v>196</v>
      </c>
      <c r="D8" s="249" t="s">
        <v>206</v>
      </c>
      <c r="E8" s="249" t="s">
        <v>519</v>
      </c>
      <c r="F8" s="249" t="s">
        <v>520</v>
      </c>
      <c r="G8" s="521"/>
      <c r="H8" s="513"/>
      <c r="I8" s="250" t="s">
        <v>521</v>
      </c>
      <c r="J8" s="250" t="s">
        <v>522</v>
      </c>
      <c r="K8" s="250" t="s">
        <v>523</v>
      </c>
      <c r="L8" s="250" t="s">
        <v>524</v>
      </c>
      <c r="M8" s="516"/>
    </row>
    <row r="9" spans="1:13" s="86" customFormat="1" ht="9.75" customHeight="1">
      <c r="A9" s="502"/>
      <c r="B9" s="503"/>
      <c r="C9" s="503"/>
      <c r="D9" s="503"/>
      <c r="E9" s="503"/>
      <c r="F9" s="503"/>
      <c r="G9" s="503"/>
      <c r="H9" s="251"/>
      <c r="I9" s="251"/>
      <c r="J9" s="251"/>
      <c r="K9" s="251"/>
      <c r="L9" s="251"/>
      <c r="M9" s="90"/>
    </row>
    <row r="10" spans="1:13" s="86" customFormat="1" ht="54" customHeight="1">
      <c r="A10" s="505">
        <f>'7- Mapa Final'!A10</f>
        <v>1</v>
      </c>
      <c r="B10" s="506" t="str">
        <f>'7- Mapa Final'!B10</f>
        <v>Interrupción del servicio de conectividad WAN - Nacional</v>
      </c>
      <c r="C10" s="506" t="str">
        <f>'7- Mapa Final'!C10</f>
        <v>Imprevistos de la prestación de los servicios de conectividad.</v>
      </c>
      <c r="D10" s="507" t="str">
        <f>'7- Mapa Final'!J10</f>
        <v>Muy Baja - 1</v>
      </c>
      <c r="E10" s="508" t="str">
        <f>'7- Mapa Final'!K10</f>
        <v>Leve - 1</v>
      </c>
      <c r="F10" s="504" t="str">
        <f>'7- Mapa Final'!M10</f>
        <v>Bajo - 1</v>
      </c>
      <c r="G10" s="403"/>
      <c r="H10" s="500" t="s">
        <v>525</v>
      </c>
      <c r="I10" s="490"/>
      <c r="J10" s="490" t="s">
        <v>7</v>
      </c>
      <c r="K10" s="491">
        <v>45685</v>
      </c>
      <c r="L10" s="491">
        <v>45747</v>
      </c>
      <c r="M10" s="365" t="s">
        <v>526</v>
      </c>
    </row>
    <row r="11" spans="1:13" s="86" customFormat="1" ht="13.5" customHeight="1">
      <c r="A11" s="501"/>
      <c r="B11" s="494"/>
      <c r="C11" s="494"/>
      <c r="D11" s="496"/>
      <c r="E11" s="498"/>
      <c r="F11" s="499"/>
      <c r="G11" s="367"/>
      <c r="H11" s="500"/>
      <c r="I11" s="490"/>
      <c r="J11" s="490"/>
      <c r="K11" s="490"/>
      <c r="L11" s="490"/>
      <c r="M11" s="492"/>
    </row>
    <row r="12" spans="1:13" s="86" customFormat="1" ht="13.5" customHeight="1">
      <c r="A12" s="501"/>
      <c r="B12" s="494"/>
      <c r="C12" s="494"/>
      <c r="D12" s="496"/>
      <c r="E12" s="498"/>
      <c r="F12" s="499"/>
      <c r="G12" s="367"/>
      <c r="H12" s="500"/>
      <c r="I12" s="490"/>
      <c r="J12" s="490"/>
      <c r="K12" s="490"/>
      <c r="L12" s="490"/>
      <c r="M12" s="492"/>
    </row>
    <row r="13" spans="1:13" s="86" customFormat="1" ht="13.5" customHeight="1">
      <c r="A13" s="501"/>
      <c r="B13" s="494"/>
      <c r="C13" s="494"/>
      <c r="D13" s="496"/>
      <c r="E13" s="498"/>
      <c r="F13" s="499"/>
      <c r="G13" s="367"/>
      <c r="H13" s="500"/>
      <c r="I13" s="490"/>
      <c r="J13" s="490"/>
      <c r="K13" s="490"/>
      <c r="L13" s="490"/>
      <c r="M13" s="492"/>
    </row>
    <row r="14" spans="1:13" s="86" customFormat="1" ht="13.5" customHeight="1">
      <c r="A14" s="501"/>
      <c r="B14" s="494"/>
      <c r="C14" s="494"/>
      <c r="D14" s="496"/>
      <c r="E14" s="498"/>
      <c r="F14" s="499"/>
      <c r="G14" s="367"/>
      <c r="H14" s="500"/>
      <c r="I14" s="490"/>
      <c r="J14" s="490"/>
      <c r="K14" s="490"/>
      <c r="L14" s="490"/>
      <c r="M14" s="492"/>
    </row>
    <row r="15" spans="1:13" s="86" customFormat="1" ht="13.5" customHeight="1">
      <c r="A15" s="501"/>
      <c r="B15" s="494"/>
      <c r="C15" s="494"/>
      <c r="D15" s="496"/>
      <c r="E15" s="498"/>
      <c r="F15" s="499"/>
      <c r="G15" s="367"/>
      <c r="H15" s="500"/>
      <c r="I15" s="490"/>
      <c r="J15" s="490"/>
      <c r="K15" s="490"/>
      <c r="L15" s="490"/>
      <c r="M15" s="492"/>
    </row>
    <row r="16" spans="1:13" s="86" customFormat="1" ht="13.5" customHeight="1">
      <c r="A16" s="501"/>
      <c r="B16" s="494"/>
      <c r="C16" s="494"/>
      <c r="D16" s="496"/>
      <c r="E16" s="498"/>
      <c r="F16" s="499"/>
      <c r="G16" s="367"/>
      <c r="H16" s="500"/>
      <c r="I16" s="490"/>
      <c r="J16" s="490"/>
      <c r="K16" s="490"/>
      <c r="L16" s="490"/>
      <c r="M16" s="492"/>
    </row>
    <row r="17" spans="1:13" s="86" customFormat="1" ht="13.5" customHeight="1">
      <c r="A17" s="501"/>
      <c r="B17" s="494"/>
      <c r="C17" s="494"/>
      <c r="D17" s="496"/>
      <c r="E17" s="498"/>
      <c r="F17" s="499"/>
      <c r="G17" s="367"/>
      <c r="H17" s="500"/>
      <c r="I17" s="490"/>
      <c r="J17" s="490"/>
      <c r="K17" s="490"/>
      <c r="L17" s="490"/>
      <c r="M17" s="492"/>
    </row>
    <row r="18" spans="1:13" s="86" customFormat="1" ht="21.75" customHeight="1">
      <c r="A18" s="501"/>
      <c r="B18" s="494"/>
      <c r="C18" s="494"/>
      <c r="D18" s="496"/>
      <c r="E18" s="498"/>
      <c r="F18" s="499"/>
      <c r="G18" s="367"/>
      <c r="H18" s="500"/>
      <c r="I18" s="490"/>
      <c r="J18" s="490"/>
      <c r="K18" s="490"/>
      <c r="L18" s="490"/>
      <c r="M18" s="492"/>
    </row>
    <row r="19" spans="1:13" s="86" customFormat="1" ht="21.75" customHeight="1">
      <c r="A19" s="501"/>
      <c r="B19" s="494"/>
      <c r="C19" s="494"/>
      <c r="D19" s="496"/>
      <c r="E19" s="498"/>
      <c r="F19" s="499"/>
      <c r="G19" s="367"/>
      <c r="H19" s="500"/>
      <c r="I19" s="490"/>
      <c r="J19" s="490"/>
      <c r="K19" s="490"/>
      <c r="L19" s="490"/>
      <c r="M19" s="492"/>
    </row>
    <row r="20" spans="1:13" s="86" customFormat="1" ht="13.5" customHeight="1">
      <c r="A20" s="501">
        <f>'7- Mapa Final'!A20</f>
        <v>2</v>
      </c>
      <c r="B20" s="494" t="str">
        <f>'7- Mapa Final'!B20</f>
        <v>Incumplimiento Contractual</v>
      </c>
      <c r="C20" s="494" t="str">
        <f>'7- Mapa Final'!C20</f>
        <v>Posibilidad de incumplimiento de metas establecidas debido a que los bienes o servicios contratados se entreguen más allá del plazo de ejecución pactado, de manera incompleta, o en malas condiciones de calidad.</v>
      </c>
      <c r="D20" s="495" t="str">
        <f>'7- Mapa Final'!J20</f>
        <v>Muy Baja - 1</v>
      </c>
      <c r="E20" s="497" t="str">
        <f>'7- Mapa Final'!K20</f>
        <v>Leve - 1</v>
      </c>
      <c r="F20" s="499" t="str">
        <f>'7- Mapa Final'!M20</f>
        <v>Bajo - 1</v>
      </c>
      <c r="G20" s="367"/>
      <c r="H20" s="500" t="s">
        <v>527</v>
      </c>
      <c r="I20" s="490"/>
      <c r="J20" s="490" t="s">
        <v>7</v>
      </c>
      <c r="K20" s="491">
        <v>45685</v>
      </c>
      <c r="L20" s="491">
        <v>45747</v>
      </c>
      <c r="M20" s="365" t="s">
        <v>526</v>
      </c>
    </row>
    <row r="21" spans="1:13" s="86" customFormat="1" ht="13.5" customHeight="1">
      <c r="A21" s="501"/>
      <c r="B21" s="494"/>
      <c r="C21" s="494"/>
      <c r="D21" s="496"/>
      <c r="E21" s="498"/>
      <c r="F21" s="499"/>
      <c r="G21" s="367"/>
      <c r="H21" s="500"/>
      <c r="I21" s="490"/>
      <c r="J21" s="490"/>
      <c r="K21" s="490"/>
      <c r="L21" s="490"/>
      <c r="M21" s="492"/>
    </row>
    <row r="22" spans="1:13" s="86" customFormat="1" ht="13.5" customHeight="1">
      <c r="A22" s="501"/>
      <c r="B22" s="494"/>
      <c r="C22" s="494"/>
      <c r="D22" s="496"/>
      <c r="E22" s="498"/>
      <c r="F22" s="499"/>
      <c r="G22" s="367"/>
      <c r="H22" s="500"/>
      <c r="I22" s="490"/>
      <c r="J22" s="490"/>
      <c r="K22" s="490"/>
      <c r="L22" s="490"/>
      <c r="M22" s="492"/>
    </row>
    <row r="23" spans="1:13" s="86" customFormat="1" ht="13.5" customHeight="1">
      <c r="A23" s="501"/>
      <c r="B23" s="494"/>
      <c r="C23" s="494"/>
      <c r="D23" s="496"/>
      <c r="E23" s="498"/>
      <c r="F23" s="499"/>
      <c r="G23" s="367"/>
      <c r="H23" s="500"/>
      <c r="I23" s="490"/>
      <c r="J23" s="490"/>
      <c r="K23" s="490"/>
      <c r="L23" s="490"/>
      <c r="M23" s="492"/>
    </row>
    <row r="24" spans="1:13" s="86" customFormat="1" ht="13.5" customHeight="1">
      <c r="A24" s="501"/>
      <c r="B24" s="494"/>
      <c r="C24" s="494"/>
      <c r="D24" s="496"/>
      <c r="E24" s="498"/>
      <c r="F24" s="499"/>
      <c r="G24" s="367"/>
      <c r="H24" s="500"/>
      <c r="I24" s="490"/>
      <c r="J24" s="490"/>
      <c r="K24" s="490"/>
      <c r="L24" s="490"/>
      <c r="M24" s="492"/>
    </row>
    <row r="25" spans="1:13" s="86" customFormat="1" ht="13.5" customHeight="1">
      <c r="A25" s="501"/>
      <c r="B25" s="494"/>
      <c r="C25" s="494"/>
      <c r="D25" s="496"/>
      <c r="E25" s="498"/>
      <c r="F25" s="499"/>
      <c r="G25" s="367"/>
      <c r="H25" s="500"/>
      <c r="I25" s="490"/>
      <c r="J25" s="490"/>
      <c r="K25" s="490"/>
      <c r="L25" s="490"/>
      <c r="M25" s="492"/>
    </row>
    <row r="26" spans="1:13" s="86" customFormat="1" ht="13.5" customHeight="1">
      <c r="A26" s="501"/>
      <c r="B26" s="494"/>
      <c r="C26" s="494"/>
      <c r="D26" s="496"/>
      <c r="E26" s="498"/>
      <c r="F26" s="499"/>
      <c r="G26" s="367"/>
      <c r="H26" s="500"/>
      <c r="I26" s="490"/>
      <c r="J26" s="490"/>
      <c r="K26" s="490"/>
      <c r="L26" s="490"/>
      <c r="M26" s="492"/>
    </row>
    <row r="27" spans="1:13" s="86" customFormat="1" ht="13.5" customHeight="1">
      <c r="A27" s="501"/>
      <c r="B27" s="494"/>
      <c r="C27" s="494"/>
      <c r="D27" s="496"/>
      <c r="E27" s="498"/>
      <c r="F27" s="499"/>
      <c r="G27" s="367"/>
      <c r="H27" s="500"/>
      <c r="I27" s="490"/>
      <c r="J27" s="490"/>
      <c r="K27" s="490"/>
      <c r="L27" s="490"/>
      <c r="M27" s="492"/>
    </row>
    <row r="28" spans="1:13" s="86" customFormat="1" ht="21.75" customHeight="1">
      <c r="A28" s="501"/>
      <c r="B28" s="494"/>
      <c r="C28" s="494"/>
      <c r="D28" s="496"/>
      <c r="E28" s="498"/>
      <c r="F28" s="499"/>
      <c r="G28" s="367"/>
      <c r="H28" s="500"/>
      <c r="I28" s="490"/>
      <c r="J28" s="490"/>
      <c r="K28" s="490"/>
      <c r="L28" s="490"/>
      <c r="M28" s="492"/>
    </row>
    <row r="29" spans="1:13" s="86" customFormat="1" ht="21.75" customHeight="1">
      <c r="A29" s="501"/>
      <c r="B29" s="494"/>
      <c r="C29" s="494"/>
      <c r="D29" s="496"/>
      <c r="E29" s="498"/>
      <c r="F29" s="499"/>
      <c r="G29" s="367"/>
      <c r="H29" s="500"/>
      <c r="I29" s="490"/>
      <c r="J29" s="490"/>
      <c r="K29" s="490"/>
      <c r="L29" s="490"/>
      <c r="M29" s="492"/>
    </row>
    <row r="30" spans="1:13" s="86" customFormat="1" ht="13.5" customHeight="1">
      <c r="A30" s="501">
        <f>'7- Mapa Final'!A30</f>
        <v>3</v>
      </c>
      <c r="B30" s="494" t="str">
        <f>'7- Mapa Final'!B30</f>
        <v>Falta de Gobernabilidad de TIC</v>
      </c>
      <c r="C30" s="494" t="str">
        <f>'7- Mapa Final'!C30</f>
        <v>Desarticulación de las políticas en materia de las TICs</v>
      </c>
      <c r="D30" s="495" t="str">
        <f>'7- Mapa Final'!J30</f>
        <v>Muy Baja - 1</v>
      </c>
      <c r="E30" s="497" t="str">
        <f>'7- Mapa Final'!K30</f>
        <v>Menor - 2</v>
      </c>
      <c r="F30" s="499" t="str">
        <f>'7- Mapa Final'!M30</f>
        <v>Bajo - 2</v>
      </c>
      <c r="G30" s="367"/>
      <c r="H30" s="500" t="s">
        <v>528</v>
      </c>
      <c r="I30" s="490"/>
      <c r="J30" s="490" t="s">
        <v>7</v>
      </c>
      <c r="K30" s="491">
        <v>45685</v>
      </c>
      <c r="L30" s="491">
        <v>45747</v>
      </c>
      <c r="M30" s="365" t="s">
        <v>526</v>
      </c>
    </row>
    <row r="31" spans="1:13" s="86" customFormat="1" ht="13.5" customHeight="1">
      <c r="A31" s="501"/>
      <c r="B31" s="494"/>
      <c r="C31" s="494"/>
      <c r="D31" s="496"/>
      <c r="E31" s="498"/>
      <c r="F31" s="499"/>
      <c r="G31" s="367"/>
      <c r="H31" s="500"/>
      <c r="I31" s="490"/>
      <c r="J31" s="490"/>
      <c r="K31" s="490"/>
      <c r="L31" s="490"/>
      <c r="M31" s="492"/>
    </row>
    <row r="32" spans="1:13" s="86" customFormat="1" ht="13.5" customHeight="1">
      <c r="A32" s="501"/>
      <c r="B32" s="494"/>
      <c r="C32" s="494"/>
      <c r="D32" s="496"/>
      <c r="E32" s="498"/>
      <c r="F32" s="499"/>
      <c r="G32" s="367"/>
      <c r="H32" s="500"/>
      <c r="I32" s="490"/>
      <c r="J32" s="490"/>
      <c r="K32" s="490"/>
      <c r="L32" s="490"/>
      <c r="M32" s="492"/>
    </row>
    <row r="33" spans="1:13" s="86" customFormat="1" ht="13.5" customHeight="1">
      <c r="A33" s="501"/>
      <c r="B33" s="494"/>
      <c r="C33" s="494"/>
      <c r="D33" s="496"/>
      <c r="E33" s="498"/>
      <c r="F33" s="499"/>
      <c r="G33" s="367"/>
      <c r="H33" s="500"/>
      <c r="I33" s="490"/>
      <c r="J33" s="490"/>
      <c r="K33" s="490"/>
      <c r="L33" s="490"/>
      <c r="M33" s="492"/>
    </row>
    <row r="34" spans="1:13" s="86" customFormat="1" ht="13.5" customHeight="1">
      <c r="A34" s="501"/>
      <c r="B34" s="494"/>
      <c r="C34" s="494"/>
      <c r="D34" s="496"/>
      <c r="E34" s="498"/>
      <c r="F34" s="499"/>
      <c r="G34" s="367"/>
      <c r="H34" s="500"/>
      <c r="I34" s="490"/>
      <c r="J34" s="490"/>
      <c r="K34" s="490"/>
      <c r="L34" s="490"/>
      <c r="M34" s="492"/>
    </row>
    <row r="35" spans="1:13" s="86" customFormat="1" ht="13.5" customHeight="1">
      <c r="A35" s="501"/>
      <c r="B35" s="494"/>
      <c r="C35" s="494"/>
      <c r="D35" s="496"/>
      <c r="E35" s="498"/>
      <c r="F35" s="499"/>
      <c r="G35" s="367"/>
      <c r="H35" s="500"/>
      <c r="I35" s="490"/>
      <c r="J35" s="490"/>
      <c r="K35" s="490"/>
      <c r="L35" s="490"/>
      <c r="M35" s="492"/>
    </row>
    <row r="36" spans="1:13" s="86" customFormat="1" ht="13.5" customHeight="1">
      <c r="A36" s="501"/>
      <c r="B36" s="494"/>
      <c r="C36" s="494"/>
      <c r="D36" s="496"/>
      <c r="E36" s="498"/>
      <c r="F36" s="499"/>
      <c r="G36" s="367"/>
      <c r="H36" s="500"/>
      <c r="I36" s="490"/>
      <c r="J36" s="490"/>
      <c r="K36" s="490"/>
      <c r="L36" s="490"/>
      <c r="M36" s="492"/>
    </row>
    <row r="37" spans="1:13" s="86" customFormat="1" ht="13.5" customHeight="1">
      <c r="A37" s="501"/>
      <c r="B37" s="494"/>
      <c r="C37" s="494"/>
      <c r="D37" s="496"/>
      <c r="E37" s="498"/>
      <c r="F37" s="499"/>
      <c r="G37" s="367"/>
      <c r="H37" s="500"/>
      <c r="I37" s="490"/>
      <c r="J37" s="490"/>
      <c r="K37" s="490"/>
      <c r="L37" s="490"/>
      <c r="M37" s="492"/>
    </row>
    <row r="38" spans="1:13" s="86" customFormat="1" ht="21.75" customHeight="1">
      <c r="A38" s="501"/>
      <c r="B38" s="494"/>
      <c r="C38" s="494"/>
      <c r="D38" s="496"/>
      <c r="E38" s="498"/>
      <c r="F38" s="499"/>
      <c r="G38" s="367"/>
      <c r="H38" s="500"/>
      <c r="I38" s="490"/>
      <c r="J38" s="490"/>
      <c r="K38" s="490"/>
      <c r="L38" s="490"/>
      <c r="M38" s="492"/>
    </row>
    <row r="39" spans="1:13" s="86" customFormat="1" ht="21.75" customHeight="1">
      <c r="A39" s="501"/>
      <c r="B39" s="494"/>
      <c r="C39" s="494"/>
      <c r="D39" s="496"/>
      <c r="E39" s="498"/>
      <c r="F39" s="499"/>
      <c r="G39" s="367"/>
      <c r="H39" s="500"/>
      <c r="I39" s="490"/>
      <c r="J39" s="490"/>
      <c r="K39" s="490"/>
      <c r="L39" s="490"/>
      <c r="M39" s="492"/>
    </row>
    <row r="40" spans="1:13" s="86" customFormat="1" ht="13.5" customHeight="1">
      <c r="A40" s="501">
        <f>'7- Mapa Final'!A40</f>
        <v>4</v>
      </c>
      <c r="B40" s="494" t="str">
        <f>'7- Mapa Final'!B40</f>
        <v>Incumplimiento del plan Anual de Inversiones</v>
      </c>
      <c r="C40" s="494" t="str">
        <f>'7- Mapa Final'!C40</f>
        <v>Postergación o negación en el trámite asociado con la autorización y aprobación de las actividades definidas Plan de Inversión anual.</v>
      </c>
      <c r="D40" s="495" t="str">
        <f>'7- Mapa Final'!J40</f>
        <v>Muy Baja - 1</v>
      </c>
      <c r="E40" s="497" t="str">
        <f>'7- Mapa Final'!K40</f>
        <v>Leve - 1</v>
      </c>
      <c r="F40" s="499" t="str">
        <f>'7- Mapa Final'!M40</f>
        <v>Bajo - 1</v>
      </c>
      <c r="G40" s="367"/>
      <c r="H40" s="500" t="s">
        <v>529</v>
      </c>
      <c r="I40" s="490"/>
      <c r="J40" s="490" t="s">
        <v>7</v>
      </c>
      <c r="K40" s="491">
        <v>45685</v>
      </c>
      <c r="L40" s="491">
        <v>45747</v>
      </c>
      <c r="M40" s="365" t="s">
        <v>526</v>
      </c>
    </row>
    <row r="41" spans="1:13" s="86" customFormat="1" ht="13.5" customHeight="1">
      <c r="A41" s="501"/>
      <c r="B41" s="494"/>
      <c r="C41" s="494"/>
      <c r="D41" s="496"/>
      <c r="E41" s="498"/>
      <c r="F41" s="499"/>
      <c r="G41" s="367"/>
      <c r="H41" s="500"/>
      <c r="I41" s="490"/>
      <c r="J41" s="490"/>
      <c r="K41" s="490"/>
      <c r="L41" s="490"/>
      <c r="M41" s="492"/>
    </row>
    <row r="42" spans="1:13" s="86" customFormat="1" ht="13.5" customHeight="1">
      <c r="A42" s="501"/>
      <c r="B42" s="494"/>
      <c r="C42" s="494"/>
      <c r="D42" s="496"/>
      <c r="E42" s="498"/>
      <c r="F42" s="499"/>
      <c r="G42" s="367"/>
      <c r="H42" s="500"/>
      <c r="I42" s="490"/>
      <c r="J42" s="490"/>
      <c r="K42" s="490"/>
      <c r="L42" s="490"/>
      <c r="M42" s="492"/>
    </row>
    <row r="43" spans="1:13" s="86" customFormat="1" ht="13.5" customHeight="1">
      <c r="A43" s="501"/>
      <c r="B43" s="494"/>
      <c r="C43" s="494"/>
      <c r="D43" s="496"/>
      <c r="E43" s="498"/>
      <c r="F43" s="499"/>
      <c r="G43" s="367"/>
      <c r="H43" s="500"/>
      <c r="I43" s="490"/>
      <c r="J43" s="490"/>
      <c r="K43" s="490"/>
      <c r="L43" s="490"/>
      <c r="M43" s="492"/>
    </row>
    <row r="44" spans="1:13" s="86" customFormat="1" ht="13.5" customHeight="1">
      <c r="A44" s="501"/>
      <c r="B44" s="494"/>
      <c r="C44" s="494"/>
      <c r="D44" s="496"/>
      <c r="E44" s="498"/>
      <c r="F44" s="499"/>
      <c r="G44" s="367"/>
      <c r="H44" s="500"/>
      <c r="I44" s="490"/>
      <c r="J44" s="490"/>
      <c r="K44" s="490"/>
      <c r="L44" s="490"/>
      <c r="M44" s="492"/>
    </row>
    <row r="45" spans="1:13" s="86" customFormat="1" ht="13.5" customHeight="1">
      <c r="A45" s="501"/>
      <c r="B45" s="494"/>
      <c r="C45" s="494"/>
      <c r="D45" s="496"/>
      <c r="E45" s="498"/>
      <c r="F45" s="499"/>
      <c r="G45" s="367"/>
      <c r="H45" s="500"/>
      <c r="I45" s="490"/>
      <c r="J45" s="490"/>
      <c r="K45" s="490"/>
      <c r="L45" s="490"/>
      <c r="M45" s="492"/>
    </row>
    <row r="46" spans="1:13" s="86" customFormat="1" ht="13.5" customHeight="1">
      <c r="A46" s="501"/>
      <c r="B46" s="494"/>
      <c r="C46" s="494"/>
      <c r="D46" s="496"/>
      <c r="E46" s="498"/>
      <c r="F46" s="499"/>
      <c r="G46" s="367"/>
      <c r="H46" s="500"/>
      <c r="I46" s="490"/>
      <c r="J46" s="490"/>
      <c r="K46" s="490"/>
      <c r="L46" s="490"/>
      <c r="M46" s="492"/>
    </row>
    <row r="47" spans="1:13" s="86" customFormat="1" ht="13.5" customHeight="1">
      <c r="A47" s="501"/>
      <c r="B47" s="494"/>
      <c r="C47" s="494"/>
      <c r="D47" s="496"/>
      <c r="E47" s="498"/>
      <c r="F47" s="499"/>
      <c r="G47" s="367"/>
      <c r="H47" s="500"/>
      <c r="I47" s="490"/>
      <c r="J47" s="490"/>
      <c r="K47" s="490"/>
      <c r="L47" s="490"/>
      <c r="M47" s="492"/>
    </row>
    <row r="48" spans="1:13" s="86" customFormat="1" ht="21.75" customHeight="1">
      <c r="A48" s="501"/>
      <c r="B48" s="494"/>
      <c r="C48" s="494"/>
      <c r="D48" s="496"/>
      <c r="E48" s="498"/>
      <c r="F48" s="499"/>
      <c r="G48" s="367"/>
      <c r="H48" s="500"/>
      <c r="I48" s="490"/>
      <c r="J48" s="490"/>
      <c r="K48" s="490"/>
      <c r="L48" s="490"/>
      <c r="M48" s="492"/>
    </row>
    <row r="49" spans="1:13" s="86" customFormat="1" ht="21.75" customHeight="1">
      <c r="A49" s="501"/>
      <c r="B49" s="494"/>
      <c r="C49" s="494"/>
      <c r="D49" s="496"/>
      <c r="E49" s="498"/>
      <c r="F49" s="499"/>
      <c r="G49" s="367"/>
      <c r="H49" s="500"/>
      <c r="I49" s="490"/>
      <c r="J49" s="490"/>
      <c r="K49" s="490"/>
      <c r="L49" s="490"/>
      <c r="M49" s="492"/>
    </row>
    <row r="50" spans="1:13" s="86" customFormat="1" ht="13.5" customHeight="1">
      <c r="A50" s="501">
        <f>'7- Mapa Final'!A50</f>
        <v>5</v>
      </c>
      <c r="B50" s="494" t="str">
        <f>'7- Mapa Final'!B50</f>
        <v>Corrupción</v>
      </c>
      <c r="C50" s="494" t="str">
        <f>'7- Mapa Final'!C50</f>
        <v>Posibilidad de actos indebidos de  los servidores judiciales debido a  la carencia en transparencia, ética y valores</v>
      </c>
      <c r="D50" s="495" t="str">
        <f>'7- Mapa Final'!J50</f>
        <v>Muy Baja - 1</v>
      </c>
      <c r="E50" s="497" t="str">
        <f>'7- Mapa Final'!K50</f>
        <v>Menor - 2</v>
      </c>
      <c r="F50" s="499" t="str">
        <f>'7- Mapa Final'!M50</f>
        <v>Bajo - 2</v>
      </c>
      <c r="G50" s="367"/>
      <c r="H50" s="500" t="s">
        <v>530</v>
      </c>
      <c r="I50" s="490"/>
      <c r="J50" s="490" t="s">
        <v>7</v>
      </c>
      <c r="K50" s="491">
        <v>45685</v>
      </c>
      <c r="L50" s="491">
        <v>45747</v>
      </c>
      <c r="M50" s="365" t="s">
        <v>526</v>
      </c>
    </row>
    <row r="51" spans="1:13" s="86" customFormat="1" ht="13.5" customHeight="1">
      <c r="A51" s="501"/>
      <c r="B51" s="494"/>
      <c r="C51" s="494"/>
      <c r="D51" s="496"/>
      <c r="E51" s="498"/>
      <c r="F51" s="499"/>
      <c r="G51" s="367"/>
      <c r="H51" s="500"/>
      <c r="I51" s="490"/>
      <c r="J51" s="490"/>
      <c r="K51" s="490"/>
      <c r="L51" s="490"/>
      <c r="M51" s="492"/>
    </row>
    <row r="52" spans="1:13" s="86" customFormat="1" ht="13.5" customHeight="1">
      <c r="A52" s="501"/>
      <c r="B52" s="494"/>
      <c r="C52" s="494"/>
      <c r="D52" s="496"/>
      <c r="E52" s="498"/>
      <c r="F52" s="499"/>
      <c r="G52" s="367"/>
      <c r="H52" s="500"/>
      <c r="I52" s="490"/>
      <c r="J52" s="490"/>
      <c r="K52" s="490"/>
      <c r="L52" s="490"/>
      <c r="M52" s="492"/>
    </row>
    <row r="53" spans="1:13" s="86" customFormat="1" ht="13.5" customHeight="1">
      <c r="A53" s="501"/>
      <c r="B53" s="494"/>
      <c r="C53" s="494"/>
      <c r="D53" s="496"/>
      <c r="E53" s="498"/>
      <c r="F53" s="499"/>
      <c r="G53" s="367"/>
      <c r="H53" s="500"/>
      <c r="I53" s="490"/>
      <c r="J53" s="490"/>
      <c r="K53" s="490"/>
      <c r="L53" s="490"/>
      <c r="M53" s="492"/>
    </row>
    <row r="54" spans="1:13" s="86" customFormat="1" ht="13.5" customHeight="1">
      <c r="A54" s="501"/>
      <c r="B54" s="494"/>
      <c r="C54" s="494"/>
      <c r="D54" s="496"/>
      <c r="E54" s="498"/>
      <c r="F54" s="499"/>
      <c r="G54" s="367"/>
      <c r="H54" s="500"/>
      <c r="I54" s="490"/>
      <c r="J54" s="490"/>
      <c r="K54" s="490"/>
      <c r="L54" s="490"/>
      <c r="M54" s="492"/>
    </row>
    <row r="55" spans="1:13" s="86" customFormat="1" ht="13.5" customHeight="1">
      <c r="A55" s="501"/>
      <c r="B55" s="494"/>
      <c r="C55" s="494"/>
      <c r="D55" s="496"/>
      <c r="E55" s="498"/>
      <c r="F55" s="499"/>
      <c r="G55" s="367"/>
      <c r="H55" s="500"/>
      <c r="I55" s="490"/>
      <c r="J55" s="490"/>
      <c r="K55" s="490"/>
      <c r="L55" s="490"/>
      <c r="M55" s="492"/>
    </row>
    <row r="56" spans="1:13" s="86" customFormat="1" ht="13.5" customHeight="1">
      <c r="A56" s="501"/>
      <c r="B56" s="494"/>
      <c r="C56" s="494"/>
      <c r="D56" s="496"/>
      <c r="E56" s="498"/>
      <c r="F56" s="499"/>
      <c r="G56" s="367"/>
      <c r="H56" s="500"/>
      <c r="I56" s="490"/>
      <c r="J56" s="490"/>
      <c r="K56" s="490"/>
      <c r="L56" s="490"/>
      <c r="M56" s="492"/>
    </row>
    <row r="57" spans="1:13" s="86" customFormat="1" ht="13.5" customHeight="1">
      <c r="A57" s="501"/>
      <c r="B57" s="494"/>
      <c r="C57" s="494"/>
      <c r="D57" s="496"/>
      <c r="E57" s="498"/>
      <c r="F57" s="499"/>
      <c r="G57" s="367"/>
      <c r="H57" s="500"/>
      <c r="I57" s="490"/>
      <c r="J57" s="490"/>
      <c r="K57" s="490"/>
      <c r="L57" s="490"/>
      <c r="M57" s="492"/>
    </row>
    <row r="58" spans="1:13" s="86" customFormat="1" ht="21.75" customHeight="1">
      <c r="A58" s="501"/>
      <c r="B58" s="494"/>
      <c r="C58" s="494"/>
      <c r="D58" s="496"/>
      <c r="E58" s="498"/>
      <c r="F58" s="499"/>
      <c r="G58" s="367"/>
      <c r="H58" s="500"/>
      <c r="I58" s="490"/>
      <c r="J58" s="490"/>
      <c r="K58" s="490"/>
      <c r="L58" s="490"/>
      <c r="M58" s="492"/>
    </row>
    <row r="59" spans="1:13" s="86" customFormat="1" ht="21.75" customHeight="1">
      <c r="A59" s="501"/>
      <c r="B59" s="494"/>
      <c r="C59" s="494"/>
      <c r="D59" s="496"/>
      <c r="E59" s="498"/>
      <c r="F59" s="499"/>
      <c r="G59" s="367"/>
      <c r="H59" s="500"/>
      <c r="I59" s="490"/>
      <c r="J59" s="490"/>
      <c r="K59" s="490"/>
      <c r="L59" s="490"/>
      <c r="M59" s="492"/>
    </row>
    <row r="60" spans="1:13" s="86" customFormat="1" ht="13.5" customHeight="1">
      <c r="A60" s="501">
        <f>'7- Mapa Final'!A60</f>
        <v>6</v>
      </c>
      <c r="B60" s="494" t="str">
        <f>'7- Mapa Final'!B60</f>
        <v>Obsolescencia Tecnológica.</v>
      </c>
      <c r="C60" s="494" t="str">
        <f>'7- Mapa Final'!C60</f>
        <v>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v>
      </c>
      <c r="D60" s="495" t="str">
        <f>'7- Mapa Final'!J60</f>
        <v>Muy Baja - 1</v>
      </c>
      <c r="E60" s="497" t="str">
        <f>'7- Mapa Final'!K60</f>
        <v>Mayor - 4</v>
      </c>
      <c r="F60" s="499" t="str">
        <f>'7- Mapa Final'!M60</f>
        <v>Alto  - 4</v>
      </c>
      <c r="G60" s="367"/>
      <c r="H60" s="500" t="s">
        <v>531</v>
      </c>
      <c r="I60" s="490"/>
      <c r="J60" s="490" t="s">
        <v>7</v>
      </c>
      <c r="K60" s="491">
        <v>45685</v>
      </c>
      <c r="L60" s="491">
        <v>45747</v>
      </c>
      <c r="M60" s="365" t="s">
        <v>526</v>
      </c>
    </row>
    <row r="61" spans="1:13" s="86" customFormat="1" ht="13.5" customHeight="1">
      <c r="A61" s="501"/>
      <c r="B61" s="494"/>
      <c r="C61" s="494"/>
      <c r="D61" s="496"/>
      <c r="E61" s="498"/>
      <c r="F61" s="499"/>
      <c r="G61" s="367"/>
      <c r="H61" s="500"/>
      <c r="I61" s="490"/>
      <c r="J61" s="490"/>
      <c r="K61" s="490"/>
      <c r="L61" s="490"/>
      <c r="M61" s="492"/>
    </row>
    <row r="62" spans="1:13" s="86" customFormat="1" ht="13.5" customHeight="1">
      <c r="A62" s="501"/>
      <c r="B62" s="494"/>
      <c r="C62" s="494"/>
      <c r="D62" s="496"/>
      <c r="E62" s="498"/>
      <c r="F62" s="499"/>
      <c r="G62" s="367"/>
      <c r="H62" s="500"/>
      <c r="I62" s="490"/>
      <c r="J62" s="490"/>
      <c r="K62" s="490"/>
      <c r="L62" s="490"/>
      <c r="M62" s="492"/>
    </row>
    <row r="63" spans="1:13" s="86" customFormat="1" ht="13.5" customHeight="1">
      <c r="A63" s="501"/>
      <c r="B63" s="494"/>
      <c r="C63" s="494"/>
      <c r="D63" s="496"/>
      <c r="E63" s="498"/>
      <c r="F63" s="499"/>
      <c r="G63" s="367"/>
      <c r="H63" s="500"/>
      <c r="I63" s="490"/>
      <c r="J63" s="490"/>
      <c r="K63" s="490"/>
      <c r="L63" s="490"/>
      <c r="M63" s="492"/>
    </row>
    <row r="64" spans="1:13" s="86" customFormat="1" ht="13.5" customHeight="1">
      <c r="A64" s="501"/>
      <c r="B64" s="494"/>
      <c r="C64" s="494"/>
      <c r="D64" s="496"/>
      <c r="E64" s="498"/>
      <c r="F64" s="499"/>
      <c r="G64" s="367"/>
      <c r="H64" s="500"/>
      <c r="I64" s="490"/>
      <c r="J64" s="490"/>
      <c r="K64" s="490"/>
      <c r="L64" s="490"/>
      <c r="M64" s="492"/>
    </row>
    <row r="65" spans="1:13" s="86" customFormat="1" ht="13.5" customHeight="1">
      <c r="A65" s="501"/>
      <c r="B65" s="494"/>
      <c r="C65" s="494"/>
      <c r="D65" s="496"/>
      <c r="E65" s="498"/>
      <c r="F65" s="499"/>
      <c r="G65" s="367"/>
      <c r="H65" s="500"/>
      <c r="I65" s="490"/>
      <c r="J65" s="490"/>
      <c r="K65" s="490"/>
      <c r="L65" s="490"/>
      <c r="M65" s="492"/>
    </row>
    <row r="66" spans="1:13" s="86" customFormat="1" ht="13.5" customHeight="1">
      <c r="A66" s="501"/>
      <c r="B66" s="494"/>
      <c r="C66" s="494"/>
      <c r="D66" s="496"/>
      <c r="E66" s="498"/>
      <c r="F66" s="499"/>
      <c r="G66" s="367"/>
      <c r="H66" s="500"/>
      <c r="I66" s="490"/>
      <c r="J66" s="490"/>
      <c r="K66" s="490"/>
      <c r="L66" s="490"/>
      <c r="M66" s="492"/>
    </row>
    <row r="67" spans="1:13" s="86" customFormat="1" ht="13.5" customHeight="1">
      <c r="A67" s="501"/>
      <c r="B67" s="494"/>
      <c r="C67" s="494"/>
      <c r="D67" s="496"/>
      <c r="E67" s="498"/>
      <c r="F67" s="499"/>
      <c r="G67" s="367"/>
      <c r="H67" s="500"/>
      <c r="I67" s="490"/>
      <c r="J67" s="490"/>
      <c r="K67" s="490"/>
      <c r="L67" s="490"/>
      <c r="M67" s="492"/>
    </row>
    <row r="68" spans="1:13" s="86" customFormat="1" ht="21.75" customHeight="1">
      <c r="A68" s="501"/>
      <c r="B68" s="494"/>
      <c r="C68" s="494"/>
      <c r="D68" s="496"/>
      <c r="E68" s="498"/>
      <c r="F68" s="499"/>
      <c r="G68" s="367"/>
      <c r="H68" s="500"/>
      <c r="I68" s="490"/>
      <c r="J68" s="490"/>
      <c r="K68" s="490"/>
      <c r="L68" s="490"/>
      <c r="M68" s="492"/>
    </row>
    <row r="69" spans="1:13" s="86" customFormat="1" ht="21.75" customHeight="1">
      <c r="A69" s="501"/>
      <c r="B69" s="494"/>
      <c r="C69" s="494"/>
      <c r="D69" s="496"/>
      <c r="E69" s="498"/>
      <c r="F69" s="499"/>
      <c r="G69" s="367"/>
      <c r="H69" s="500"/>
      <c r="I69" s="490"/>
      <c r="J69" s="490"/>
      <c r="K69" s="490"/>
      <c r="L69" s="490"/>
      <c r="M69" s="492"/>
    </row>
    <row r="70" spans="1:13" s="86" customFormat="1" ht="13.5" customHeight="1">
      <c r="A70" s="501">
        <f>'7- Mapa Final'!A70</f>
        <v>7</v>
      </c>
      <c r="B70" s="494" t="str">
        <f>'7- Mapa Final'!B70</f>
        <v>Interrupción de los servicios tecnológicos</v>
      </c>
      <c r="C70" s="494" t="str">
        <f>'7- Mapa Final'!C70</f>
        <v xml:space="preserve">Afectación en la prestación de servicios tecnológicos, causado por la MIGRACIÓN de los mismos, en el cambio de proveedor, afectando el normal desarrollo de las actividades </v>
      </c>
      <c r="D70" s="495" t="str">
        <f>'7- Mapa Final'!J70</f>
        <v>Muy Baja - 1</v>
      </c>
      <c r="E70" s="497" t="str">
        <f>'7- Mapa Final'!K70</f>
        <v>Menor - 2</v>
      </c>
      <c r="F70" s="499" t="str">
        <f>'7- Mapa Final'!M70</f>
        <v>Bajo - 2</v>
      </c>
      <c r="G70" s="367"/>
      <c r="H70" s="500" t="s">
        <v>532</v>
      </c>
      <c r="I70" s="490"/>
      <c r="J70" s="490" t="s">
        <v>7</v>
      </c>
      <c r="K70" s="491">
        <v>45685</v>
      </c>
      <c r="L70" s="491">
        <v>45747</v>
      </c>
      <c r="M70" s="365" t="s">
        <v>526</v>
      </c>
    </row>
    <row r="71" spans="1:13" s="86" customFormat="1" ht="13.5" customHeight="1">
      <c r="A71" s="501"/>
      <c r="B71" s="494"/>
      <c r="C71" s="494"/>
      <c r="D71" s="496"/>
      <c r="E71" s="498"/>
      <c r="F71" s="499"/>
      <c r="G71" s="367"/>
      <c r="H71" s="500"/>
      <c r="I71" s="490"/>
      <c r="J71" s="490"/>
      <c r="K71" s="490"/>
      <c r="L71" s="490"/>
      <c r="M71" s="492"/>
    </row>
    <row r="72" spans="1:13" s="86" customFormat="1" ht="13.5" customHeight="1">
      <c r="A72" s="501"/>
      <c r="B72" s="494"/>
      <c r="C72" s="494"/>
      <c r="D72" s="496"/>
      <c r="E72" s="498"/>
      <c r="F72" s="499"/>
      <c r="G72" s="367"/>
      <c r="H72" s="500"/>
      <c r="I72" s="490"/>
      <c r="J72" s="490"/>
      <c r="K72" s="490"/>
      <c r="L72" s="490"/>
      <c r="M72" s="492"/>
    </row>
    <row r="73" spans="1:13" s="86" customFormat="1" ht="13.5" customHeight="1">
      <c r="A73" s="501"/>
      <c r="B73" s="494"/>
      <c r="C73" s="494"/>
      <c r="D73" s="496"/>
      <c r="E73" s="498"/>
      <c r="F73" s="499"/>
      <c r="G73" s="367"/>
      <c r="H73" s="500"/>
      <c r="I73" s="490"/>
      <c r="J73" s="490"/>
      <c r="K73" s="490"/>
      <c r="L73" s="490"/>
      <c r="M73" s="492"/>
    </row>
    <row r="74" spans="1:13" s="86" customFormat="1" ht="13.5" customHeight="1">
      <c r="A74" s="501"/>
      <c r="B74" s="494"/>
      <c r="C74" s="494"/>
      <c r="D74" s="496"/>
      <c r="E74" s="498"/>
      <c r="F74" s="499"/>
      <c r="G74" s="367"/>
      <c r="H74" s="500"/>
      <c r="I74" s="490"/>
      <c r="J74" s="490"/>
      <c r="K74" s="490"/>
      <c r="L74" s="490"/>
      <c r="M74" s="492"/>
    </row>
    <row r="75" spans="1:13" s="86" customFormat="1" ht="13.5" customHeight="1">
      <c r="A75" s="501"/>
      <c r="B75" s="494"/>
      <c r="C75" s="494"/>
      <c r="D75" s="496"/>
      <c r="E75" s="498"/>
      <c r="F75" s="499"/>
      <c r="G75" s="367"/>
      <c r="H75" s="500"/>
      <c r="I75" s="490"/>
      <c r="J75" s="490"/>
      <c r="K75" s="490"/>
      <c r="L75" s="490"/>
      <c r="M75" s="492"/>
    </row>
    <row r="76" spans="1:13" s="86" customFormat="1" ht="13.5" customHeight="1">
      <c r="A76" s="501"/>
      <c r="B76" s="494"/>
      <c r="C76" s="494"/>
      <c r="D76" s="496"/>
      <c r="E76" s="498"/>
      <c r="F76" s="499"/>
      <c r="G76" s="367"/>
      <c r="H76" s="500"/>
      <c r="I76" s="490"/>
      <c r="J76" s="490"/>
      <c r="K76" s="490"/>
      <c r="L76" s="490"/>
      <c r="M76" s="492"/>
    </row>
    <row r="77" spans="1:13" s="86" customFormat="1" ht="13.5" customHeight="1">
      <c r="A77" s="501"/>
      <c r="B77" s="494"/>
      <c r="C77" s="494"/>
      <c r="D77" s="496"/>
      <c r="E77" s="498"/>
      <c r="F77" s="499"/>
      <c r="G77" s="367"/>
      <c r="H77" s="500"/>
      <c r="I77" s="490"/>
      <c r="J77" s="490"/>
      <c r="K77" s="490"/>
      <c r="L77" s="490"/>
      <c r="M77" s="492"/>
    </row>
    <row r="78" spans="1:13" s="86" customFormat="1" ht="21.75" customHeight="1">
      <c r="A78" s="501"/>
      <c r="B78" s="494"/>
      <c r="C78" s="494"/>
      <c r="D78" s="496"/>
      <c r="E78" s="498"/>
      <c r="F78" s="499"/>
      <c r="G78" s="367"/>
      <c r="H78" s="500"/>
      <c r="I78" s="490"/>
      <c r="J78" s="490"/>
      <c r="K78" s="490"/>
      <c r="L78" s="490"/>
      <c r="M78" s="492"/>
    </row>
    <row r="79" spans="1:13" s="86" customFormat="1" ht="21.75" customHeight="1">
      <c r="A79" s="501"/>
      <c r="B79" s="494"/>
      <c r="C79" s="494"/>
      <c r="D79" s="496"/>
      <c r="E79" s="498"/>
      <c r="F79" s="499"/>
      <c r="G79" s="367"/>
      <c r="H79" s="500"/>
      <c r="I79" s="490"/>
      <c r="J79" s="490"/>
      <c r="K79" s="490"/>
      <c r="L79" s="490"/>
      <c r="M79" s="492"/>
    </row>
    <row r="80" spans="1:13" s="86" customFormat="1" ht="13.5" customHeight="1">
      <c r="A80" s="501">
        <f>'7- Mapa Final'!A80</f>
        <v>8</v>
      </c>
      <c r="B80" s="494" t="str">
        <f>'7- Mapa Final'!B80</f>
        <v>Interrupción del servicio de conectividad LAN - Local</v>
      </c>
      <c r="C80" s="494" t="str">
        <f>'7- Mapa Final'!C80</f>
        <v>Afectar el normal curso de las operaciones en alguna de las ubicaciones de la organización con ocasión a la ausencia de conectividad</v>
      </c>
      <c r="D80" s="495" t="str">
        <f>'7- Mapa Final'!J80</f>
        <v>Media - 3</v>
      </c>
      <c r="E80" s="497" t="str">
        <f>'7- Mapa Final'!K80</f>
        <v>Menor - 2</v>
      </c>
      <c r="F80" s="499" t="str">
        <f>'7- Mapa Final'!M80</f>
        <v>Moderado - 6</v>
      </c>
      <c r="G80" s="367"/>
      <c r="H80" s="363" t="s">
        <v>533</v>
      </c>
      <c r="I80" s="490"/>
      <c r="J80" s="490" t="s">
        <v>7</v>
      </c>
      <c r="K80" s="491">
        <v>45685</v>
      </c>
      <c r="L80" s="491">
        <v>45747</v>
      </c>
      <c r="M80" s="365" t="s">
        <v>526</v>
      </c>
    </row>
    <row r="81" spans="1:13" s="86" customFormat="1" ht="13.5" customHeight="1">
      <c r="A81" s="501"/>
      <c r="B81" s="494"/>
      <c r="C81" s="494"/>
      <c r="D81" s="496"/>
      <c r="E81" s="498"/>
      <c r="F81" s="499"/>
      <c r="G81" s="367"/>
      <c r="H81" s="500"/>
      <c r="I81" s="490"/>
      <c r="J81" s="490"/>
      <c r="K81" s="490"/>
      <c r="L81" s="490"/>
      <c r="M81" s="492"/>
    </row>
    <row r="82" spans="1:13" s="86" customFormat="1" ht="13.5" customHeight="1">
      <c r="A82" s="501"/>
      <c r="B82" s="494"/>
      <c r="C82" s="494"/>
      <c r="D82" s="496"/>
      <c r="E82" s="498"/>
      <c r="F82" s="499"/>
      <c r="G82" s="367"/>
      <c r="H82" s="500"/>
      <c r="I82" s="490"/>
      <c r="J82" s="490"/>
      <c r="K82" s="490"/>
      <c r="L82" s="490"/>
      <c r="M82" s="492"/>
    </row>
    <row r="83" spans="1:13" s="86" customFormat="1" ht="13.5" customHeight="1">
      <c r="A83" s="501"/>
      <c r="B83" s="494"/>
      <c r="C83" s="494"/>
      <c r="D83" s="496"/>
      <c r="E83" s="498"/>
      <c r="F83" s="499"/>
      <c r="G83" s="367"/>
      <c r="H83" s="500"/>
      <c r="I83" s="490"/>
      <c r="J83" s="490"/>
      <c r="K83" s="490"/>
      <c r="L83" s="490"/>
      <c r="M83" s="492"/>
    </row>
    <row r="84" spans="1:13" s="86" customFormat="1" ht="13.5" customHeight="1">
      <c r="A84" s="501"/>
      <c r="B84" s="494"/>
      <c r="C84" s="494"/>
      <c r="D84" s="496"/>
      <c r="E84" s="498"/>
      <c r="F84" s="499"/>
      <c r="G84" s="367"/>
      <c r="H84" s="500"/>
      <c r="I84" s="490"/>
      <c r="J84" s="490"/>
      <c r="K84" s="490"/>
      <c r="L84" s="490"/>
      <c r="M84" s="492"/>
    </row>
    <row r="85" spans="1:13" s="86" customFormat="1" ht="13.5" customHeight="1">
      <c r="A85" s="501"/>
      <c r="B85" s="494"/>
      <c r="C85" s="494"/>
      <c r="D85" s="496"/>
      <c r="E85" s="498"/>
      <c r="F85" s="499"/>
      <c r="G85" s="367"/>
      <c r="H85" s="500"/>
      <c r="I85" s="490"/>
      <c r="J85" s="490"/>
      <c r="K85" s="490"/>
      <c r="L85" s="490"/>
      <c r="M85" s="492"/>
    </row>
    <row r="86" spans="1:13" s="86" customFormat="1" ht="13.5" customHeight="1">
      <c r="A86" s="501"/>
      <c r="B86" s="494"/>
      <c r="C86" s="494"/>
      <c r="D86" s="496"/>
      <c r="E86" s="498"/>
      <c r="F86" s="499"/>
      <c r="G86" s="367"/>
      <c r="H86" s="500"/>
      <c r="I86" s="490"/>
      <c r="J86" s="490"/>
      <c r="K86" s="490"/>
      <c r="L86" s="490"/>
      <c r="M86" s="492"/>
    </row>
    <row r="87" spans="1:13" s="86" customFormat="1" ht="13.5" customHeight="1">
      <c r="A87" s="501"/>
      <c r="B87" s="494"/>
      <c r="C87" s="494"/>
      <c r="D87" s="496"/>
      <c r="E87" s="498"/>
      <c r="F87" s="499"/>
      <c r="G87" s="367"/>
      <c r="H87" s="500"/>
      <c r="I87" s="490"/>
      <c r="J87" s="490"/>
      <c r="K87" s="490"/>
      <c r="L87" s="490"/>
      <c r="M87" s="492"/>
    </row>
    <row r="88" spans="1:13" s="86" customFormat="1" ht="21.75" customHeight="1">
      <c r="A88" s="501"/>
      <c r="B88" s="494"/>
      <c r="C88" s="494"/>
      <c r="D88" s="496"/>
      <c r="E88" s="498"/>
      <c r="F88" s="499"/>
      <c r="G88" s="367"/>
      <c r="H88" s="500"/>
      <c r="I88" s="490"/>
      <c r="J88" s="490"/>
      <c r="K88" s="490"/>
      <c r="L88" s="490"/>
      <c r="M88" s="492"/>
    </row>
    <row r="89" spans="1:13" s="86" customFormat="1" ht="21.75" customHeight="1">
      <c r="A89" s="501"/>
      <c r="B89" s="494"/>
      <c r="C89" s="494"/>
      <c r="D89" s="496"/>
      <c r="E89" s="498"/>
      <c r="F89" s="499"/>
      <c r="G89" s="367"/>
      <c r="H89" s="500"/>
      <c r="I89" s="490"/>
      <c r="J89" s="490"/>
      <c r="K89" s="490"/>
      <c r="L89" s="490"/>
      <c r="M89" s="492"/>
    </row>
    <row r="90" spans="1:13" s="86" customFormat="1" ht="13.5" customHeight="1">
      <c r="A90" s="501">
        <f>'7- Mapa Final'!A90</f>
        <v>9</v>
      </c>
      <c r="B90" s="494" t="str">
        <f>'7- Mapa Final'!B90</f>
        <v xml:space="preserve">Pérdida de la seguridad, confiablidad o disponibilidad de la información </v>
      </c>
      <c r="C90" s="494" t="str">
        <f>'7- Mapa Final'!C90</f>
        <v xml:space="preserve">Afectación en la confidencialidad, integridad,  disponibilidad y seguridad de la información por la no aplicabilidad de  barreras y procedimientos que resguardan el acceso a los datos. </v>
      </c>
      <c r="D90" s="495" t="str">
        <f>'7- Mapa Final'!J90</f>
        <v>Muy Baja - 1</v>
      </c>
      <c r="E90" s="497" t="str">
        <f>'7- Mapa Final'!K90</f>
        <v>Menor - 2</v>
      </c>
      <c r="F90" s="499" t="str">
        <f>'7- Mapa Final'!M90</f>
        <v>Bajo - 2</v>
      </c>
      <c r="G90" s="367"/>
      <c r="H90" s="500" t="s">
        <v>534</v>
      </c>
      <c r="I90" s="490"/>
      <c r="J90" s="490" t="s">
        <v>7</v>
      </c>
      <c r="K90" s="491">
        <v>45685</v>
      </c>
      <c r="L90" s="491">
        <v>45747</v>
      </c>
      <c r="M90" s="365" t="s">
        <v>526</v>
      </c>
    </row>
    <row r="91" spans="1:13" s="86" customFormat="1" ht="13.5" customHeight="1">
      <c r="A91" s="501"/>
      <c r="B91" s="494"/>
      <c r="C91" s="494"/>
      <c r="D91" s="496"/>
      <c r="E91" s="498"/>
      <c r="F91" s="499"/>
      <c r="G91" s="367"/>
      <c r="H91" s="500"/>
      <c r="I91" s="490"/>
      <c r="J91" s="490"/>
      <c r="K91" s="490"/>
      <c r="L91" s="490"/>
      <c r="M91" s="492"/>
    </row>
    <row r="92" spans="1:13" s="86" customFormat="1" ht="13.5" customHeight="1">
      <c r="A92" s="501"/>
      <c r="B92" s="494"/>
      <c r="C92" s="494"/>
      <c r="D92" s="496"/>
      <c r="E92" s="498"/>
      <c r="F92" s="499"/>
      <c r="G92" s="367"/>
      <c r="H92" s="500"/>
      <c r="I92" s="490"/>
      <c r="J92" s="490"/>
      <c r="K92" s="490"/>
      <c r="L92" s="490"/>
      <c r="M92" s="492"/>
    </row>
    <row r="93" spans="1:13" s="86" customFormat="1" ht="13.5" customHeight="1">
      <c r="A93" s="501"/>
      <c r="B93" s="494"/>
      <c r="C93" s="494"/>
      <c r="D93" s="496"/>
      <c r="E93" s="498"/>
      <c r="F93" s="499"/>
      <c r="G93" s="367"/>
      <c r="H93" s="500"/>
      <c r="I93" s="490"/>
      <c r="J93" s="490"/>
      <c r="K93" s="490"/>
      <c r="L93" s="490"/>
      <c r="M93" s="492"/>
    </row>
    <row r="94" spans="1:13" s="86" customFormat="1" ht="13.5" customHeight="1">
      <c r="A94" s="501"/>
      <c r="B94" s="494"/>
      <c r="C94" s="494"/>
      <c r="D94" s="496"/>
      <c r="E94" s="498"/>
      <c r="F94" s="499"/>
      <c r="G94" s="367"/>
      <c r="H94" s="500"/>
      <c r="I94" s="490"/>
      <c r="J94" s="490"/>
      <c r="K94" s="490"/>
      <c r="L94" s="490"/>
      <c r="M94" s="492"/>
    </row>
    <row r="95" spans="1:13" s="86" customFormat="1" ht="13.5" customHeight="1">
      <c r="A95" s="501"/>
      <c r="B95" s="494"/>
      <c r="C95" s="494"/>
      <c r="D95" s="496"/>
      <c r="E95" s="498"/>
      <c r="F95" s="499"/>
      <c r="G95" s="367"/>
      <c r="H95" s="500"/>
      <c r="I95" s="490"/>
      <c r="J95" s="490"/>
      <c r="K95" s="490"/>
      <c r="L95" s="490"/>
      <c r="M95" s="492"/>
    </row>
    <row r="96" spans="1:13" s="86" customFormat="1" ht="13.5" customHeight="1">
      <c r="A96" s="501"/>
      <c r="B96" s="494"/>
      <c r="C96" s="494"/>
      <c r="D96" s="496"/>
      <c r="E96" s="498"/>
      <c r="F96" s="499"/>
      <c r="G96" s="367"/>
      <c r="H96" s="500"/>
      <c r="I96" s="490"/>
      <c r="J96" s="490"/>
      <c r="K96" s="490"/>
      <c r="L96" s="490"/>
      <c r="M96" s="492"/>
    </row>
    <row r="97" spans="1:13" s="86" customFormat="1" ht="13.5" customHeight="1">
      <c r="A97" s="501"/>
      <c r="B97" s="494"/>
      <c r="C97" s="494"/>
      <c r="D97" s="496"/>
      <c r="E97" s="498"/>
      <c r="F97" s="499"/>
      <c r="G97" s="367"/>
      <c r="H97" s="500"/>
      <c r="I97" s="490"/>
      <c r="J97" s="490"/>
      <c r="K97" s="490"/>
      <c r="L97" s="490"/>
      <c r="M97" s="492"/>
    </row>
    <row r="98" spans="1:13" s="86" customFormat="1" ht="21.75" customHeight="1">
      <c r="A98" s="501"/>
      <c r="B98" s="494"/>
      <c r="C98" s="494"/>
      <c r="D98" s="496"/>
      <c r="E98" s="498"/>
      <c r="F98" s="499"/>
      <c r="G98" s="367"/>
      <c r="H98" s="500"/>
      <c r="I98" s="490"/>
      <c r="J98" s="490"/>
      <c r="K98" s="490"/>
      <c r="L98" s="490"/>
      <c r="M98" s="492"/>
    </row>
    <row r="99" spans="1:13" s="86" customFormat="1" ht="21.75" customHeight="1">
      <c r="A99" s="501"/>
      <c r="B99" s="494"/>
      <c r="C99" s="494"/>
      <c r="D99" s="496"/>
      <c r="E99" s="498"/>
      <c r="F99" s="499"/>
      <c r="G99" s="367"/>
      <c r="H99" s="500"/>
      <c r="I99" s="490"/>
      <c r="J99" s="490"/>
      <c r="K99" s="490"/>
      <c r="L99" s="490"/>
      <c r="M99" s="492"/>
    </row>
    <row r="100" spans="1:13" s="86" customFormat="1" ht="13.5" customHeight="1">
      <c r="A100" s="493">
        <f>'7- Mapa Final'!A100</f>
        <v>10</v>
      </c>
      <c r="B100" s="494" t="str">
        <f>'7- Mapa Final'!B100</f>
        <v xml:space="preserve">Recibir dádivas o beneficios a nombre propio o de terceros para  afectar la seguridad o confidencialidad de la información   </v>
      </c>
      <c r="C100" s="494" t="str">
        <f>'7- Mapa Final'!C100</f>
        <v xml:space="preserve">Recibir dádivas o beneficios a nombre propio o de terceros por   revelar información confidencial,  alterar, retener o no publicar información.  </v>
      </c>
      <c r="D100" s="495" t="str">
        <f>'7- Mapa Final'!J100</f>
        <v>Muy Baja - 1</v>
      </c>
      <c r="E100" s="497" t="str">
        <f>'7- Mapa Final'!K100</f>
        <v>Catastrófico - 5</v>
      </c>
      <c r="F100" s="499" t="str">
        <f>'7- Mapa Final'!M100</f>
        <v>Extremo - 5</v>
      </c>
      <c r="G100" s="367"/>
      <c r="H100" s="363" t="s">
        <v>535</v>
      </c>
      <c r="I100" s="490"/>
      <c r="J100" s="490" t="s">
        <v>7</v>
      </c>
      <c r="K100" s="491">
        <v>45685</v>
      </c>
      <c r="L100" s="491">
        <v>45747</v>
      </c>
      <c r="M100" s="365" t="s">
        <v>526</v>
      </c>
    </row>
    <row r="101" spans="1:13" s="86" customFormat="1" ht="13.5" customHeight="1">
      <c r="A101" s="493"/>
      <c r="B101" s="494"/>
      <c r="C101" s="494"/>
      <c r="D101" s="496"/>
      <c r="E101" s="498"/>
      <c r="F101" s="499"/>
      <c r="G101" s="367"/>
      <c r="H101" s="500"/>
      <c r="I101" s="490"/>
      <c r="J101" s="490"/>
      <c r="K101" s="490"/>
      <c r="L101" s="490"/>
      <c r="M101" s="492"/>
    </row>
    <row r="102" spans="1:13" s="86" customFormat="1" ht="13.5" customHeight="1">
      <c r="A102" s="493"/>
      <c r="B102" s="494"/>
      <c r="C102" s="494"/>
      <c r="D102" s="496"/>
      <c r="E102" s="498"/>
      <c r="F102" s="499"/>
      <c r="G102" s="367"/>
      <c r="H102" s="500"/>
      <c r="I102" s="490"/>
      <c r="J102" s="490"/>
      <c r="K102" s="490"/>
      <c r="L102" s="490"/>
      <c r="M102" s="492"/>
    </row>
    <row r="103" spans="1:13" s="86" customFormat="1" ht="13.5" customHeight="1">
      <c r="A103" s="493"/>
      <c r="B103" s="494"/>
      <c r="C103" s="494"/>
      <c r="D103" s="496"/>
      <c r="E103" s="498"/>
      <c r="F103" s="499"/>
      <c r="G103" s="367"/>
      <c r="H103" s="500"/>
      <c r="I103" s="490"/>
      <c r="J103" s="490"/>
      <c r="K103" s="490"/>
      <c r="L103" s="490"/>
      <c r="M103" s="492"/>
    </row>
    <row r="104" spans="1:13" s="86" customFormat="1" ht="13.5" customHeight="1">
      <c r="A104" s="493"/>
      <c r="B104" s="494"/>
      <c r="C104" s="494"/>
      <c r="D104" s="496"/>
      <c r="E104" s="498"/>
      <c r="F104" s="499"/>
      <c r="G104" s="367"/>
      <c r="H104" s="500"/>
      <c r="I104" s="490"/>
      <c r="J104" s="490"/>
      <c r="K104" s="490"/>
      <c r="L104" s="490"/>
      <c r="M104" s="492"/>
    </row>
    <row r="105" spans="1:13" s="86" customFormat="1" ht="13.5" customHeight="1">
      <c r="A105" s="493"/>
      <c r="B105" s="494"/>
      <c r="C105" s="494"/>
      <c r="D105" s="496"/>
      <c r="E105" s="498"/>
      <c r="F105" s="499"/>
      <c r="G105" s="367"/>
      <c r="H105" s="500"/>
      <c r="I105" s="490"/>
      <c r="J105" s="490"/>
      <c r="K105" s="490"/>
      <c r="L105" s="490"/>
      <c r="M105" s="492"/>
    </row>
    <row r="106" spans="1:13" s="86" customFormat="1" ht="13.5" customHeight="1">
      <c r="A106" s="493"/>
      <c r="B106" s="494"/>
      <c r="C106" s="494"/>
      <c r="D106" s="496"/>
      <c r="E106" s="498"/>
      <c r="F106" s="499"/>
      <c r="G106" s="367"/>
      <c r="H106" s="500"/>
      <c r="I106" s="490"/>
      <c r="J106" s="490"/>
      <c r="K106" s="490"/>
      <c r="L106" s="490"/>
      <c r="M106" s="492"/>
    </row>
    <row r="107" spans="1:13" s="86" customFormat="1" ht="13.5" customHeight="1">
      <c r="A107" s="493"/>
      <c r="B107" s="494"/>
      <c r="C107" s="494"/>
      <c r="D107" s="496"/>
      <c r="E107" s="498"/>
      <c r="F107" s="499"/>
      <c r="G107" s="367"/>
      <c r="H107" s="500"/>
      <c r="I107" s="490"/>
      <c r="J107" s="490"/>
      <c r="K107" s="490"/>
      <c r="L107" s="490"/>
      <c r="M107" s="492"/>
    </row>
    <row r="108" spans="1:13" s="86" customFormat="1" ht="21.75" customHeight="1">
      <c r="A108" s="493"/>
      <c r="B108" s="494"/>
      <c r="C108" s="494"/>
      <c r="D108" s="496"/>
      <c r="E108" s="498"/>
      <c r="F108" s="499"/>
      <c r="G108" s="367"/>
      <c r="H108" s="500"/>
      <c r="I108" s="490"/>
      <c r="J108" s="490"/>
      <c r="K108" s="490"/>
      <c r="L108" s="490"/>
      <c r="M108" s="492"/>
    </row>
    <row r="109" spans="1:13" s="86" customFormat="1" ht="21.75" customHeight="1">
      <c r="A109" s="493"/>
      <c r="B109" s="494"/>
      <c r="C109" s="494"/>
      <c r="D109" s="496"/>
      <c r="E109" s="498"/>
      <c r="F109" s="499"/>
      <c r="G109" s="367"/>
      <c r="H109" s="500"/>
      <c r="I109" s="490"/>
      <c r="J109" s="490"/>
      <c r="K109" s="490"/>
      <c r="L109" s="490"/>
      <c r="M109" s="492"/>
    </row>
    <row r="110" spans="1:13" s="86" customFormat="1" ht="13.5" customHeight="1">
      <c r="A110" s="493">
        <f>'7- Mapa Final'!A110</f>
        <v>11</v>
      </c>
      <c r="B110" s="494" t="str">
        <f>'7- Mapa Final'!B110</f>
        <v>Ofrecer, prometer, entregar, aceptar o solicitar una ventaja indebida para la asignación de permisos para el acceso y uso de servicios tecnológicos no autorizados, con exposición de datos sensibles,  en  beneficio propio o de un tercero.</v>
      </c>
      <c r="C110" s="494" t="str">
        <f>'7- Mapa Final'!C110</f>
        <v>Cuando por el acceso indebido  y malintencionado a los sistemas de información se hace el uso no apropiado de la información contenida en los sistemas en favorecimiento propio o de un tercero.</v>
      </c>
      <c r="D110" s="495" t="str">
        <f>'7- Mapa Final'!J110</f>
        <v>Muy Baja - 1</v>
      </c>
      <c r="E110" s="497" t="str">
        <f>'7- Mapa Final'!K110</f>
        <v>Moderado - 3</v>
      </c>
      <c r="F110" s="499" t="str">
        <f>'7- Mapa Final'!M110</f>
        <v>Moderado - 3</v>
      </c>
      <c r="G110" s="367"/>
      <c r="H110" s="500" t="s">
        <v>530</v>
      </c>
      <c r="I110" s="490"/>
      <c r="J110" s="490" t="s">
        <v>7</v>
      </c>
      <c r="K110" s="491">
        <v>45685</v>
      </c>
      <c r="L110" s="491">
        <v>45747</v>
      </c>
      <c r="M110" s="365" t="s">
        <v>526</v>
      </c>
    </row>
    <row r="111" spans="1:13" s="86" customFormat="1" ht="13.5" customHeight="1">
      <c r="A111" s="493"/>
      <c r="B111" s="494"/>
      <c r="C111" s="494"/>
      <c r="D111" s="496"/>
      <c r="E111" s="498"/>
      <c r="F111" s="499"/>
      <c r="G111" s="367"/>
      <c r="H111" s="500"/>
      <c r="I111" s="490"/>
      <c r="J111" s="490"/>
      <c r="K111" s="490"/>
      <c r="L111" s="490"/>
      <c r="M111" s="492"/>
    </row>
    <row r="112" spans="1:13" s="86" customFormat="1" ht="13.5" customHeight="1">
      <c r="A112" s="493"/>
      <c r="B112" s="494"/>
      <c r="C112" s="494"/>
      <c r="D112" s="496"/>
      <c r="E112" s="498"/>
      <c r="F112" s="499"/>
      <c r="G112" s="367"/>
      <c r="H112" s="500"/>
      <c r="I112" s="490"/>
      <c r="J112" s="490"/>
      <c r="K112" s="490"/>
      <c r="L112" s="490"/>
      <c r="M112" s="492"/>
    </row>
    <row r="113" spans="1:13" s="86" customFormat="1" ht="13.5" customHeight="1">
      <c r="A113" s="493"/>
      <c r="B113" s="494"/>
      <c r="C113" s="494"/>
      <c r="D113" s="496"/>
      <c r="E113" s="498"/>
      <c r="F113" s="499"/>
      <c r="G113" s="367"/>
      <c r="H113" s="500"/>
      <c r="I113" s="490"/>
      <c r="J113" s="490"/>
      <c r="K113" s="490"/>
      <c r="L113" s="490"/>
      <c r="M113" s="492"/>
    </row>
    <row r="114" spans="1:13" s="86" customFormat="1" ht="13.5" customHeight="1">
      <c r="A114" s="493"/>
      <c r="B114" s="494"/>
      <c r="C114" s="494"/>
      <c r="D114" s="496"/>
      <c r="E114" s="498"/>
      <c r="F114" s="499"/>
      <c r="G114" s="367"/>
      <c r="H114" s="500"/>
      <c r="I114" s="490"/>
      <c r="J114" s="490"/>
      <c r="K114" s="490"/>
      <c r="L114" s="490"/>
      <c r="M114" s="492"/>
    </row>
    <row r="115" spans="1:13" s="86" customFormat="1" ht="13.5" customHeight="1">
      <c r="A115" s="493"/>
      <c r="B115" s="494"/>
      <c r="C115" s="494"/>
      <c r="D115" s="496"/>
      <c r="E115" s="498"/>
      <c r="F115" s="499"/>
      <c r="G115" s="367"/>
      <c r="H115" s="500"/>
      <c r="I115" s="490"/>
      <c r="J115" s="490"/>
      <c r="K115" s="490"/>
      <c r="L115" s="490"/>
      <c r="M115" s="492"/>
    </row>
    <row r="116" spans="1:13" s="86" customFormat="1" ht="13.5" customHeight="1">
      <c r="A116" s="493"/>
      <c r="B116" s="494"/>
      <c r="C116" s="494"/>
      <c r="D116" s="496"/>
      <c r="E116" s="498"/>
      <c r="F116" s="499"/>
      <c r="G116" s="367"/>
      <c r="H116" s="500"/>
      <c r="I116" s="490"/>
      <c r="J116" s="490"/>
      <c r="K116" s="490"/>
      <c r="L116" s="490"/>
      <c r="M116" s="492"/>
    </row>
    <row r="117" spans="1:13" s="86" customFormat="1" ht="13.5" customHeight="1">
      <c r="A117" s="493"/>
      <c r="B117" s="494"/>
      <c r="C117" s="494"/>
      <c r="D117" s="496"/>
      <c r="E117" s="498"/>
      <c r="F117" s="499"/>
      <c r="G117" s="367"/>
      <c r="H117" s="500"/>
      <c r="I117" s="490"/>
      <c r="J117" s="490"/>
      <c r="K117" s="490"/>
      <c r="L117" s="490"/>
      <c r="M117" s="492"/>
    </row>
    <row r="118" spans="1:13" s="86" customFormat="1" ht="21.75" customHeight="1">
      <c r="A118" s="493"/>
      <c r="B118" s="494"/>
      <c r="C118" s="494"/>
      <c r="D118" s="496"/>
      <c r="E118" s="498"/>
      <c r="F118" s="499"/>
      <c r="G118" s="367"/>
      <c r="H118" s="500"/>
      <c r="I118" s="490"/>
      <c r="J118" s="490"/>
      <c r="K118" s="490"/>
      <c r="L118" s="490"/>
      <c r="M118" s="492"/>
    </row>
    <row r="119" spans="1:13" s="86" customFormat="1" ht="21.75" customHeight="1">
      <c r="A119" s="493"/>
      <c r="B119" s="494"/>
      <c r="C119" s="494"/>
      <c r="D119" s="496"/>
      <c r="E119" s="498"/>
      <c r="F119" s="499"/>
      <c r="G119" s="367"/>
      <c r="H119" s="500"/>
      <c r="I119" s="490"/>
      <c r="J119" s="490"/>
      <c r="K119" s="490"/>
      <c r="L119" s="490"/>
      <c r="M119" s="492"/>
    </row>
    <row r="120" spans="1:13" s="86" customFormat="1" ht="13.5" customHeight="1">
      <c r="A120" s="493">
        <f>'7- Mapa Final'!A120</f>
        <v>12</v>
      </c>
      <c r="B120" s="494" t="str">
        <f>'7- Mapa Final'!B120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120" s="494" t="str">
        <f>'7- Mapa Final'!C120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120" s="495" t="str">
        <f>'7- Mapa Final'!J120</f>
        <v>Muy Baja - 1</v>
      </c>
      <c r="E120" s="497" t="str">
        <f>'7- Mapa Final'!K120</f>
        <v>Moderado - 3</v>
      </c>
      <c r="F120" s="499" t="str">
        <f>'7- Mapa Final'!M120</f>
        <v>Moderado - 3</v>
      </c>
      <c r="G120" s="367"/>
      <c r="H120" s="500" t="s">
        <v>530</v>
      </c>
      <c r="I120" s="490"/>
      <c r="J120" s="490" t="s">
        <v>7</v>
      </c>
      <c r="K120" s="491">
        <v>45685</v>
      </c>
      <c r="L120" s="491">
        <v>45747</v>
      </c>
      <c r="M120" s="365" t="s">
        <v>526</v>
      </c>
    </row>
    <row r="121" spans="1:13" s="86" customFormat="1" ht="13.5" customHeight="1">
      <c r="A121" s="493"/>
      <c r="B121" s="494"/>
      <c r="C121" s="494"/>
      <c r="D121" s="496"/>
      <c r="E121" s="498"/>
      <c r="F121" s="499"/>
      <c r="G121" s="367"/>
      <c r="H121" s="500"/>
      <c r="I121" s="490"/>
      <c r="J121" s="490"/>
      <c r="K121" s="490"/>
      <c r="L121" s="490"/>
      <c r="M121" s="492"/>
    </row>
    <row r="122" spans="1:13" s="86" customFormat="1" ht="13.5" customHeight="1">
      <c r="A122" s="493"/>
      <c r="B122" s="494"/>
      <c r="C122" s="494"/>
      <c r="D122" s="496"/>
      <c r="E122" s="498"/>
      <c r="F122" s="499"/>
      <c r="G122" s="367"/>
      <c r="H122" s="500"/>
      <c r="I122" s="490"/>
      <c r="J122" s="490"/>
      <c r="K122" s="490"/>
      <c r="L122" s="490"/>
      <c r="M122" s="492"/>
    </row>
    <row r="123" spans="1:13" s="86" customFormat="1" ht="13.5" customHeight="1">
      <c r="A123" s="493"/>
      <c r="B123" s="494"/>
      <c r="C123" s="494"/>
      <c r="D123" s="496"/>
      <c r="E123" s="498"/>
      <c r="F123" s="499"/>
      <c r="G123" s="367"/>
      <c r="H123" s="500"/>
      <c r="I123" s="490"/>
      <c r="J123" s="490"/>
      <c r="K123" s="490"/>
      <c r="L123" s="490"/>
      <c r="M123" s="492"/>
    </row>
    <row r="124" spans="1:13" s="86" customFormat="1" ht="13.5" customHeight="1">
      <c r="A124" s="493"/>
      <c r="B124" s="494"/>
      <c r="C124" s="494"/>
      <c r="D124" s="496"/>
      <c r="E124" s="498"/>
      <c r="F124" s="499"/>
      <c r="G124" s="367"/>
      <c r="H124" s="500"/>
      <c r="I124" s="490"/>
      <c r="J124" s="490"/>
      <c r="K124" s="490"/>
      <c r="L124" s="490"/>
      <c r="M124" s="492"/>
    </row>
    <row r="125" spans="1:13" s="86" customFormat="1" ht="13.5" customHeight="1">
      <c r="A125" s="493"/>
      <c r="B125" s="494"/>
      <c r="C125" s="494"/>
      <c r="D125" s="496"/>
      <c r="E125" s="498"/>
      <c r="F125" s="499"/>
      <c r="G125" s="367"/>
      <c r="H125" s="500"/>
      <c r="I125" s="490"/>
      <c r="J125" s="490"/>
      <c r="K125" s="490"/>
      <c r="L125" s="490"/>
      <c r="M125" s="492"/>
    </row>
    <row r="126" spans="1:13" s="86" customFormat="1" ht="13.5" customHeight="1">
      <c r="A126" s="493"/>
      <c r="B126" s="494"/>
      <c r="C126" s="494"/>
      <c r="D126" s="496"/>
      <c r="E126" s="498"/>
      <c r="F126" s="499"/>
      <c r="G126" s="367"/>
      <c r="H126" s="500"/>
      <c r="I126" s="490"/>
      <c r="J126" s="490"/>
      <c r="K126" s="490"/>
      <c r="L126" s="490"/>
      <c r="M126" s="492"/>
    </row>
    <row r="127" spans="1:13" s="86" customFormat="1" ht="13.5" customHeight="1">
      <c r="A127" s="493"/>
      <c r="B127" s="494"/>
      <c r="C127" s="494"/>
      <c r="D127" s="496"/>
      <c r="E127" s="498"/>
      <c r="F127" s="499"/>
      <c r="G127" s="367"/>
      <c r="H127" s="500"/>
      <c r="I127" s="490"/>
      <c r="J127" s="490"/>
      <c r="K127" s="490"/>
      <c r="L127" s="490"/>
      <c r="M127" s="492"/>
    </row>
    <row r="128" spans="1:13" s="86" customFormat="1" ht="21.75" customHeight="1">
      <c r="A128" s="493"/>
      <c r="B128" s="494"/>
      <c r="C128" s="494"/>
      <c r="D128" s="496"/>
      <c r="E128" s="498"/>
      <c r="F128" s="499"/>
      <c r="G128" s="367"/>
      <c r="H128" s="500"/>
      <c r="I128" s="490"/>
      <c r="J128" s="490"/>
      <c r="K128" s="490"/>
      <c r="L128" s="490"/>
      <c r="M128" s="492"/>
    </row>
    <row r="129" spans="1:13" s="86" customFormat="1" ht="45.75" customHeight="1">
      <c r="A129" s="493"/>
      <c r="B129" s="494"/>
      <c r="C129" s="494"/>
      <c r="D129" s="496"/>
      <c r="E129" s="498"/>
      <c r="F129" s="499"/>
      <c r="G129" s="367"/>
      <c r="H129" s="500"/>
      <c r="I129" s="490"/>
      <c r="J129" s="490"/>
      <c r="K129" s="490"/>
      <c r="L129" s="490"/>
      <c r="M129" s="492"/>
    </row>
    <row r="130" spans="1:13" s="86" customFormat="1" ht="13.5" customHeight="1">
      <c r="A130" s="493">
        <f>'7- Mapa Final'!A130</f>
        <v>13</v>
      </c>
      <c r="B130" s="494" t="str">
        <f>'7- Mapa Final'!B130</f>
        <v>Ofrecer, prometer, entregar, aceptar o solicitar una ventaja para afectar indebidamente la evaluación técnica de ofertas en los procesos de contratación.</v>
      </c>
      <c r="C130" s="494" t="str">
        <f>'7- Mapa Final'!C130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130" s="495" t="str">
        <f>'7- Mapa Final'!J130</f>
        <v>Muy Baja - 1</v>
      </c>
      <c r="E130" s="497" t="str">
        <f>'7- Mapa Final'!K130</f>
        <v>Moderado - 3</v>
      </c>
      <c r="F130" s="499" t="str">
        <f>'7- Mapa Final'!M130</f>
        <v>Moderado - 3</v>
      </c>
      <c r="G130" s="367"/>
      <c r="H130" s="500" t="s">
        <v>530</v>
      </c>
      <c r="I130" s="490"/>
      <c r="J130" s="490" t="s">
        <v>7</v>
      </c>
      <c r="K130" s="491">
        <v>45685</v>
      </c>
      <c r="L130" s="491">
        <v>45747</v>
      </c>
      <c r="M130" s="365" t="s">
        <v>526</v>
      </c>
    </row>
    <row r="131" spans="1:13" s="86" customFormat="1" ht="13.5" customHeight="1">
      <c r="A131" s="493"/>
      <c r="B131" s="494"/>
      <c r="C131" s="494"/>
      <c r="D131" s="496"/>
      <c r="E131" s="498"/>
      <c r="F131" s="499"/>
      <c r="G131" s="367"/>
      <c r="H131" s="500"/>
      <c r="I131" s="490"/>
      <c r="J131" s="490"/>
      <c r="K131" s="490"/>
      <c r="L131" s="490"/>
      <c r="M131" s="492"/>
    </row>
    <row r="132" spans="1:13" s="86" customFormat="1" ht="13.5" customHeight="1">
      <c r="A132" s="493"/>
      <c r="B132" s="494"/>
      <c r="C132" s="494"/>
      <c r="D132" s="496"/>
      <c r="E132" s="498"/>
      <c r="F132" s="499"/>
      <c r="G132" s="367"/>
      <c r="H132" s="500"/>
      <c r="I132" s="490"/>
      <c r="J132" s="490"/>
      <c r="K132" s="490"/>
      <c r="L132" s="490"/>
      <c r="M132" s="492"/>
    </row>
    <row r="133" spans="1:13" s="86" customFormat="1" ht="13.5" customHeight="1">
      <c r="A133" s="493"/>
      <c r="B133" s="494"/>
      <c r="C133" s="494"/>
      <c r="D133" s="496"/>
      <c r="E133" s="498"/>
      <c r="F133" s="499"/>
      <c r="G133" s="367"/>
      <c r="H133" s="500"/>
      <c r="I133" s="490"/>
      <c r="J133" s="490"/>
      <c r="K133" s="490"/>
      <c r="L133" s="490"/>
      <c r="M133" s="492"/>
    </row>
    <row r="134" spans="1:13" s="86" customFormat="1" ht="13.5" customHeight="1">
      <c r="A134" s="493"/>
      <c r="B134" s="494"/>
      <c r="C134" s="494"/>
      <c r="D134" s="496"/>
      <c r="E134" s="498"/>
      <c r="F134" s="499"/>
      <c r="G134" s="367"/>
      <c r="H134" s="500"/>
      <c r="I134" s="490"/>
      <c r="J134" s="490"/>
      <c r="K134" s="490"/>
      <c r="L134" s="490"/>
      <c r="M134" s="492"/>
    </row>
    <row r="135" spans="1:13" s="86" customFormat="1" ht="13.5" customHeight="1">
      <c r="A135" s="493"/>
      <c r="B135" s="494"/>
      <c r="C135" s="494"/>
      <c r="D135" s="496"/>
      <c r="E135" s="498"/>
      <c r="F135" s="499"/>
      <c r="G135" s="367"/>
      <c r="H135" s="500"/>
      <c r="I135" s="490"/>
      <c r="J135" s="490"/>
      <c r="K135" s="490"/>
      <c r="L135" s="490"/>
      <c r="M135" s="492"/>
    </row>
    <row r="136" spans="1:13" s="86" customFormat="1" ht="13.5" customHeight="1">
      <c r="A136" s="493"/>
      <c r="B136" s="494"/>
      <c r="C136" s="494"/>
      <c r="D136" s="496"/>
      <c r="E136" s="498"/>
      <c r="F136" s="499"/>
      <c r="G136" s="367"/>
      <c r="H136" s="500"/>
      <c r="I136" s="490"/>
      <c r="J136" s="490"/>
      <c r="K136" s="490"/>
      <c r="L136" s="490"/>
      <c r="M136" s="492"/>
    </row>
    <row r="137" spans="1:13" s="86" customFormat="1" ht="13.5" customHeight="1">
      <c r="A137" s="493"/>
      <c r="B137" s="494"/>
      <c r="C137" s="494"/>
      <c r="D137" s="496"/>
      <c r="E137" s="498"/>
      <c r="F137" s="499"/>
      <c r="G137" s="367"/>
      <c r="H137" s="500"/>
      <c r="I137" s="490"/>
      <c r="J137" s="490"/>
      <c r="K137" s="490"/>
      <c r="L137" s="490"/>
      <c r="M137" s="492"/>
    </row>
    <row r="138" spans="1:13" s="86" customFormat="1" ht="21.75" customHeight="1">
      <c r="A138" s="493"/>
      <c r="B138" s="494"/>
      <c r="C138" s="494"/>
      <c r="D138" s="496"/>
      <c r="E138" s="498"/>
      <c r="F138" s="499"/>
      <c r="G138" s="367"/>
      <c r="H138" s="500"/>
      <c r="I138" s="490"/>
      <c r="J138" s="490"/>
      <c r="K138" s="490"/>
      <c r="L138" s="490"/>
      <c r="M138" s="492"/>
    </row>
    <row r="139" spans="1:13" s="86" customFormat="1" ht="21.75" customHeight="1">
      <c r="A139" s="493"/>
      <c r="B139" s="494"/>
      <c r="C139" s="494"/>
      <c r="D139" s="496"/>
      <c r="E139" s="498"/>
      <c r="F139" s="499"/>
      <c r="G139" s="367"/>
      <c r="H139" s="500"/>
      <c r="I139" s="490"/>
      <c r="J139" s="490"/>
      <c r="K139" s="490"/>
      <c r="L139" s="490"/>
      <c r="M139" s="492"/>
    </row>
    <row r="140" spans="1:13" ht="15" customHeight="1">
      <c r="A140" s="493">
        <f>'7- Mapa Final'!A140</f>
        <v>14</v>
      </c>
      <c r="B140" s="494" t="str">
        <f>'7- Mapa Final'!B140</f>
        <v>Ofrecer, prometer, entregar, aceptar o solicitar una ventaja indebida  para afectar la supervisión o interventoría de los contratos.</v>
      </c>
      <c r="C140" s="494" t="str">
        <f>'7- Mapa Final'!C140</f>
        <v>Cuando se favorece  indebidamente la intervención de personas inescrupulosas (ejem:  consultores externos, fabricantes, proveedores, oferentes, proponentes, entre otros.), para afectar indebidamente la supervisión o interventoría de los contratos.</v>
      </c>
      <c r="D140" s="495" t="str">
        <f>'7- Mapa Final'!J140</f>
        <v>Muy Baja - 1</v>
      </c>
      <c r="E140" s="497" t="str">
        <f>'7- Mapa Final'!K140</f>
        <v>Moderado - 3</v>
      </c>
      <c r="F140" s="499" t="str">
        <f>'7- Mapa Final'!M140</f>
        <v>Moderado - 3</v>
      </c>
      <c r="G140" s="367"/>
      <c r="H140" s="500" t="s">
        <v>530</v>
      </c>
      <c r="I140" s="490"/>
      <c r="J140" s="490" t="s">
        <v>7</v>
      </c>
      <c r="K140" s="491">
        <v>45685</v>
      </c>
      <c r="L140" s="491">
        <v>45747</v>
      </c>
      <c r="M140" s="365" t="s">
        <v>526</v>
      </c>
    </row>
    <row r="141" spans="1:13">
      <c r="A141" s="493"/>
      <c r="B141" s="494"/>
      <c r="C141" s="494"/>
      <c r="D141" s="496"/>
      <c r="E141" s="498"/>
      <c r="F141" s="499"/>
      <c r="G141" s="367"/>
      <c r="H141" s="500"/>
      <c r="I141" s="490"/>
      <c r="J141" s="490"/>
      <c r="K141" s="490"/>
      <c r="L141" s="490"/>
      <c r="M141" s="492"/>
    </row>
    <row r="142" spans="1:13">
      <c r="A142" s="493"/>
      <c r="B142" s="494"/>
      <c r="C142" s="494"/>
      <c r="D142" s="496"/>
      <c r="E142" s="498"/>
      <c r="F142" s="499"/>
      <c r="G142" s="367"/>
      <c r="H142" s="500"/>
      <c r="I142" s="490"/>
      <c r="J142" s="490"/>
      <c r="K142" s="490"/>
      <c r="L142" s="490"/>
      <c r="M142" s="492"/>
    </row>
    <row r="143" spans="1:13">
      <c r="A143" s="493"/>
      <c r="B143" s="494"/>
      <c r="C143" s="494"/>
      <c r="D143" s="496"/>
      <c r="E143" s="498"/>
      <c r="F143" s="499"/>
      <c r="G143" s="367"/>
      <c r="H143" s="500"/>
      <c r="I143" s="490"/>
      <c r="J143" s="490"/>
      <c r="K143" s="490"/>
      <c r="L143" s="490"/>
      <c r="M143" s="492"/>
    </row>
    <row r="144" spans="1:13">
      <c r="A144" s="493"/>
      <c r="B144" s="494"/>
      <c r="C144" s="494"/>
      <c r="D144" s="496"/>
      <c r="E144" s="498"/>
      <c r="F144" s="499"/>
      <c r="G144" s="367"/>
      <c r="H144" s="500"/>
      <c r="I144" s="490"/>
      <c r="J144" s="490"/>
      <c r="K144" s="490"/>
      <c r="L144" s="490"/>
      <c r="M144" s="492"/>
    </row>
    <row r="145" spans="1:13">
      <c r="A145" s="493"/>
      <c r="B145" s="494"/>
      <c r="C145" s="494"/>
      <c r="D145" s="496"/>
      <c r="E145" s="498"/>
      <c r="F145" s="499"/>
      <c r="G145" s="367"/>
      <c r="H145" s="500"/>
      <c r="I145" s="490"/>
      <c r="J145" s="490"/>
      <c r="K145" s="490"/>
      <c r="L145" s="490"/>
      <c r="M145" s="492"/>
    </row>
    <row r="146" spans="1:13">
      <c r="A146" s="493"/>
      <c r="B146" s="494"/>
      <c r="C146" s="494"/>
      <c r="D146" s="496"/>
      <c r="E146" s="498"/>
      <c r="F146" s="499"/>
      <c r="G146" s="367"/>
      <c r="H146" s="500"/>
      <c r="I146" s="490"/>
      <c r="J146" s="490"/>
      <c r="K146" s="490"/>
      <c r="L146" s="490"/>
      <c r="M146" s="492"/>
    </row>
    <row r="147" spans="1:13">
      <c r="A147" s="493"/>
      <c r="B147" s="494"/>
      <c r="C147" s="494"/>
      <c r="D147" s="496"/>
      <c r="E147" s="498"/>
      <c r="F147" s="499"/>
      <c r="G147" s="367"/>
      <c r="H147" s="500"/>
      <c r="I147" s="490"/>
      <c r="J147" s="490"/>
      <c r="K147" s="490"/>
      <c r="L147" s="490"/>
      <c r="M147" s="492"/>
    </row>
    <row r="148" spans="1:13">
      <c r="A148" s="493"/>
      <c r="B148" s="494"/>
      <c r="C148" s="494"/>
      <c r="D148" s="496"/>
      <c r="E148" s="498"/>
      <c r="F148" s="499"/>
      <c r="G148" s="367"/>
      <c r="H148" s="500"/>
      <c r="I148" s="490"/>
      <c r="J148" s="490"/>
      <c r="K148" s="490"/>
      <c r="L148" s="490"/>
      <c r="M148" s="492"/>
    </row>
    <row r="149" spans="1:13">
      <c r="A149" s="493"/>
      <c r="B149" s="494"/>
      <c r="C149" s="494"/>
      <c r="D149" s="496"/>
      <c r="E149" s="498"/>
      <c r="F149" s="499"/>
      <c r="G149" s="367"/>
      <c r="H149" s="500"/>
      <c r="I149" s="490"/>
      <c r="J149" s="490"/>
      <c r="K149" s="490"/>
      <c r="L149" s="490"/>
      <c r="M149" s="492"/>
    </row>
  </sheetData>
  <mergeCells count="19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B30:B39"/>
    <mergeCell ref="F30:F39"/>
    <mergeCell ref="J40:J49"/>
    <mergeCell ref="K40:K49"/>
    <mergeCell ref="L40:L49"/>
    <mergeCell ref="M40:M49"/>
    <mergeCell ref="A20:A29"/>
    <mergeCell ref="C20:C29"/>
    <mergeCell ref="L20:L29"/>
    <mergeCell ref="M20:M29"/>
    <mergeCell ref="F20:F29"/>
    <mergeCell ref="G20:G29"/>
    <mergeCell ref="I20:I29"/>
    <mergeCell ref="J20:J29"/>
    <mergeCell ref="K20:K29"/>
    <mergeCell ref="J30:J39"/>
    <mergeCell ref="K30:K39"/>
    <mergeCell ref="L30:L39"/>
    <mergeCell ref="A10:A19"/>
    <mergeCell ref="B10:B19"/>
    <mergeCell ref="C10:C19"/>
    <mergeCell ref="D10:D19"/>
    <mergeCell ref="E10:E19"/>
    <mergeCell ref="F40:F49"/>
    <mergeCell ref="G30:G39"/>
    <mergeCell ref="H30:H39"/>
    <mergeCell ref="I30:I39"/>
    <mergeCell ref="G40:G49"/>
    <mergeCell ref="H40:H49"/>
    <mergeCell ref="I40:I49"/>
    <mergeCell ref="A40:A49"/>
    <mergeCell ref="A30:A39"/>
    <mergeCell ref="C30:C39"/>
    <mergeCell ref="D20:D29"/>
    <mergeCell ref="E20:E29"/>
    <mergeCell ref="B40:B49"/>
    <mergeCell ref="C40:C49"/>
    <mergeCell ref="D30:D39"/>
    <mergeCell ref="E30:E39"/>
    <mergeCell ref="D40:D49"/>
    <mergeCell ref="E40:E49"/>
    <mergeCell ref="B20:B29"/>
    <mergeCell ref="J50:J59"/>
    <mergeCell ref="K50:K59"/>
    <mergeCell ref="L50:L59"/>
    <mergeCell ref="M50:M59"/>
    <mergeCell ref="F10:F19"/>
    <mergeCell ref="G10:G19"/>
    <mergeCell ref="H10:H19"/>
    <mergeCell ref="I10:I19"/>
    <mergeCell ref="J10:J19"/>
    <mergeCell ref="M30:M39"/>
    <mergeCell ref="L60:L69"/>
    <mergeCell ref="M60:M69"/>
    <mergeCell ref="A9:G9"/>
    <mergeCell ref="H20:H29"/>
    <mergeCell ref="A60:A69"/>
    <mergeCell ref="B60:B69"/>
    <mergeCell ref="C60:C69"/>
    <mergeCell ref="D60:D69"/>
    <mergeCell ref="E60:E69"/>
    <mergeCell ref="F60:F69"/>
    <mergeCell ref="G60:G69"/>
    <mergeCell ref="H60:H69"/>
    <mergeCell ref="K10:K19"/>
    <mergeCell ref="L10:L19"/>
    <mergeCell ref="M10:M19"/>
    <mergeCell ref="A50:A59"/>
    <mergeCell ref="B50:B59"/>
    <mergeCell ref="C50:C59"/>
    <mergeCell ref="D50:D59"/>
    <mergeCell ref="E50:E59"/>
    <mergeCell ref="F50:F59"/>
    <mergeCell ref="G50:G59"/>
    <mergeCell ref="H50:H59"/>
    <mergeCell ref="I50:I59"/>
    <mergeCell ref="J70:J79"/>
    <mergeCell ref="A70:A79"/>
    <mergeCell ref="B70:B79"/>
    <mergeCell ref="C70:C79"/>
    <mergeCell ref="D70:D79"/>
    <mergeCell ref="E70:E79"/>
    <mergeCell ref="I60:I69"/>
    <mergeCell ref="J60:J69"/>
    <mergeCell ref="K60:K69"/>
    <mergeCell ref="B90:B99"/>
    <mergeCell ref="C90:C99"/>
    <mergeCell ref="D90:D99"/>
    <mergeCell ref="E90:E99"/>
    <mergeCell ref="K70:K79"/>
    <mergeCell ref="L70:L79"/>
    <mergeCell ref="M70:M79"/>
    <mergeCell ref="A80:A89"/>
    <mergeCell ref="B80:B89"/>
    <mergeCell ref="C80:C89"/>
    <mergeCell ref="D80:D89"/>
    <mergeCell ref="E80:E89"/>
    <mergeCell ref="F80:F89"/>
    <mergeCell ref="G80:G89"/>
    <mergeCell ref="H80:H89"/>
    <mergeCell ref="I80:I89"/>
    <mergeCell ref="J80:J89"/>
    <mergeCell ref="K80:K89"/>
    <mergeCell ref="L80:L89"/>
    <mergeCell ref="M80:M89"/>
    <mergeCell ref="F70:F79"/>
    <mergeCell ref="G70:G79"/>
    <mergeCell ref="H70:H79"/>
    <mergeCell ref="I70:I79"/>
    <mergeCell ref="D110:D119"/>
    <mergeCell ref="E110:E119"/>
    <mergeCell ref="K90:K99"/>
    <mergeCell ref="L90:L99"/>
    <mergeCell ref="M90:M99"/>
    <mergeCell ref="A100:A109"/>
    <mergeCell ref="B100:B109"/>
    <mergeCell ref="C100:C109"/>
    <mergeCell ref="D100:D109"/>
    <mergeCell ref="E100:E109"/>
    <mergeCell ref="F100:F109"/>
    <mergeCell ref="G100:G109"/>
    <mergeCell ref="H100:H109"/>
    <mergeCell ref="I100:I109"/>
    <mergeCell ref="J100:J109"/>
    <mergeCell ref="K100:K109"/>
    <mergeCell ref="L100:L109"/>
    <mergeCell ref="M100:M109"/>
    <mergeCell ref="F90:F99"/>
    <mergeCell ref="G90:G99"/>
    <mergeCell ref="H90:H99"/>
    <mergeCell ref="I90:I99"/>
    <mergeCell ref="J90:J99"/>
    <mergeCell ref="A90:A99"/>
    <mergeCell ref="K110:K119"/>
    <mergeCell ref="L110:L119"/>
    <mergeCell ref="M110:M119"/>
    <mergeCell ref="A120:A129"/>
    <mergeCell ref="B120:B129"/>
    <mergeCell ref="C120:C129"/>
    <mergeCell ref="D120:D129"/>
    <mergeCell ref="E120:E129"/>
    <mergeCell ref="F120:F129"/>
    <mergeCell ref="G120:G129"/>
    <mergeCell ref="H120:H129"/>
    <mergeCell ref="I120:I129"/>
    <mergeCell ref="J120:J129"/>
    <mergeCell ref="K120:K129"/>
    <mergeCell ref="L120:L129"/>
    <mergeCell ref="M120:M129"/>
    <mergeCell ref="F110:F119"/>
    <mergeCell ref="G110:G119"/>
    <mergeCell ref="H110:H119"/>
    <mergeCell ref="I110:I119"/>
    <mergeCell ref="J110:J119"/>
    <mergeCell ref="A110:A119"/>
    <mergeCell ref="B110:B119"/>
    <mergeCell ref="C110:C119"/>
    <mergeCell ref="K130:K139"/>
    <mergeCell ref="L130:L139"/>
    <mergeCell ref="M130:M139"/>
    <mergeCell ref="F130:F139"/>
    <mergeCell ref="G130:G139"/>
    <mergeCell ref="H130:H139"/>
    <mergeCell ref="I130:I139"/>
    <mergeCell ref="J130:J139"/>
    <mergeCell ref="A130:A139"/>
    <mergeCell ref="B130:B139"/>
    <mergeCell ref="C130:C139"/>
    <mergeCell ref="D130:D139"/>
    <mergeCell ref="E130:E139"/>
    <mergeCell ref="J140:J149"/>
    <mergeCell ref="K140:K149"/>
    <mergeCell ref="L140:L149"/>
    <mergeCell ref="M140:M149"/>
    <mergeCell ref="A140:A149"/>
    <mergeCell ref="B140:B149"/>
    <mergeCell ref="C140:C149"/>
    <mergeCell ref="D140:D149"/>
    <mergeCell ref="E140:E149"/>
    <mergeCell ref="F140:F149"/>
    <mergeCell ref="G140:G149"/>
    <mergeCell ref="H140:H149"/>
    <mergeCell ref="I140:I149"/>
  </mergeCells>
  <conditionalFormatting sqref="A7:B7">
    <cfRule type="containsText" dxfId="207" priority="49" operator="containsText" text="3- Moderado">
      <formula>NOT(ISERROR(SEARCH("3- Moderado",A7)))</formula>
    </cfRule>
    <cfRule type="containsText" dxfId="206" priority="50" operator="containsText" text="6- Moderado">
      <formula>NOT(ISERROR(SEARCH("6- Moderado",A7)))</formula>
    </cfRule>
    <cfRule type="containsText" dxfId="205" priority="51" operator="containsText" text="4- Moderado">
      <formula>NOT(ISERROR(SEARCH("4- Moderado",A7)))</formula>
    </cfRule>
    <cfRule type="containsText" dxfId="204" priority="52" operator="containsText" text="3- Bajo">
      <formula>NOT(ISERROR(SEARCH("3- Bajo",A7)))</formula>
    </cfRule>
    <cfRule type="containsText" dxfId="203" priority="53" operator="containsText" text="4- Bajo">
      <formula>NOT(ISERROR(SEARCH("4- Bajo",A7)))</formula>
    </cfRule>
    <cfRule type="containsText" dxfId="202" priority="54" operator="containsText" text="1- Bajo">
      <formula>NOT(ISERROR(SEARCH("1- Bajo",A7)))</formula>
    </cfRule>
  </conditionalFormatting>
  <conditionalFormatting sqref="C8:F8">
    <cfRule type="containsText" dxfId="201" priority="43" operator="containsText" text="3- Moderado">
      <formula>NOT(ISERROR(SEARCH("3- Moderado",C8)))</formula>
    </cfRule>
    <cfRule type="containsText" dxfId="200" priority="44" operator="containsText" text="6- Moderado">
      <formula>NOT(ISERROR(SEARCH("6- Moderado",C8)))</formula>
    </cfRule>
    <cfRule type="containsText" dxfId="199" priority="45" operator="containsText" text="4- Moderado">
      <formula>NOT(ISERROR(SEARCH("4- Moderado",C8)))</formula>
    </cfRule>
    <cfRule type="containsText" dxfId="198" priority="46" operator="containsText" text="3- Bajo">
      <formula>NOT(ISERROR(SEARCH("3- Bajo",C8)))</formula>
    </cfRule>
    <cfRule type="containsText" dxfId="197" priority="47" operator="containsText" text="4- Bajo">
      <formula>NOT(ISERROR(SEARCH("4- Bajo",C8)))</formula>
    </cfRule>
    <cfRule type="containsText" dxfId="196" priority="48" operator="containsText" text="1- Bajo">
      <formula>NOT(ISERROR(SEARCH("1- Bajo",C8)))</formula>
    </cfRule>
  </conditionalFormatting>
  <conditionalFormatting sqref="A10:E10 A20:E20">
    <cfRule type="containsText" dxfId="195" priority="36" operator="containsText" text="3- Moderado">
      <formula>NOT(ISERROR(SEARCH("3- Moderado",A10)))</formula>
    </cfRule>
    <cfRule type="containsText" dxfId="194" priority="37" operator="containsText" text="6- Moderado">
      <formula>NOT(ISERROR(SEARCH("6- Moderado",A10)))</formula>
    </cfRule>
    <cfRule type="containsText" dxfId="193" priority="38" operator="containsText" text="4- Moderado">
      <formula>NOT(ISERROR(SEARCH("4- Moderado",A10)))</formula>
    </cfRule>
    <cfRule type="containsText" dxfId="192" priority="39" operator="containsText" text="3- Bajo">
      <formula>NOT(ISERROR(SEARCH("3- Bajo",A10)))</formula>
    </cfRule>
    <cfRule type="containsText" dxfId="191" priority="40" operator="containsText" text="4- Bajo">
      <formula>NOT(ISERROR(SEARCH("4- Bajo",A10)))</formula>
    </cfRule>
    <cfRule type="containsText" dxfId="190" priority="41" operator="containsText" text="1- Bajo">
      <formula>NOT(ISERROR(SEARCH("1- Bajo",A10)))</formula>
    </cfRule>
  </conditionalFormatting>
  <conditionalFormatting sqref="D10:D29">
    <cfRule type="containsText" dxfId="189" priority="26" operator="containsText" text="Muy Alta">
      <formula>NOT(ISERROR(SEARCH("Muy Alta",D10)))</formula>
    </cfRule>
    <cfRule type="containsText" dxfId="188" priority="27" operator="containsText" text="Alta">
      <formula>NOT(ISERROR(SEARCH("Alta",D10)))</formula>
    </cfRule>
    <cfRule type="containsText" dxfId="187" priority="28" operator="containsText" text="Baja">
      <formula>NOT(ISERROR(SEARCH("Baja",D10)))</formula>
    </cfRule>
    <cfRule type="containsText" dxfId="186" priority="29" operator="containsText" text="Muy Baja">
      <formula>NOT(ISERROR(SEARCH("Muy Baja",D10)))</formula>
    </cfRule>
    <cfRule type="containsText" dxfId="185" priority="31" operator="containsText" text="Media">
      <formula>NOT(ISERROR(SEARCH("Media",D10)))</formula>
    </cfRule>
  </conditionalFormatting>
  <conditionalFormatting sqref="E10:E29">
    <cfRule type="containsText" dxfId="184" priority="22" operator="containsText" text="Catastrófico">
      <formula>NOT(ISERROR(SEARCH("Catastrófico",E10)))</formula>
    </cfRule>
    <cfRule type="containsText" dxfId="183" priority="23" operator="containsText" text="Mayor">
      <formula>NOT(ISERROR(SEARCH("Mayor",E10)))</formula>
    </cfRule>
    <cfRule type="containsText" dxfId="182" priority="24" operator="containsText" text="Menor">
      <formula>NOT(ISERROR(SEARCH("Menor",E10)))</formula>
    </cfRule>
    <cfRule type="containsText" dxfId="181" priority="25" operator="containsText" text="Leve">
      <formula>NOT(ISERROR(SEARCH("Leve",E10)))</formula>
    </cfRule>
  </conditionalFormatting>
  <conditionalFormatting sqref="E10:F29">
    <cfRule type="containsText" dxfId="180" priority="30" operator="containsText" text="Moderado">
      <formula>NOT(ISERROR(SEARCH("Moderado",E10)))</formula>
    </cfRule>
  </conditionalFormatting>
  <conditionalFormatting sqref="F10:F29">
    <cfRule type="colorScale" priority="42">
      <colorScale>
        <cfvo type="min"/>
        <cfvo type="max"/>
        <color rgb="FFFF7128"/>
        <color rgb="FFFFEF9C"/>
      </colorScale>
    </cfRule>
  </conditionalFormatting>
  <conditionalFormatting sqref="F10:F29">
    <cfRule type="containsText" dxfId="179" priority="32" operator="containsText" text="Bajo">
      <formula>NOT(ISERROR(SEARCH("Bajo",F10)))</formula>
    </cfRule>
    <cfRule type="containsText" dxfId="178" priority="33" operator="containsText" text="Moderado">
      <formula>NOT(ISERROR(SEARCH("Moderado",F10)))</formula>
    </cfRule>
    <cfRule type="containsText" dxfId="177" priority="34" operator="containsText" text="Alto">
      <formula>NOT(ISERROR(SEARCH("Alto",F10)))</formula>
    </cfRule>
    <cfRule type="containsText" dxfId="176" priority="35" operator="containsText" text="Extremo">
      <formula>NOT(ISERROR(SEARCH("Extremo",F10)))</formula>
    </cfRule>
  </conditionalFormatting>
  <conditionalFormatting sqref="A30:E30 A40:E40 A50:E50 A60:E60 A70:E70 A80:E80 A90:E90 A100:E100 A110:E110 A120:E120 A130:E130 A140:E140">
    <cfRule type="containsText" dxfId="175" priority="15" operator="containsText" text="3- Moderado">
      <formula>NOT(ISERROR(SEARCH("3- Moderado",A30)))</formula>
    </cfRule>
    <cfRule type="containsText" dxfId="174" priority="16" operator="containsText" text="6- Moderado">
      <formula>NOT(ISERROR(SEARCH("6- Moderado",A30)))</formula>
    </cfRule>
    <cfRule type="containsText" dxfId="173" priority="17" operator="containsText" text="4- Moderado">
      <formula>NOT(ISERROR(SEARCH("4- Moderado",A30)))</formula>
    </cfRule>
    <cfRule type="containsText" dxfId="172" priority="18" operator="containsText" text="3- Bajo">
      <formula>NOT(ISERROR(SEARCH("3- Bajo",A30)))</formula>
    </cfRule>
    <cfRule type="containsText" dxfId="171" priority="19" operator="containsText" text="4- Bajo">
      <formula>NOT(ISERROR(SEARCH("4- Bajo",A30)))</formula>
    </cfRule>
    <cfRule type="containsText" dxfId="170" priority="20" operator="containsText" text="1- Bajo">
      <formula>NOT(ISERROR(SEARCH("1- Bajo",A30)))</formula>
    </cfRule>
  </conditionalFormatting>
  <conditionalFormatting sqref="D30:D149">
    <cfRule type="containsText" dxfId="169" priority="5" operator="containsText" text="Muy Alta">
      <formula>NOT(ISERROR(SEARCH("Muy Alta",D30)))</formula>
    </cfRule>
    <cfRule type="containsText" dxfId="168" priority="6" operator="containsText" text="Alta">
      <formula>NOT(ISERROR(SEARCH("Alta",D30)))</formula>
    </cfRule>
    <cfRule type="containsText" dxfId="167" priority="7" operator="containsText" text="Baja">
      <formula>NOT(ISERROR(SEARCH("Baja",D30)))</formula>
    </cfRule>
    <cfRule type="containsText" dxfId="166" priority="8" operator="containsText" text="Muy Baja">
      <formula>NOT(ISERROR(SEARCH("Muy Baja",D30)))</formula>
    </cfRule>
    <cfRule type="containsText" dxfId="165" priority="10" operator="containsText" text="Media">
      <formula>NOT(ISERROR(SEARCH("Media",D30)))</formula>
    </cfRule>
  </conditionalFormatting>
  <conditionalFormatting sqref="E30:E149">
    <cfRule type="containsText" dxfId="164" priority="1" operator="containsText" text="Catastrófico">
      <formula>NOT(ISERROR(SEARCH("Catastrófico",E30)))</formula>
    </cfRule>
    <cfRule type="containsText" dxfId="163" priority="2" operator="containsText" text="Mayor">
      <formula>NOT(ISERROR(SEARCH("Mayor",E30)))</formula>
    </cfRule>
    <cfRule type="containsText" dxfId="162" priority="3" operator="containsText" text="Menor">
      <formula>NOT(ISERROR(SEARCH("Menor",E30)))</formula>
    </cfRule>
    <cfRule type="containsText" dxfId="161" priority="4" operator="containsText" text="Leve">
      <formula>NOT(ISERROR(SEARCH("Leve",E30)))</formula>
    </cfRule>
  </conditionalFormatting>
  <conditionalFormatting sqref="E30:F149">
    <cfRule type="containsText" dxfId="160" priority="9" operator="containsText" text="Moderado">
      <formula>NOT(ISERROR(SEARCH("Moderado",E30)))</formula>
    </cfRule>
  </conditionalFormatting>
  <conditionalFormatting sqref="F30:F149">
    <cfRule type="colorScale" priority="21">
      <colorScale>
        <cfvo type="min"/>
        <cfvo type="max"/>
        <color rgb="FFFF7128"/>
        <color rgb="FFFFEF9C"/>
      </colorScale>
    </cfRule>
  </conditionalFormatting>
  <conditionalFormatting sqref="F30:F149">
    <cfRule type="containsText" dxfId="159" priority="11" operator="containsText" text="Bajo">
      <formula>NOT(ISERROR(SEARCH("Bajo",F30)))</formula>
    </cfRule>
    <cfRule type="containsText" dxfId="158" priority="12" operator="containsText" text="Moderado">
      <formula>NOT(ISERROR(SEARCH("Moderado",F30)))</formula>
    </cfRule>
    <cfRule type="containsText" dxfId="157" priority="13" operator="containsText" text="Alto">
      <formula>NOT(ISERROR(SEARCH("Alto",F30)))</formula>
    </cfRule>
    <cfRule type="containsText" dxfId="156" priority="14" operator="containsText" text="Extremo">
      <formula>NOT(ISERROR(SEARCH("Extremo",F30)))</formula>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'!$S$7:$S$10</xm:f>
          </x14:formula1>
          <xm:sqref>G9:G149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9C45D-A5E3-48FB-9F4D-403FDBD4416A}">
  <sheetPr>
    <tabColor theme="7" tint="0.39997558519241921"/>
  </sheetPr>
  <dimension ref="A1:N149"/>
  <sheetViews>
    <sheetView topLeftCell="J131" zoomScale="80" zoomScaleNormal="80" workbookViewId="0">
      <selection activeCell="M140" sqref="M140:M149"/>
    </sheetView>
  </sheetViews>
  <sheetFormatPr defaultColWidth="11.42578125" defaultRowHeight="15"/>
  <cols>
    <col min="1" max="1" width="6.140625" style="87" customWidth="1"/>
    <col min="2" max="2" width="22.42578125" style="87" customWidth="1"/>
    <col min="3" max="3" width="42" style="34" customWidth="1"/>
    <col min="4" max="4" width="11.7109375" style="88" customWidth="1"/>
    <col min="5" max="5" width="14.28515625" style="89" customWidth="1"/>
    <col min="6" max="6" width="14.85546875" style="89"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4" s="78" customFormat="1" ht="16.5" customHeight="1">
      <c r="A1" s="510"/>
      <c r="B1" s="510"/>
      <c r="C1" s="510"/>
      <c r="D1" s="511"/>
      <c r="E1" s="511"/>
      <c r="F1" s="511"/>
      <c r="G1" s="511"/>
      <c r="H1" s="511"/>
      <c r="I1" s="511"/>
      <c r="J1" s="511"/>
      <c r="K1" s="509"/>
      <c r="L1" s="509"/>
      <c r="M1" s="509"/>
    </row>
    <row r="2" spans="1:14" s="78" customFormat="1" ht="39.75" customHeight="1">
      <c r="A2" s="510"/>
      <c r="B2" s="510"/>
      <c r="C2" s="510"/>
      <c r="D2" s="511"/>
      <c r="E2" s="511"/>
      <c r="F2" s="511"/>
      <c r="G2" s="511"/>
      <c r="H2" s="511"/>
      <c r="I2" s="511"/>
      <c r="J2" s="511"/>
      <c r="K2" s="509"/>
      <c r="L2" s="509"/>
      <c r="M2" s="509"/>
    </row>
    <row r="3" spans="1:14" s="78" customFormat="1" ht="3" customHeight="1">
      <c r="A3" s="510"/>
      <c r="B3" s="510"/>
      <c r="C3" s="510"/>
      <c r="D3" s="247"/>
      <c r="E3" s="247"/>
      <c r="F3" s="247"/>
      <c r="G3" s="247"/>
      <c r="H3" s="247"/>
      <c r="I3" s="247"/>
      <c r="J3" s="247"/>
      <c r="K3" s="509"/>
      <c r="L3" s="509"/>
      <c r="M3" s="509"/>
    </row>
    <row r="4" spans="1:14" s="78" customFormat="1" ht="21.75" customHeight="1">
      <c r="A4" s="393" t="s">
        <v>372</v>
      </c>
      <c r="B4" s="393"/>
      <c r="C4" s="431" t="s">
        <v>5</v>
      </c>
      <c r="D4" s="431"/>
      <c r="E4" s="431"/>
      <c r="F4" s="431"/>
      <c r="G4" s="431"/>
      <c r="H4" s="431"/>
      <c r="I4" s="431"/>
      <c r="J4" s="431"/>
      <c r="K4" s="431"/>
      <c r="L4" s="431"/>
      <c r="M4" s="525"/>
      <c r="N4" s="252"/>
    </row>
    <row r="5" spans="1:14" s="78" customFormat="1" ht="40.9" customHeight="1">
      <c r="A5" s="393" t="s">
        <v>373</v>
      </c>
      <c r="B5" s="393"/>
      <c r="C5" s="432" t="s">
        <v>374</v>
      </c>
      <c r="D5" s="432"/>
      <c r="E5" s="432"/>
      <c r="F5" s="432"/>
      <c r="G5" s="432"/>
      <c r="H5" s="432"/>
      <c r="I5" s="432"/>
      <c r="J5" s="432"/>
      <c r="K5" s="432"/>
      <c r="L5" s="432"/>
      <c r="M5" s="522"/>
      <c r="N5" s="252"/>
    </row>
    <row r="6" spans="1:14" s="78" customFormat="1" ht="24.75" customHeight="1" thickBot="1">
      <c r="A6" s="393" t="s">
        <v>375</v>
      </c>
      <c r="B6" s="393"/>
      <c r="C6" s="522" t="s">
        <v>376</v>
      </c>
      <c r="D6" s="523"/>
      <c r="E6" s="523"/>
      <c r="F6" s="523"/>
      <c r="G6" s="523"/>
      <c r="H6" s="523"/>
      <c r="I6" s="523"/>
      <c r="J6" s="523"/>
      <c r="K6" s="523"/>
      <c r="L6" s="523"/>
      <c r="M6" s="523"/>
      <c r="N6" s="252"/>
    </row>
    <row r="7" spans="1:14" s="84" customFormat="1" ht="24.75" customHeight="1" thickTop="1" thickBot="1">
      <c r="A7" s="517" t="s">
        <v>512</v>
      </c>
      <c r="B7" s="518"/>
      <c r="C7" s="519"/>
      <c r="D7" s="520" t="s">
        <v>513</v>
      </c>
      <c r="E7" s="520"/>
      <c r="F7" s="520"/>
      <c r="G7" s="521" t="s">
        <v>514</v>
      </c>
      <c r="H7" s="512" t="s">
        <v>515</v>
      </c>
      <c r="I7" s="514" t="s">
        <v>516</v>
      </c>
      <c r="J7" s="515"/>
      <c r="K7" s="514" t="s">
        <v>517</v>
      </c>
      <c r="L7" s="515"/>
      <c r="M7" s="516" t="s">
        <v>536</v>
      </c>
      <c r="N7" s="253"/>
    </row>
    <row r="8" spans="1:14" s="85" customFormat="1" ht="86.25" customHeight="1" thickTop="1" thickBot="1">
      <c r="A8" s="248" t="s">
        <v>40</v>
      </c>
      <c r="B8" s="248" t="s">
        <v>194</v>
      </c>
      <c r="C8" s="248" t="s">
        <v>196</v>
      </c>
      <c r="D8" s="249" t="s">
        <v>206</v>
      </c>
      <c r="E8" s="249" t="s">
        <v>519</v>
      </c>
      <c r="F8" s="249" t="s">
        <v>520</v>
      </c>
      <c r="G8" s="521"/>
      <c r="H8" s="513"/>
      <c r="I8" s="250" t="s">
        <v>521</v>
      </c>
      <c r="J8" s="250" t="s">
        <v>522</v>
      </c>
      <c r="K8" s="250" t="s">
        <v>523</v>
      </c>
      <c r="L8" s="250" t="s">
        <v>524</v>
      </c>
      <c r="M8" s="516"/>
      <c r="N8" s="254"/>
    </row>
    <row r="9" spans="1:14" s="86" customFormat="1" ht="3.75" customHeight="1">
      <c r="A9" s="502"/>
      <c r="B9" s="503"/>
      <c r="C9" s="503"/>
      <c r="D9" s="503"/>
      <c r="E9" s="503"/>
      <c r="F9" s="503"/>
      <c r="G9" s="503"/>
      <c r="H9" s="251"/>
      <c r="I9" s="251"/>
      <c r="J9" s="251"/>
      <c r="K9" s="251"/>
      <c r="L9" s="251"/>
      <c r="M9" s="90"/>
    </row>
    <row r="10" spans="1:14" s="86" customFormat="1" ht="13.5" customHeight="1">
      <c r="A10" s="505">
        <f>'7- Mapa Final'!A10</f>
        <v>1</v>
      </c>
      <c r="B10" s="506" t="str">
        <f>'7- Mapa Final'!B10</f>
        <v>Interrupción del servicio de conectividad WAN - Nacional</v>
      </c>
      <c r="C10" s="506" t="str">
        <f>'7- Mapa Final'!C10</f>
        <v>Imprevistos de la prestación de los servicios de conectividad.</v>
      </c>
      <c r="D10" s="507" t="str">
        <f>'7- Mapa Final'!J10</f>
        <v>Muy Baja - 1</v>
      </c>
      <c r="E10" s="508" t="str">
        <f>'7- Mapa Final'!K10</f>
        <v>Leve - 1</v>
      </c>
      <c r="F10" s="504" t="str">
        <f>'7- Mapa Final'!M10</f>
        <v>Bajo - 1</v>
      </c>
      <c r="G10" s="403"/>
      <c r="H10" s="500" t="s">
        <v>525</v>
      </c>
      <c r="I10" s="490"/>
      <c r="J10" s="490" t="s">
        <v>7</v>
      </c>
      <c r="K10" s="491">
        <v>45748</v>
      </c>
      <c r="L10" s="491">
        <v>45838</v>
      </c>
      <c r="M10" s="492" t="s">
        <v>537</v>
      </c>
    </row>
    <row r="11" spans="1:14" s="86" customFormat="1" ht="13.5" customHeight="1">
      <c r="A11" s="501"/>
      <c r="B11" s="494"/>
      <c r="C11" s="494"/>
      <c r="D11" s="496"/>
      <c r="E11" s="498"/>
      <c r="F11" s="499"/>
      <c r="G11" s="367"/>
      <c r="H11" s="500"/>
      <c r="I11" s="490"/>
      <c r="J11" s="490"/>
      <c r="K11" s="490"/>
      <c r="L11" s="490"/>
      <c r="M11" s="492"/>
    </row>
    <row r="12" spans="1:14" s="86" customFormat="1" ht="13.5" customHeight="1">
      <c r="A12" s="501"/>
      <c r="B12" s="494"/>
      <c r="C12" s="494"/>
      <c r="D12" s="496"/>
      <c r="E12" s="498"/>
      <c r="F12" s="499"/>
      <c r="G12" s="367"/>
      <c r="H12" s="500"/>
      <c r="I12" s="490"/>
      <c r="J12" s="490"/>
      <c r="K12" s="490"/>
      <c r="L12" s="490"/>
      <c r="M12" s="492"/>
    </row>
    <row r="13" spans="1:14" s="86" customFormat="1" ht="13.5" customHeight="1">
      <c r="A13" s="501"/>
      <c r="B13" s="494"/>
      <c r="C13" s="494"/>
      <c r="D13" s="496"/>
      <c r="E13" s="498"/>
      <c r="F13" s="499"/>
      <c r="G13" s="367"/>
      <c r="H13" s="500"/>
      <c r="I13" s="490"/>
      <c r="J13" s="490"/>
      <c r="K13" s="490"/>
      <c r="L13" s="490"/>
      <c r="M13" s="492"/>
    </row>
    <row r="14" spans="1:14" s="86" customFormat="1" ht="13.5" customHeight="1">
      <c r="A14" s="501"/>
      <c r="B14" s="494"/>
      <c r="C14" s="494"/>
      <c r="D14" s="496"/>
      <c r="E14" s="498"/>
      <c r="F14" s="499"/>
      <c r="G14" s="367"/>
      <c r="H14" s="500"/>
      <c r="I14" s="490"/>
      <c r="J14" s="490"/>
      <c r="K14" s="490"/>
      <c r="L14" s="490"/>
      <c r="M14" s="492"/>
    </row>
    <row r="15" spans="1:14" s="86" customFormat="1" ht="13.5" customHeight="1">
      <c r="A15" s="501"/>
      <c r="B15" s="494"/>
      <c r="C15" s="494"/>
      <c r="D15" s="496"/>
      <c r="E15" s="498"/>
      <c r="F15" s="499"/>
      <c r="G15" s="367"/>
      <c r="H15" s="500"/>
      <c r="I15" s="490"/>
      <c r="J15" s="490"/>
      <c r="K15" s="490"/>
      <c r="L15" s="490"/>
      <c r="M15" s="492"/>
    </row>
    <row r="16" spans="1:14" s="86" customFormat="1" ht="13.5" customHeight="1">
      <c r="A16" s="501"/>
      <c r="B16" s="494"/>
      <c r="C16" s="494"/>
      <c r="D16" s="496"/>
      <c r="E16" s="498"/>
      <c r="F16" s="499"/>
      <c r="G16" s="367"/>
      <c r="H16" s="500"/>
      <c r="I16" s="490"/>
      <c r="J16" s="490"/>
      <c r="K16" s="490"/>
      <c r="L16" s="490"/>
      <c r="M16" s="492"/>
    </row>
    <row r="17" spans="1:13" s="86" customFormat="1" ht="13.5" customHeight="1">
      <c r="A17" s="501"/>
      <c r="B17" s="494"/>
      <c r="C17" s="494"/>
      <c r="D17" s="496"/>
      <c r="E17" s="498"/>
      <c r="F17" s="499"/>
      <c r="G17" s="367"/>
      <c r="H17" s="500"/>
      <c r="I17" s="490"/>
      <c r="J17" s="490"/>
      <c r="K17" s="490"/>
      <c r="L17" s="490"/>
      <c r="M17" s="492"/>
    </row>
    <row r="18" spans="1:13" s="86" customFormat="1" ht="21.75" customHeight="1">
      <c r="A18" s="501"/>
      <c r="B18" s="494"/>
      <c r="C18" s="494"/>
      <c r="D18" s="496"/>
      <c r="E18" s="498"/>
      <c r="F18" s="499"/>
      <c r="G18" s="367"/>
      <c r="H18" s="500"/>
      <c r="I18" s="490"/>
      <c r="J18" s="490"/>
      <c r="K18" s="490"/>
      <c r="L18" s="490"/>
      <c r="M18" s="492"/>
    </row>
    <row r="19" spans="1:13" s="86" customFormat="1" ht="21.75" customHeight="1">
      <c r="A19" s="501"/>
      <c r="B19" s="494"/>
      <c r="C19" s="494"/>
      <c r="D19" s="496"/>
      <c r="E19" s="498"/>
      <c r="F19" s="499"/>
      <c r="G19" s="367"/>
      <c r="H19" s="500"/>
      <c r="I19" s="490"/>
      <c r="J19" s="490"/>
      <c r="K19" s="490"/>
      <c r="L19" s="490"/>
      <c r="M19" s="492"/>
    </row>
    <row r="20" spans="1:13" s="86" customFormat="1" ht="13.5" customHeight="1">
      <c r="A20" s="501">
        <f>'7- Mapa Final'!A20</f>
        <v>2</v>
      </c>
      <c r="B20" s="494" t="str">
        <f>'7- Mapa Final'!B20</f>
        <v>Incumplimiento Contractual</v>
      </c>
      <c r="C20" s="494" t="str">
        <f>'7- Mapa Final'!C20</f>
        <v>Posibilidad de incumplimiento de metas establecidas debido a que los bienes o servicios contratados se entreguen más allá del plazo de ejecución pactado, de manera incompleta, o en malas condiciones de calidad.</v>
      </c>
      <c r="D20" s="495" t="str">
        <f>'7- Mapa Final'!J20</f>
        <v>Muy Baja - 1</v>
      </c>
      <c r="E20" s="497" t="str">
        <f>'7- Mapa Final'!K20</f>
        <v>Leve - 1</v>
      </c>
      <c r="F20" s="499" t="str">
        <f>'7- Mapa Final'!M20</f>
        <v>Bajo - 1</v>
      </c>
      <c r="G20" s="367"/>
      <c r="H20" s="500" t="s">
        <v>527</v>
      </c>
      <c r="I20" s="490"/>
      <c r="J20" s="490" t="s">
        <v>7</v>
      </c>
      <c r="K20" s="491">
        <v>45748</v>
      </c>
      <c r="L20" s="491">
        <v>45838</v>
      </c>
      <c r="M20" s="492" t="s">
        <v>537</v>
      </c>
    </row>
    <row r="21" spans="1:13" s="86" customFormat="1" ht="13.5" customHeight="1">
      <c r="A21" s="501"/>
      <c r="B21" s="494"/>
      <c r="C21" s="494"/>
      <c r="D21" s="496"/>
      <c r="E21" s="498"/>
      <c r="F21" s="499"/>
      <c r="G21" s="367"/>
      <c r="H21" s="500"/>
      <c r="I21" s="490"/>
      <c r="J21" s="490"/>
      <c r="K21" s="490"/>
      <c r="L21" s="490"/>
      <c r="M21" s="492"/>
    </row>
    <row r="22" spans="1:13" s="86" customFormat="1" ht="13.5" customHeight="1">
      <c r="A22" s="501"/>
      <c r="B22" s="494"/>
      <c r="C22" s="494"/>
      <c r="D22" s="496"/>
      <c r="E22" s="498"/>
      <c r="F22" s="499"/>
      <c r="G22" s="367"/>
      <c r="H22" s="500"/>
      <c r="I22" s="490"/>
      <c r="J22" s="490"/>
      <c r="K22" s="490"/>
      <c r="L22" s="490"/>
      <c r="M22" s="492"/>
    </row>
    <row r="23" spans="1:13" s="86" customFormat="1" ht="13.5" customHeight="1">
      <c r="A23" s="501"/>
      <c r="B23" s="494"/>
      <c r="C23" s="494"/>
      <c r="D23" s="496"/>
      <c r="E23" s="498"/>
      <c r="F23" s="499"/>
      <c r="G23" s="367"/>
      <c r="H23" s="500"/>
      <c r="I23" s="490"/>
      <c r="J23" s="490"/>
      <c r="K23" s="490"/>
      <c r="L23" s="490"/>
      <c r="M23" s="492"/>
    </row>
    <row r="24" spans="1:13" s="86" customFormat="1" ht="13.5" customHeight="1">
      <c r="A24" s="501"/>
      <c r="B24" s="494"/>
      <c r="C24" s="494"/>
      <c r="D24" s="496"/>
      <c r="E24" s="498"/>
      <c r="F24" s="499"/>
      <c r="G24" s="367"/>
      <c r="H24" s="500"/>
      <c r="I24" s="490"/>
      <c r="J24" s="490"/>
      <c r="K24" s="490"/>
      <c r="L24" s="490"/>
      <c r="M24" s="492"/>
    </row>
    <row r="25" spans="1:13" s="86" customFormat="1" ht="13.5" customHeight="1">
      <c r="A25" s="501"/>
      <c r="B25" s="494"/>
      <c r="C25" s="494"/>
      <c r="D25" s="496"/>
      <c r="E25" s="498"/>
      <c r="F25" s="499"/>
      <c r="G25" s="367"/>
      <c r="H25" s="500"/>
      <c r="I25" s="490"/>
      <c r="J25" s="490"/>
      <c r="K25" s="490"/>
      <c r="L25" s="490"/>
      <c r="M25" s="492"/>
    </row>
    <row r="26" spans="1:13" s="86" customFormat="1" ht="13.5" customHeight="1">
      <c r="A26" s="501"/>
      <c r="B26" s="494"/>
      <c r="C26" s="494"/>
      <c r="D26" s="496"/>
      <c r="E26" s="498"/>
      <c r="F26" s="499"/>
      <c r="G26" s="367"/>
      <c r="H26" s="500"/>
      <c r="I26" s="490"/>
      <c r="J26" s="490"/>
      <c r="K26" s="490"/>
      <c r="L26" s="490"/>
      <c r="M26" s="492"/>
    </row>
    <row r="27" spans="1:13" s="86" customFormat="1" ht="13.5" customHeight="1">
      <c r="A27" s="501"/>
      <c r="B27" s="494"/>
      <c r="C27" s="494"/>
      <c r="D27" s="496"/>
      <c r="E27" s="498"/>
      <c r="F27" s="499"/>
      <c r="G27" s="367"/>
      <c r="H27" s="500"/>
      <c r="I27" s="490"/>
      <c r="J27" s="490"/>
      <c r="K27" s="490"/>
      <c r="L27" s="490"/>
      <c r="M27" s="492"/>
    </row>
    <row r="28" spans="1:13" s="86" customFormat="1" ht="21.75" customHeight="1">
      <c r="A28" s="501"/>
      <c r="B28" s="494"/>
      <c r="C28" s="494"/>
      <c r="D28" s="496"/>
      <c r="E28" s="498"/>
      <c r="F28" s="499"/>
      <c r="G28" s="367"/>
      <c r="H28" s="500"/>
      <c r="I28" s="490"/>
      <c r="J28" s="490"/>
      <c r="K28" s="490"/>
      <c r="L28" s="490"/>
      <c r="M28" s="492"/>
    </row>
    <row r="29" spans="1:13" s="86" customFormat="1" ht="21.75" customHeight="1">
      <c r="A29" s="501"/>
      <c r="B29" s="494"/>
      <c r="C29" s="494"/>
      <c r="D29" s="496"/>
      <c r="E29" s="498"/>
      <c r="F29" s="499"/>
      <c r="G29" s="367"/>
      <c r="H29" s="500"/>
      <c r="I29" s="490"/>
      <c r="J29" s="490"/>
      <c r="K29" s="490"/>
      <c r="L29" s="490"/>
      <c r="M29" s="492"/>
    </row>
    <row r="30" spans="1:13" s="86" customFormat="1" ht="13.5" customHeight="1">
      <c r="A30" s="501">
        <f>'7- Mapa Final'!A30</f>
        <v>3</v>
      </c>
      <c r="B30" s="494" t="str">
        <f>'7- Mapa Final'!B30</f>
        <v>Falta de Gobernabilidad de TIC</v>
      </c>
      <c r="C30" s="494" t="str">
        <f>'7- Mapa Final'!C30</f>
        <v>Desarticulación de las políticas en materia de las TICs</v>
      </c>
      <c r="D30" s="495" t="str">
        <f>'7- Mapa Final'!J30</f>
        <v>Muy Baja - 1</v>
      </c>
      <c r="E30" s="497" t="str">
        <f>'7- Mapa Final'!K30</f>
        <v>Menor - 2</v>
      </c>
      <c r="F30" s="499" t="str">
        <f>'7- Mapa Final'!M30</f>
        <v>Bajo - 2</v>
      </c>
      <c r="G30" s="367"/>
      <c r="H30" s="500" t="s">
        <v>528</v>
      </c>
      <c r="I30" s="490"/>
      <c r="J30" s="490" t="s">
        <v>7</v>
      </c>
      <c r="K30" s="491">
        <v>45748</v>
      </c>
      <c r="L30" s="491">
        <v>45838</v>
      </c>
      <c r="M30" s="492" t="s">
        <v>537</v>
      </c>
    </row>
    <row r="31" spans="1:13" s="86" customFormat="1" ht="13.5" customHeight="1">
      <c r="A31" s="501"/>
      <c r="B31" s="494"/>
      <c r="C31" s="494"/>
      <c r="D31" s="496"/>
      <c r="E31" s="498"/>
      <c r="F31" s="499"/>
      <c r="G31" s="367"/>
      <c r="H31" s="500"/>
      <c r="I31" s="490"/>
      <c r="J31" s="490"/>
      <c r="K31" s="490"/>
      <c r="L31" s="490"/>
      <c r="M31" s="492"/>
    </row>
    <row r="32" spans="1:13" s="86" customFormat="1" ht="13.5" customHeight="1">
      <c r="A32" s="501"/>
      <c r="B32" s="494"/>
      <c r="C32" s="494"/>
      <c r="D32" s="496"/>
      <c r="E32" s="498"/>
      <c r="F32" s="499"/>
      <c r="G32" s="367"/>
      <c r="H32" s="500"/>
      <c r="I32" s="490"/>
      <c r="J32" s="490"/>
      <c r="K32" s="490"/>
      <c r="L32" s="490"/>
      <c r="M32" s="492"/>
    </row>
    <row r="33" spans="1:13" s="86" customFormat="1" ht="13.5" customHeight="1">
      <c r="A33" s="501"/>
      <c r="B33" s="494"/>
      <c r="C33" s="494"/>
      <c r="D33" s="496"/>
      <c r="E33" s="498"/>
      <c r="F33" s="499"/>
      <c r="G33" s="367"/>
      <c r="H33" s="500"/>
      <c r="I33" s="490"/>
      <c r="J33" s="490"/>
      <c r="K33" s="490"/>
      <c r="L33" s="490"/>
      <c r="M33" s="492"/>
    </row>
    <row r="34" spans="1:13" s="86" customFormat="1" ht="13.5" customHeight="1">
      <c r="A34" s="501"/>
      <c r="B34" s="494"/>
      <c r="C34" s="494"/>
      <c r="D34" s="496"/>
      <c r="E34" s="498"/>
      <c r="F34" s="499"/>
      <c r="G34" s="367"/>
      <c r="H34" s="500"/>
      <c r="I34" s="490"/>
      <c r="J34" s="490"/>
      <c r="K34" s="490"/>
      <c r="L34" s="490"/>
      <c r="M34" s="492"/>
    </row>
    <row r="35" spans="1:13" s="86" customFormat="1" ht="13.5" customHeight="1">
      <c r="A35" s="501"/>
      <c r="B35" s="494"/>
      <c r="C35" s="494"/>
      <c r="D35" s="496"/>
      <c r="E35" s="498"/>
      <c r="F35" s="499"/>
      <c r="G35" s="367"/>
      <c r="H35" s="500"/>
      <c r="I35" s="490"/>
      <c r="J35" s="490"/>
      <c r="K35" s="490"/>
      <c r="L35" s="490"/>
      <c r="M35" s="492"/>
    </row>
    <row r="36" spans="1:13" s="86" customFormat="1" ht="13.5" customHeight="1">
      <c r="A36" s="501"/>
      <c r="B36" s="494"/>
      <c r="C36" s="494"/>
      <c r="D36" s="496"/>
      <c r="E36" s="498"/>
      <c r="F36" s="499"/>
      <c r="G36" s="367"/>
      <c r="H36" s="500"/>
      <c r="I36" s="490"/>
      <c r="J36" s="490"/>
      <c r="K36" s="490"/>
      <c r="L36" s="490"/>
      <c r="M36" s="492"/>
    </row>
    <row r="37" spans="1:13" s="86" customFormat="1" ht="13.5" customHeight="1">
      <c r="A37" s="501"/>
      <c r="B37" s="494"/>
      <c r="C37" s="494"/>
      <c r="D37" s="496"/>
      <c r="E37" s="498"/>
      <c r="F37" s="499"/>
      <c r="G37" s="367"/>
      <c r="H37" s="500"/>
      <c r="I37" s="490"/>
      <c r="J37" s="490"/>
      <c r="K37" s="490"/>
      <c r="L37" s="490"/>
      <c r="M37" s="492"/>
    </row>
    <row r="38" spans="1:13" s="86" customFormat="1" ht="21.75" customHeight="1">
      <c r="A38" s="501"/>
      <c r="B38" s="494"/>
      <c r="C38" s="494"/>
      <c r="D38" s="496"/>
      <c r="E38" s="498"/>
      <c r="F38" s="499"/>
      <c r="G38" s="367"/>
      <c r="H38" s="500"/>
      <c r="I38" s="490"/>
      <c r="J38" s="490"/>
      <c r="K38" s="490"/>
      <c r="L38" s="490"/>
      <c r="M38" s="492"/>
    </row>
    <row r="39" spans="1:13" s="86" customFormat="1" ht="21.75" customHeight="1">
      <c r="A39" s="501"/>
      <c r="B39" s="494"/>
      <c r="C39" s="494"/>
      <c r="D39" s="496"/>
      <c r="E39" s="498"/>
      <c r="F39" s="499"/>
      <c r="G39" s="367"/>
      <c r="H39" s="500"/>
      <c r="I39" s="490"/>
      <c r="J39" s="490"/>
      <c r="K39" s="490"/>
      <c r="L39" s="490"/>
      <c r="M39" s="492"/>
    </row>
    <row r="40" spans="1:13" s="86" customFormat="1" ht="13.5" customHeight="1">
      <c r="A40" s="501">
        <f>'7- Mapa Final'!A40</f>
        <v>4</v>
      </c>
      <c r="B40" s="494" t="str">
        <f>'7- Mapa Final'!B40</f>
        <v>Incumplimiento del plan Anual de Inversiones</v>
      </c>
      <c r="C40" s="494" t="str">
        <f>'7- Mapa Final'!C40</f>
        <v>Postergación o negación en el trámite asociado con la autorización y aprobación de las actividades definidas Plan de Inversión anual.</v>
      </c>
      <c r="D40" s="495" t="str">
        <f>'7- Mapa Final'!J40</f>
        <v>Muy Baja - 1</v>
      </c>
      <c r="E40" s="497" t="str">
        <f>'7- Mapa Final'!K40</f>
        <v>Leve - 1</v>
      </c>
      <c r="F40" s="499" t="str">
        <f>'7- Mapa Final'!M40</f>
        <v>Bajo - 1</v>
      </c>
      <c r="G40" s="367"/>
      <c r="H40" s="500" t="s">
        <v>529</v>
      </c>
      <c r="I40" s="490"/>
      <c r="J40" s="490" t="s">
        <v>7</v>
      </c>
      <c r="K40" s="491">
        <v>45748</v>
      </c>
      <c r="L40" s="491">
        <v>45838</v>
      </c>
      <c r="M40" s="492" t="s">
        <v>537</v>
      </c>
    </row>
    <row r="41" spans="1:13" s="86" customFormat="1" ht="13.5" customHeight="1">
      <c r="A41" s="501"/>
      <c r="B41" s="494"/>
      <c r="C41" s="494"/>
      <c r="D41" s="496"/>
      <c r="E41" s="498"/>
      <c r="F41" s="499"/>
      <c r="G41" s="367"/>
      <c r="H41" s="500"/>
      <c r="I41" s="490"/>
      <c r="J41" s="490"/>
      <c r="K41" s="490"/>
      <c r="L41" s="490"/>
      <c r="M41" s="492"/>
    </row>
    <row r="42" spans="1:13" s="86" customFormat="1" ht="13.5" customHeight="1">
      <c r="A42" s="501"/>
      <c r="B42" s="494"/>
      <c r="C42" s="494"/>
      <c r="D42" s="496"/>
      <c r="E42" s="498"/>
      <c r="F42" s="499"/>
      <c r="G42" s="367"/>
      <c r="H42" s="500"/>
      <c r="I42" s="490"/>
      <c r="J42" s="490"/>
      <c r="K42" s="490"/>
      <c r="L42" s="490"/>
      <c r="M42" s="492"/>
    </row>
    <row r="43" spans="1:13" s="86" customFormat="1" ht="13.5" customHeight="1">
      <c r="A43" s="501"/>
      <c r="B43" s="494"/>
      <c r="C43" s="494"/>
      <c r="D43" s="496"/>
      <c r="E43" s="498"/>
      <c r="F43" s="499"/>
      <c r="G43" s="367"/>
      <c r="H43" s="500"/>
      <c r="I43" s="490"/>
      <c r="J43" s="490"/>
      <c r="K43" s="490"/>
      <c r="L43" s="490"/>
      <c r="M43" s="492"/>
    </row>
    <row r="44" spans="1:13" s="86" customFormat="1" ht="13.5" customHeight="1">
      <c r="A44" s="501"/>
      <c r="B44" s="494"/>
      <c r="C44" s="494"/>
      <c r="D44" s="496"/>
      <c r="E44" s="498"/>
      <c r="F44" s="499"/>
      <c r="G44" s="367"/>
      <c r="H44" s="500"/>
      <c r="I44" s="490"/>
      <c r="J44" s="490"/>
      <c r="K44" s="490"/>
      <c r="L44" s="490"/>
      <c r="M44" s="492"/>
    </row>
    <row r="45" spans="1:13" s="86" customFormat="1" ht="13.5" customHeight="1">
      <c r="A45" s="501"/>
      <c r="B45" s="494"/>
      <c r="C45" s="494"/>
      <c r="D45" s="496"/>
      <c r="E45" s="498"/>
      <c r="F45" s="499"/>
      <c r="G45" s="367"/>
      <c r="H45" s="500"/>
      <c r="I45" s="490"/>
      <c r="J45" s="490"/>
      <c r="K45" s="490"/>
      <c r="L45" s="490"/>
      <c r="M45" s="492"/>
    </row>
    <row r="46" spans="1:13" s="86" customFormat="1" ht="13.5" customHeight="1">
      <c r="A46" s="501"/>
      <c r="B46" s="494"/>
      <c r="C46" s="494"/>
      <c r="D46" s="496"/>
      <c r="E46" s="498"/>
      <c r="F46" s="499"/>
      <c r="G46" s="367"/>
      <c r="H46" s="500"/>
      <c r="I46" s="490"/>
      <c r="J46" s="490"/>
      <c r="K46" s="490"/>
      <c r="L46" s="490"/>
      <c r="M46" s="492"/>
    </row>
    <row r="47" spans="1:13" s="86" customFormat="1" ht="13.5" customHeight="1">
      <c r="A47" s="501"/>
      <c r="B47" s="494"/>
      <c r="C47" s="494"/>
      <c r="D47" s="496"/>
      <c r="E47" s="498"/>
      <c r="F47" s="499"/>
      <c r="G47" s="367"/>
      <c r="H47" s="500"/>
      <c r="I47" s="490"/>
      <c r="J47" s="490"/>
      <c r="K47" s="490"/>
      <c r="L47" s="490"/>
      <c r="M47" s="492"/>
    </row>
    <row r="48" spans="1:13" s="86" customFormat="1" ht="21.75" customHeight="1">
      <c r="A48" s="501"/>
      <c r="B48" s="494"/>
      <c r="C48" s="494"/>
      <c r="D48" s="496"/>
      <c r="E48" s="498"/>
      <c r="F48" s="499"/>
      <c r="G48" s="367"/>
      <c r="H48" s="500"/>
      <c r="I48" s="490"/>
      <c r="J48" s="490"/>
      <c r="K48" s="490"/>
      <c r="L48" s="490"/>
      <c r="M48" s="492"/>
    </row>
    <row r="49" spans="1:13" s="86" customFormat="1" ht="21.75" customHeight="1">
      <c r="A49" s="501"/>
      <c r="B49" s="494"/>
      <c r="C49" s="494"/>
      <c r="D49" s="496"/>
      <c r="E49" s="498"/>
      <c r="F49" s="499"/>
      <c r="G49" s="367"/>
      <c r="H49" s="500"/>
      <c r="I49" s="490"/>
      <c r="J49" s="490"/>
      <c r="K49" s="490"/>
      <c r="L49" s="490"/>
      <c r="M49" s="492"/>
    </row>
    <row r="50" spans="1:13" s="86" customFormat="1" ht="13.5" customHeight="1">
      <c r="A50" s="501">
        <f>'7- Mapa Final'!A50</f>
        <v>5</v>
      </c>
      <c r="B50" s="494" t="str">
        <f>'7- Mapa Final'!B50</f>
        <v>Corrupción</v>
      </c>
      <c r="C50" s="494" t="str">
        <f>'7- Mapa Final'!C50</f>
        <v>Posibilidad de actos indebidos de  los servidores judiciales debido a  la carencia en transparencia, ética y valores</v>
      </c>
      <c r="D50" s="495" t="str">
        <f>'7- Mapa Final'!J50</f>
        <v>Muy Baja - 1</v>
      </c>
      <c r="E50" s="497" t="str">
        <f>'7- Mapa Final'!K50</f>
        <v>Menor - 2</v>
      </c>
      <c r="F50" s="499" t="str">
        <f>'7- Mapa Final'!M50</f>
        <v>Bajo - 2</v>
      </c>
      <c r="G50" s="367"/>
      <c r="H50" s="500" t="s">
        <v>530</v>
      </c>
      <c r="I50" s="490"/>
      <c r="J50" s="490" t="s">
        <v>7</v>
      </c>
      <c r="K50" s="491">
        <v>45748</v>
      </c>
      <c r="L50" s="491">
        <v>45838</v>
      </c>
      <c r="M50" s="492" t="s">
        <v>537</v>
      </c>
    </row>
    <row r="51" spans="1:13" s="86" customFormat="1" ht="13.5" customHeight="1">
      <c r="A51" s="501"/>
      <c r="B51" s="494"/>
      <c r="C51" s="494"/>
      <c r="D51" s="496"/>
      <c r="E51" s="498"/>
      <c r="F51" s="499"/>
      <c r="G51" s="367"/>
      <c r="H51" s="500"/>
      <c r="I51" s="490"/>
      <c r="J51" s="490"/>
      <c r="K51" s="490"/>
      <c r="L51" s="490"/>
      <c r="M51" s="492"/>
    </row>
    <row r="52" spans="1:13" s="86" customFormat="1" ht="13.5" customHeight="1">
      <c r="A52" s="501"/>
      <c r="B52" s="494"/>
      <c r="C52" s="494"/>
      <c r="D52" s="496"/>
      <c r="E52" s="498"/>
      <c r="F52" s="499"/>
      <c r="G52" s="367"/>
      <c r="H52" s="500"/>
      <c r="I52" s="490"/>
      <c r="J52" s="490"/>
      <c r="K52" s="490"/>
      <c r="L52" s="490"/>
      <c r="M52" s="492"/>
    </row>
    <row r="53" spans="1:13" s="86" customFormat="1" ht="13.5" customHeight="1">
      <c r="A53" s="501"/>
      <c r="B53" s="494"/>
      <c r="C53" s="494"/>
      <c r="D53" s="496"/>
      <c r="E53" s="498"/>
      <c r="F53" s="499"/>
      <c r="G53" s="367"/>
      <c r="H53" s="500"/>
      <c r="I53" s="490"/>
      <c r="J53" s="490"/>
      <c r="K53" s="490"/>
      <c r="L53" s="490"/>
      <c r="M53" s="492"/>
    </row>
    <row r="54" spans="1:13" s="86" customFormat="1" ht="13.5" customHeight="1">
      <c r="A54" s="501"/>
      <c r="B54" s="494"/>
      <c r="C54" s="494"/>
      <c r="D54" s="496"/>
      <c r="E54" s="498"/>
      <c r="F54" s="499"/>
      <c r="G54" s="367"/>
      <c r="H54" s="500"/>
      <c r="I54" s="490"/>
      <c r="J54" s="490"/>
      <c r="K54" s="490"/>
      <c r="L54" s="490"/>
      <c r="M54" s="492"/>
    </row>
    <row r="55" spans="1:13" s="86" customFormat="1" ht="13.5" customHeight="1">
      <c r="A55" s="501"/>
      <c r="B55" s="494"/>
      <c r="C55" s="494"/>
      <c r="D55" s="496"/>
      <c r="E55" s="498"/>
      <c r="F55" s="499"/>
      <c r="G55" s="367"/>
      <c r="H55" s="500"/>
      <c r="I55" s="490"/>
      <c r="J55" s="490"/>
      <c r="K55" s="490"/>
      <c r="L55" s="490"/>
      <c r="M55" s="492"/>
    </row>
    <row r="56" spans="1:13" s="86" customFormat="1" ht="13.5" customHeight="1">
      <c r="A56" s="501"/>
      <c r="B56" s="494"/>
      <c r="C56" s="494"/>
      <c r="D56" s="496"/>
      <c r="E56" s="498"/>
      <c r="F56" s="499"/>
      <c r="G56" s="367"/>
      <c r="H56" s="500"/>
      <c r="I56" s="490"/>
      <c r="J56" s="490"/>
      <c r="K56" s="490"/>
      <c r="L56" s="490"/>
      <c r="M56" s="492"/>
    </row>
    <row r="57" spans="1:13" s="86" customFormat="1" ht="13.5" customHeight="1">
      <c r="A57" s="501"/>
      <c r="B57" s="494"/>
      <c r="C57" s="494"/>
      <c r="D57" s="496"/>
      <c r="E57" s="498"/>
      <c r="F57" s="499"/>
      <c r="G57" s="367"/>
      <c r="H57" s="500"/>
      <c r="I57" s="490"/>
      <c r="J57" s="490"/>
      <c r="K57" s="490"/>
      <c r="L57" s="490"/>
      <c r="M57" s="492"/>
    </row>
    <row r="58" spans="1:13" s="86" customFormat="1" ht="21.75" customHeight="1">
      <c r="A58" s="501"/>
      <c r="B58" s="494"/>
      <c r="C58" s="494"/>
      <c r="D58" s="496"/>
      <c r="E58" s="498"/>
      <c r="F58" s="499"/>
      <c r="G58" s="367"/>
      <c r="H58" s="500"/>
      <c r="I58" s="490"/>
      <c r="J58" s="490"/>
      <c r="K58" s="490"/>
      <c r="L58" s="490"/>
      <c r="M58" s="492"/>
    </row>
    <row r="59" spans="1:13" s="86" customFormat="1" ht="21.75" customHeight="1">
      <c r="A59" s="501"/>
      <c r="B59" s="494"/>
      <c r="C59" s="494"/>
      <c r="D59" s="496"/>
      <c r="E59" s="498"/>
      <c r="F59" s="499"/>
      <c r="G59" s="367"/>
      <c r="H59" s="500"/>
      <c r="I59" s="490"/>
      <c r="J59" s="490"/>
      <c r="K59" s="490"/>
      <c r="L59" s="490"/>
      <c r="M59" s="492"/>
    </row>
    <row r="60" spans="1:13" s="86" customFormat="1" ht="13.5" customHeight="1">
      <c r="A60" s="501">
        <f>'7- Mapa Final'!A60</f>
        <v>6</v>
      </c>
      <c r="B60" s="494" t="str">
        <f>'7- Mapa Final'!B60</f>
        <v>Obsolescencia Tecnológica.</v>
      </c>
      <c r="C60" s="494" t="str">
        <f>'7- Mapa Final'!C60</f>
        <v>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v>
      </c>
      <c r="D60" s="495" t="str">
        <f>'7- Mapa Final'!J60</f>
        <v>Muy Baja - 1</v>
      </c>
      <c r="E60" s="497" t="str">
        <f>'7- Mapa Final'!K60</f>
        <v>Mayor - 4</v>
      </c>
      <c r="F60" s="499" t="str">
        <f>'7- Mapa Final'!M60</f>
        <v>Alto  - 4</v>
      </c>
      <c r="G60" s="367"/>
      <c r="H60" s="500" t="s">
        <v>531</v>
      </c>
      <c r="I60" s="490"/>
      <c r="J60" s="490" t="s">
        <v>7</v>
      </c>
      <c r="K60" s="491">
        <v>45748</v>
      </c>
      <c r="L60" s="491">
        <v>45838</v>
      </c>
      <c r="M60" s="492" t="s">
        <v>537</v>
      </c>
    </row>
    <row r="61" spans="1:13" s="86" customFormat="1" ht="13.5" customHeight="1">
      <c r="A61" s="501"/>
      <c r="B61" s="494"/>
      <c r="C61" s="494"/>
      <c r="D61" s="496"/>
      <c r="E61" s="498"/>
      <c r="F61" s="499"/>
      <c r="G61" s="367"/>
      <c r="H61" s="500"/>
      <c r="I61" s="490"/>
      <c r="J61" s="490"/>
      <c r="K61" s="490"/>
      <c r="L61" s="490"/>
      <c r="M61" s="492"/>
    </row>
    <row r="62" spans="1:13" s="86" customFormat="1" ht="13.5" customHeight="1">
      <c r="A62" s="501"/>
      <c r="B62" s="494"/>
      <c r="C62" s="494"/>
      <c r="D62" s="496"/>
      <c r="E62" s="498"/>
      <c r="F62" s="499"/>
      <c r="G62" s="367"/>
      <c r="H62" s="500"/>
      <c r="I62" s="490"/>
      <c r="J62" s="490"/>
      <c r="K62" s="490"/>
      <c r="L62" s="490"/>
      <c r="M62" s="492"/>
    </row>
    <row r="63" spans="1:13" s="86" customFormat="1" ht="13.5" customHeight="1">
      <c r="A63" s="501"/>
      <c r="B63" s="494"/>
      <c r="C63" s="494"/>
      <c r="D63" s="496"/>
      <c r="E63" s="498"/>
      <c r="F63" s="499"/>
      <c r="G63" s="367"/>
      <c r="H63" s="500"/>
      <c r="I63" s="490"/>
      <c r="J63" s="490"/>
      <c r="K63" s="490"/>
      <c r="L63" s="490"/>
      <c r="M63" s="492"/>
    </row>
    <row r="64" spans="1:13" s="86" customFormat="1" ht="13.5" customHeight="1">
      <c r="A64" s="501"/>
      <c r="B64" s="494"/>
      <c r="C64" s="494"/>
      <c r="D64" s="496"/>
      <c r="E64" s="498"/>
      <c r="F64" s="499"/>
      <c r="G64" s="367"/>
      <c r="H64" s="500"/>
      <c r="I64" s="490"/>
      <c r="J64" s="490"/>
      <c r="K64" s="490"/>
      <c r="L64" s="490"/>
      <c r="M64" s="492"/>
    </row>
    <row r="65" spans="1:13" s="86" customFormat="1" ht="13.5" customHeight="1">
      <c r="A65" s="501"/>
      <c r="B65" s="494"/>
      <c r="C65" s="494"/>
      <c r="D65" s="496"/>
      <c r="E65" s="498"/>
      <c r="F65" s="499"/>
      <c r="G65" s="367"/>
      <c r="H65" s="500"/>
      <c r="I65" s="490"/>
      <c r="J65" s="490"/>
      <c r="K65" s="490"/>
      <c r="L65" s="490"/>
      <c r="M65" s="492"/>
    </row>
    <row r="66" spans="1:13" s="86" customFormat="1" ht="13.5" customHeight="1">
      <c r="A66" s="501"/>
      <c r="B66" s="494"/>
      <c r="C66" s="494"/>
      <c r="D66" s="496"/>
      <c r="E66" s="498"/>
      <c r="F66" s="499"/>
      <c r="G66" s="367"/>
      <c r="H66" s="500"/>
      <c r="I66" s="490"/>
      <c r="J66" s="490"/>
      <c r="K66" s="490"/>
      <c r="L66" s="490"/>
      <c r="M66" s="492"/>
    </row>
    <row r="67" spans="1:13" s="86" customFormat="1" ht="13.5" customHeight="1">
      <c r="A67" s="501"/>
      <c r="B67" s="494"/>
      <c r="C67" s="494"/>
      <c r="D67" s="496"/>
      <c r="E67" s="498"/>
      <c r="F67" s="499"/>
      <c r="G67" s="367"/>
      <c r="H67" s="500"/>
      <c r="I67" s="490"/>
      <c r="J67" s="490"/>
      <c r="K67" s="490"/>
      <c r="L67" s="490"/>
      <c r="M67" s="492"/>
    </row>
    <row r="68" spans="1:13" s="86" customFormat="1" ht="21.75" customHeight="1">
      <c r="A68" s="501"/>
      <c r="B68" s="494"/>
      <c r="C68" s="494"/>
      <c r="D68" s="496"/>
      <c r="E68" s="498"/>
      <c r="F68" s="499"/>
      <c r="G68" s="367"/>
      <c r="H68" s="500"/>
      <c r="I68" s="490"/>
      <c r="J68" s="490"/>
      <c r="K68" s="490"/>
      <c r="L68" s="490"/>
      <c r="M68" s="492"/>
    </row>
    <row r="69" spans="1:13" s="86" customFormat="1" ht="21.75" customHeight="1">
      <c r="A69" s="501"/>
      <c r="B69" s="494"/>
      <c r="C69" s="494"/>
      <c r="D69" s="496"/>
      <c r="E69" s="498"/>
      <c r="F69" s="499"/>
      <c r="G69" s="367"/>
      <c r="H69" s="500"/>
      <c r="I69" s="490"/>
      <c r="J69" s="490"/>
      <c r="K69" s="490"/>
      <c r="L69" s="490"/>
      <c r="M69" s="492"/>
    </row>
    <row r="70" spans="1:13" s="86" customFormat="1" ht="13.5" customHeight="1">
      <c r="A70" s="501">
        <f>'7- Mapa Final'!A70</f>
        <v>7</v>
      </c>
      <c r="B70" s="494" t="str">
        <f>'7- Mapa Final'!B70</f>
        <v>Interrupción de los servicios tecnológicos</v>
      </c>
      <c r="C70" s="494" t="str">
        <f>'7- Mapa Final'!C70</f>
        <v xml:space="preserve">Afectación en la prestación de servicios tecnológicos, causado por la MIGRACIÓN de los mismos, en el cambio de proveedor, afectando el normal desarrollo de las actividades </v>
      </c>
      <c r="D70" s="495" t="str">
        <f>'7- Mapa Final'!J70</f>
        <v>Muy Baja - 1</v>
      </c>
      <c r="E70" s="497" t="str">
        <f>'7- Mapa Final'!K70</f>
        <v>Menor - 2</v>
      </c>
      <c r="F70" s="499" t="str">
        <f>'7- Mapa Final'!M70</f>
        <v>Bajo - 2</v>
      </c>
      <c r="G70" s="367"/>
      <c r="H70" s="500" t="s">
        <v>532</v>
      </c>
      <c r="I70" s="490"/>
      <c r="J70" s="490" t="s">
        <v>7</v>
      </c>
      <c r="K70" s="491">
        <v>45748</v>
      </c>
      <c r="L70" s="491">
        <v>45838</v>
      </c>
      <c r="M70" s="492" t="s">
        <v>537</v>
      </c>
    </row>
    <row r="71" spans="1:13" s="86" customFormat="1" ht="13.5" customHeight="1">
      <c r="A71" s="501"/>
      <c r="B71" s="494"/>
      <c r="C71" s="494"/>
      <c r="D71" s="496"/>
      <c r="E71" s="498"/>
      <c r="F71" s="499"/>
      <c r="G71" s="367"/>
      <c r="H71" s="500"/>
      <c r="I71" s="490"/>
      <c r="J71" s="490"/>
      <c r="K71" s="490"/>
      <c r="L71" s="490"/>
      <c r="M71" s="492"/>
    </row>
    <row r="72" spans="1:13" s="86" customFormat="1" ht="13.5" customHeight="1">
      <c r="A72" s="501"/>
      <c r="B72" s="494"/>
      <c r="C72" s="494"/>
      <c r="D72" s="496"/>
      <c r="E72" s="498"/>
      <c r="F72" s="499"/>
      <c r="G72" s="367"/>
      <c r="H72" s="500"/>
      <c r="I72" s="490"/>
      <c r="J72" s="490"/>
      <c r="K72" s="490"/>
      <c r="L72" s="490"/>
      <c r="M72" s="492"/>
    </row>
    <row r="73" spans="1:13" s="86" customFormat="1" ht="13.5" customHeight="1">
      <c r="A73" s="501"/>
      <c r="B73" s="494"/>
      <c r="C73" s="494"/>
      <c r="D73" s="496"/>
      <c r="E73" s="498"/>
      <c r="F73" s="499"/>
      <c r="G73" s="367"/>
      <c r="H73" s="500"/>
      <c r="I73" s="490"/>
      <c r="J73" s="490"/>
      <c r="K73" s="490"/>
      <c r="L73" s="490"/>
      <c r="M73" s="492"/>
    </row>
    <row r="74" spans="1:13" s="86" customFormat="1" ht="13.5" customHeight="1">
      <c r="A74" s="501"/>
      <c r="B74" s="494"/>
      <c r="C74" s="494"/>
      <c r="D74" s="496"/>
      <c r="E74" s="498"/>
      <c r="F74" s="499"/>
      <c r="G74" s="367"/>
      <c r="H74" s="500"/>
      <c r="I74" s="490"/>
      <c r="J74" s="490"/>
      <c r="K74" s="490"/>
      <c r="L74" s="490"/>
      <c r="M74" s="492"/>
    </row>
    <row r="75" spans="1:13" s="86" customFormat="1" ht="13.5" customHeight="1">
      <c r="A75" s="501"/>
      <c r="B75" s="494"/>
      <c r="C75" s="494"/>
      <c r="D75" s="496"/>
      <c r="E75" s="498"/>
      <c r="F75" s="499"/>
      <c r="G75" s="367"/>
      <c r="H75" s="500"/>
      <c r="I75" s="490"/>
      <c r="J75" s="490"/>
      <c r="K75" s="490"/>
      <c r="L75" s="490"/>
      <c r="M75" s="492"/>
    </row>
    <row r="76" spans="1:13" s="86" customFormat="1" ht="13.5" customHeight="1">
      <c r="A76" s="501"/>
      <c r="B76" s="494"/>
      <c r="C76" s="494"/>
      <c r="D76" s="496"/>
      <c r="E76" s="498"/>
      <c r="F76" s="499"/>
      <c r="G76" s="367"/>
      <c r="H76" s="500"/>
      <c r="I76" s="490"/>
      <c r="J76" s="490"/>
      <c r="K76" s="490"/>
      <c r="L76" s="490"/>
      <c r="M76" s="492"/>
    </row>
    <row r="77" spans="1:13" s="86" customFormat="1" ht="13.5" customHeight="1">
      <c r="A77" s="501"/>
      <c r="B77" s="494"/>
      <c r="C77" s="494"/>
      <c r="D77" s="496"/>
      <c r="E77" s="498"/>
      <c r="F77" s="499"/>
      <c r="G77" s="367"/>
      <c r="H77" s="500"/>
      <c r="I77" s="490"/>
      <c r="J77" s="490"/>
      <c r="K77" s="490"/>
      <c r="L77" s="490"/>
      <c r="M77" s="492"/>
    </row>
    <row r="78" spans="1:13" s="86" customFormat="1" ht="21.75" customHeight="1">
      <c r="A78" s="501"/>
      <c r="B78" s="494"/>
      <c r="C78" s="494"/>
      <c r="D78" s="496"/>
      <c r="E78" s="498"/>
      <c r="F78" s="499"/>
      <c r="G78" s="367"/>
      <c r="H78" s="500"/>
      <c r="I78" s="490"/>
      <c r="J78" s="490"/>
      <c r="K78" s="490"/>
      <c r="L78" s="490"/>
      <c r="M78" s="492"/>
    </row>
    <row r="79" spans="1:13" s="86" customFormat="1" ht="21.75" customHeight="1">
      <c r="A79" s="501"/>
      <c r="B79" s="494"/>
      <c r="C79" s="494"/>
      <c r="D79" s="496"/>
      <c r="E79" s="498"/>
      <c r="F79" s="499"/>
      <c r="G79" s="367"/>
      <c r="H79" s="500"/>
      <c r="I79" s="490"/>
      <c r="J79" s="490"/>
      <c r="K79" s="490"/>
      <c r="L79" s="490"/>
      <c r="M79" s="492"/>
    </row>
    <row r="80" spans="1:13" s="86" customFormat="1" ht="13.5" customHeight="1">
      <c r="A80" s="501">
        <f>'7- Mapa Final'!A80</f>
        <v>8</v>
      </c>
      <c r="B80" s="494" t="str">
        <f>'7- Mapa Final'!B80</f>
        <v>Interrupción del servicio de conectividad LAN - Local</v>
      </c>
      <c r="C80" s="494" t="str">
        <f>'7- Mapa Final'!C80</f>
        <v>Afectar el normal curso de las operaciones en alguna de las ubicaciones de la organización con ocasión a la ausencia de conectividad</v>
      </c>
      <c r="D80" s="495" t="str">
        <f>'7- Mapa Final'!J80</f>
        <v>Media - 3</v>
      </c>
      <c r="E80" s="497" t="str">
        <f>'7- Mapa Final'!K80</f>
        <v>Menor - 2</v>
      </c>
      <c r="F80" s="499" t="str">
        <f>'7- Mapa Final'!M80</f>
        <v>Moderado - 6</v>
      </c>
      <c r="G80" s="367"/>
      <c r="H80" s="363" t="s">
        <v>533</v>
      </c>
      <c r="I80" s="490"/>
      <c r="J80" s="490" t="s">
        <v>7</v>
      </c>
      <c r="K80" s="491">
        <v>45748</v>
      </c>
      <c r="L80" s="491">
        <v>45838</v>
      </c>
      <c r="M80" s="492" t="s">
        <v>537</v>
      </c>
    </row>
    <row r="81" spans="1:13" s="86" customFormat="1" ht="13.5" customHeight="1">
      <c r="A81" s="501"/>
      <c r="B81" s="494"/>
      <c r="C81" s="494"/>
      <c r="D81" s="496"/>
      <c r="E81" s="498"/>
      <c r="F81" s="499"/>
      <c r="G81" s="367"/>
      <c r="H81" s="500"/>
      <c r="I81" s="490"/>
      <c r="J81" s="490"/>
      <c r="K81" s="490"/>
      <c r="L81" s="490"/>
      <c r="M81" s="492"/>
    </row>
    <row r="82" spans="1:13" s="86" customFormat="1" ht="13.5" customHeight="1">
      <c r="A82" s="501"/>
      <c r="B82" s="494"/>
      <c r="C82" s="494"/>
      <c r="D82" s="496"/>
      <c r="E82" s="498"/>
      <c r="F82" s="499"/>
      <c r="G82" s="367"/>
      <c r="H82" s="500"/>
      <c r="I82" s="490"/>
      <c r="J82" s="490"/>
      <c r="K82" s="490"/>
      <c r="L82" s="490"/>
      <c r="M82" s="492"/>
    </row>
    <row r="83" spans="1:13" s="86" customFormat="1" ht="13.5" customHeight="1">
      <c r="A83" s="501"/>
      <c r="B83" s="494"/>
      <c r="C83" s="494"/>
      <c r="D83" s="496"/>
      <c r="E83" s="498"/>
      <c r="F83" s="499"/>
      <c r="G83" s="367"/>
      <c r="H83" s="500"/>
      <c r="I83" s="490"/>
      <c r="J83" s="490"/>
      <c r="K83" s="490"/>
      <c r="L83" s="490"/>
      <c r="M83" s="492"/>
    </row>
    <row r="84" spans="1:13" s="86" customFormat="1" ht="13.5" customHeight="1">
      <c r="A84" s="501"/>
      <c r="B84" s="494"/>
      <c r="C84" s="494"/>
      <c r="D84" s="496"/>
      <c r="E84" s="498"/>
      <c r="F84" s="499"/>
      <c r="G84" s="367"/>
      <c r="H84" s="500"/>
      <c r="I84" s="490"/>
      <c r="J84" s="490"/>
      <c r="K84" s="490"/>
      <c r="L84" s="490"/>
      <c r="M84" s="492"/>
    </row>
    <row r="85" spans="1:13" s="86" customFormat="1" ht="13.5" customHeight="1">
      <c r="A85" s="501"/>
      <c r="B85" s="494"/>
      <c r="C85" s="494"/>
      <c r="D85" s="496"/>
      <c r="E85" s="498"/>
      <c r="F85" s="499"/>
      <c r="G85" s="367"/>
      <c r="H85" s="500"/>
      <c r="I85" s="490"/>
      <c r="J85" s="490"/>
      <c r="K85" s="490"/>
      <c r="L85" s="490"/>
      <c r="M85" s="492"/>
    </row>
    <row r="86" spans="1:13" s="86" customFormat="1" ht="13.5" customHeight="1">
      <c r="A86" s="501"/>
      <c r="B86" s="494"/>
      <c r="C86" s="494"/>
      <c r="D86" s="496"/>
      <c r="E86" s="498"/>
      <c r="F86" s="499"/>
      <c r="G86" s="367"/>
      <c r="H86" s="500"/>
      <c r="I86" s="490"/>
      <c r="J86" s="490"/>
      <c r="K86" s="490"/>
      <c r="L86" s="490"/>
      <c r="M86" s="492"/>
    </row>
    <row r="87" spans="1:13" s="86" customFormat="1" ht="13.5" customHeight="1">
      <c r="A87" s="501"/>
      <c r="B87" s="494"/>
      <c r="C87" s="494"/>
      <c r="D87" s="496"/>
      <c r="E87" s="498"/>
      <c r="F87" s="499"/>
      <c r="G87" s="367"/>
      <c r="H87" s="500"/>
      <c r="I87" s="490"/>
      <c r="J87" s="490"/>
      <c r="K87" s="490"/>
      <c r="L87" s="490"/>
      <c r="M87" s="492"/>
    </row>
    <row r="88" spans="1:13" s="86" customFormat="1" ht="21.75" customHeight="1">
      <c r="A88" s="501"/>
      <c r="B88" s="494"/>
      <c r="C88" s="494"/>
      <c r="D88" s="496"/>
      <c r="E88" s="498"/>
      <c r="F88" s="499"/>
      <c r="G88" s="367"/>
      <c r="H88" s="500"/>
      <c r="I88" s="490"/>
      <c r="J88" s="490"/>
      <c r="K88" s="490"/>
      <c r="L88" s="490"/>
      <c r="M88" s="492"/>
    </row>
    <row r="89" spans="1:13" s="86" customFormat="1" ht="21.75" customHeight="1">
      <c r="A89" s="501"/>
      <c r="B89" s="494"/>
      <c r="C89" s="494"/>
      <c r="D89" s="496"/>
      <c r="E89" s="498"/>
      <c r="F89" s="499"/>
      <c r="G89" s="367"/>
      <c r="H89" s="500"/>
      <c r="I89" s="490"/>
      <c r="J89" s="490"/>
      <c r="K89" s="490"/>
      <c r="L89" s="490"/>
      <c r="M89" s="492"/>
    </row>
    <row r="90" spans="1:13" s="86" customFormat="1" ht="13.5" customHeight="1">
      <c r="A90" s="501">
        <f>'7- Mapa Final'!A90</f>
        <v>9</v>
      </c>
      <c r="B90" s="494" t="str">
        <f>'7- Mapa Final'!B90</f>
        <v xml:space="preserve">Pérdida de la seguridad, confiablidad o disponibilidad de la información </v>
      </c>
      <c r="C90" s="494" t="str">
        <f>'7- Mapa Final'!C90</f>
        <v xml:space="preserve">Afectación en la confidencialidad, integridad,  disponibilidad y seguridad de la información por la no aplicabilidad de  barreras y procedimientos que resguardan el acceso a los datos. </v>
      </c>
      <c r="D90" s="495" t="str">
        <f>'7- Mapa Final'!J90</f>
        <v>Muy Baja - 1</v>
      </c>
      <c r="E90" s="497" t="str">
        <f>'7- Mapa Final'!K90</f>
        <v>Menor - 2</v>
      </c>
      <c r="F90" s="499" t="str">
        <f>'7- Mapa Final'!M90</f>
        <v>Bajo - 2</v>
      </c>
      <c r="G90" s="367"/>
      <c r="H90" s="500" t="s">
        <v>534</v>
      </c>
      <c r="I90" s="490"/>
      <c r="J90" s="490" t="s">
        <v>7</v>
      </c>
      <c r="K90" s="491">
        <v>45748</v>
      </c>
      <c r="L90" s="491">
        <v>45838</v>
      </c>
      <c r="M90" s="492" t="s">
        <v>537</v>
      </c>
    </row>
    <row r="91" spans="1:13" s="86" customFormat="1" ht="13.5" customHeight="1">
      <c r="A91" s="501"/>
      <c r="B91" s="494"/>
      <c r="C91" s="494"/>
      <c r="D91" s="496"/>
      <c r="E91" s="498"/>
      <c r="F91" s="499"/>
      <c r="G91" s="367"/>
      <c r="H91" s="500"/>
      <c r="I91" s="490"/>
      <c r="J91" s="490"/>
      <c r="K91" s="490"/>
      <c r="L91" s="490"/>
      <c r="M91" s="492"/>
    </row>
    <row r="92" spans="1:13" s="86" customFormat="1" ht="13.5" customHeight="1">
      <c r="A92" s="501"/>
      <c r="B92" s="494"/>
      <c r="C92" s="494"/>
      <c r="D92" s="496"/>
      <c r="E92" s="498"/>
      <c r="F92" s="499"/>
      <c r="G92" s="367"/>
      <c r="H92" s="500"/>
      <c r="I92" s="490"/>
      <c r="J92" s="490"/>
      <c r="K92" s="490"/>
      <c r="L92" s="490"/>
      <c r="M92" s="492"/>
    </row>
    <row r="93" spans="1:13" s="86" customFormat="1" ht="13.5" customHeight="1">
      <c r="A93" s="501"/>
      <c r="B93" s="494"/>
      <c r="C93" s="494"/>
      <c r="D93" s="496"/>
      <c r="E93" s="498"/>
      <c r="F93" s="499"/>
      <c r="G93" s="367"/>
      <c r="H93" s="500"/>
      <c r="I93" s="490"/>
      <c r="J93" s="490"/>
      <c r="K93" s="490"/>
      <c r="L93" s="490"/>
      <c r="M93" s="492"/>
    </row>
    <row r="94" spans="1:13" s="86" customFormat="1" ht="13.5" customHeight="1">
      <c r="A94" s="501"/>
      <c r="B94" s="494"/>
      <c r="C94" s="494"/>
      <c r="D94" s="496"/>
      <c r="E94" s="498"/>
      <c r="F94" s="499"/>
      <c r="G94" s="367"/>
      <c r="H94" s="500"/>
      <c r="I94" s="490"/>
      <c r="J94" s="490"/>
      <c r="K94" s="490"/>
      <c r="L94" s="490"/>
      <c r="M94" s="492"/>
    </row>
    <row r="95" spans="1:13" s="86" customFormat="1" ht="13.5" customHeight="1">
      <c r="A95" s="501"/>
      <c r="B95" s="494"/>
      <c r="C95" s="494"/>
      <c r="D95" s="496"/>
      <c r="E95" s="498"/>
      <c r="F95" s="499"/>
      <c r="G95" s="367"/>
      <c r="H95" s="500"/>
      <c r="I95" s="490"/>
      <c r="J95" s="490"/>
      <c r="K95" s="490"/>
      <c r="L95" s="490"/>
      <c r="M95" s="492"/>
    </row>
    <row r="96" spans="1:13" s="86" customFormat="1" ht="13.5" customHeight="1">
      <c r="A96" s="501"/>
      <c r="B96" s="494"/>
      <c r="C96" s="494"/>
      <c r="D96" s="496"/>
      <c r="E96" s="498"/>
      <c r="F96" s="499"/>
      <c r="G96" s="367"/>
      <c r="H96" s="500"/>
      <c r="I96" s="490"/>
      <c r="J96" s="490"/>
      <c r="K96" s="490"/>
      <c r="L96" s="490"/>
      <c r="M96" s="492"/>
    </row>
    <row r="97" spans="1:13" s="86" customFormat="1" ht="13.5" customHeight="1">
      <c r="A97" s="501"/>
      <c r="B97" s="494"/>
      <c r="C97" s="494"/>
      <c r="D97" s="496"/>
      <c r="E97" s="498"/>
      <c r="F97" s="499"/>
      <c r="G97" s="367"/>
      <c r="H97" s="500"/>
      <c r="I97" s="490"/>
      <c r="J97" s="490"/>
      <c r="K97" s="490"/>
      <c r="L97" s="490"/>
      <c r="M97" s="492"/>
    </row>
    <row r="98" spans="1:13" s="86" customFormat="1" ht="21.75" customHeight="1">
      <c r="A98" s="501"/>
      <c r="B98" s="494"/>
      <c r="C98" s="494"/>
      <c r="D98" s="496"/>
      <c r="E98" s="498"/>
      <c r="F98" s="499"/>
      <c r="G98" s="367"/>
      <c r="H98" s="500"/>
      <c r="I98" s="490"/>
      <c r="J98" s="490"/>
      <c r="K98" s="490"/>
      <c r="L98" s="490"/>
      <c r="M98" s="492"/>
    </row>
    <row r="99" spans="1:13" s="86" customFormat="1" ht="21.75" customHeight="1">
      <c r="A99" s="501"/>
      <c r="B99" s="494"/>
      <c r="C99" s="494"/>
      <c r="D99" s="496"/>
      <c r="E99" s="498"/>
      <c r="F99" s="499"/>
      <c r="G99" s="367"/>
      <c r="H99" s="500"/>
      <c r="I99" s="490"/>
      <c r="J99" s="490"/>
      <c r="K99" s="490"/>
      <c r="L99" s="490"/>
      <c r="M99" s="492"/>
    </row>
    <row r="100" spans="1:13" s="86" customFormat="1" ht="13.5" customHeight="1">
      <c r="A100" s="493">
        <f>'7- Mapa Final'!A100</f>
        <v>10</v>
      </c>
      <c r="B100" s="494" t="str">
        <f>'7- Mapa Final'!B100</f>
        <v xml:space="preserve">Recibir dádivas o beneficios a nombre propio o de terceros para  afectar la seguridad o confidencialidad de la información   </v>
      </c>
      <c r="C100" s="494" t="str">
        <f>'7- Mapa Final'!C100</f>
        <v xml:space="preserve">Recibir dádivas o beneficios a nombre propio o de terceros por   revelar información confidencial,  alterar, retener o no publicar información.  </v>
      </c>
      <c r="D100" s="495" t="str">
        <f>'7- Mapa Final'!J100</f>
        <v>Muy Baja - 1</v>
      </c>
      <c r="E100" s="497" t="str">
        <f>'7- Mapa Final'!K100</f>
        <v>Catastrófico - 5</v>
      </c>
      <c r="F100" s="499" t="str">
        <f>'7- Mapa Final'!M100</f>
        <v>Extremo - 5</v>
      </c>
      <c r="G100" s="367"/>
      <c r="H100" s="363" t="s">
        <v>535</v>
      </c>
      <c r="I100" s="490"/>
      <c r="J100" s="490" t="s">
        <v>7</v>
      </c>
      <c r="K100" s="491">
        <v>45748</v>
      </c>
      <c r="L100" s="491">
        <v>45838</v>
      </c>
      <c r="M100" s="492" t="s">
        <v>537</v>
      </c>
    </row>
    <row r="101" spans="1:13" s="86" customFormat="1" ht="13.5" customHeight="1">
      <c r="A101" s="493"/>
      <c r="B101" s="494"/>
      <c r="C101" s="494"/>
      <c r="D101" s="496"/>
      <c r="E101" s="498"/>
      <c r="F101" s="499"/>
      <c r="G101" s="367"/>
      <c r="H101" s="500"/>
      <c r="I101" s="490"/>
      <c r="J101" s="490"/>
      <c r="K101" s="490"/>
      <c r="L101" s="490"/>
      <c r="M101" s="492"/>
    </row>
    <row r="102" spans="1:13" s="86" customFormat="1" ht="13.5" customHeight="1">
      <c r="A102" s="493"/>
      <c r="B102" s="494"/>
      <c r="C102" s="494"/>
      <c r="D102" s="496"/>
      <c r="E102" s="498"/>
      <c r="F102" s="499"/>
      <c r="G102" s="367"/>
      <c r="H102" s="500"/>
      <c r="I102" s="490"/>
      <c r="J102" s="490"/>
      <c r="K102" s="490"/>
      <c r="L102" s="490"/>
      <c r="M102" s="492"/>
    </row>
    <row r="103" spans="1:13" s="86" customFormat="1" ht="13.5" customHeight="1">
      <c r="A103" s="493"/>
      <c r="B103" s="494"/>
      <c r="C103" s="494"/>
      <c r="D103" s="496"/>
      <c r="E103" s="498"/>
      <c r="F103" s="499"/>
      <c r="G103" s="367"/>
      <c r="H103" s="500"/>
      <c r="I103" s="490"/>
      <c r="J103" s="490"/>
      <c r="K103" s="490"/>
      <c r="L103" s="490"/>
      <c r="M103" s="492"/>
    </row>
    <row r="104" spans="1:13" s="86" customFormat="1" ht="13.5" customHeight="1">
      <c r="A104" s="493"/>
      <c r="B104" s="494"/>
      <c r="C104" s="494"/>
      <c r="D104" s="496"/>
      <c r="E104" s="498"/>
      <c r="F104" s="499"/>
      <c r="G104" s="367"/>
      <c r="H104" s="500"/>
      <c r="I104" s="490"/>
      <c r="J104" s="490"/>
      <c r="K104" s="490"/>
      <c r="L104" s="490"/>
      <c r="M104" s="492"/>
    </row>
    <row r="105" spans="1:13" s="86" customFormat="1" ht="13.5" customHeight="1">
      <c r="A105" s="493"/>
      <c r="B105" s="494"/>
      <c r="C105" s="494"/>
      <c r="D105" s="496"/>
      <c r="E105" s="498"/>
      <c r="F105" s="499"/>
      <c r="G105" s="367"/>
      <c r="H105" s="500"/>
      <c r="I105" s="490"/>
      <c r="J105" s="490"/>
      <c r="K105" s="490"/>
      <c r="L105" s="490"/>
      <c r="M105" s="492"/>
    </row>
    <row r="106" spans="1:13" s="86" customFormat="1" ht="13.5" customHeight="1">
      <c r="A106" s="493"/>
      <c r="B106" s="494"/>
      <c r="C106" s="494"/>
      <c r="D106" s="496"/>
      <c r="E106" s="498"/>
      <c r="F106" s="499"/>
      <c r="G106" s="367"/>
      <c r="H106" s="500"/>
      <c r="I106" s="490"/>
      <c r="J106" s="490"/>
      <c r="K106" s="490"/>
      <c r="L106" s="490"/>
      <c r="M106" s="492"/>
    </row>
    <row r="107" spans="1:13" s="86" customFormat="1" ht="13.5" customHeight="1">
      <c r="A107" s="493"/>
      <c r="B107" s="494"/>
      <c r="C107" s="494"/>
      <c r="D107" s="496"/>
      <c r="E107" s="498"/>
      <c r="F107" s="499"/>
      <c r="G107" s="367"/>
      <c r="H107" s="500"/>
      <c r="I107" s="490"/>
      <c r="J107" s="490"/>
      <c r="K107" s="490"/>
      <c r="L107" s="490"/>
      <c r="M107" s="492"/>
    </row>
    <row r="108" spans="1:13" s="86" customFormat="1" ht="21.75" customHeight="1">
      <c r="A108" s="493"/>
      <c r="B108" s="494"/>
      <c r="C108" s="494"/>
      <c r="D108" s="496"/>
      <c r="E108" s="498"/>
      <c r="F108" s="499"/>
      <c r="G108" s="367"/>
      <c r="H108" s="500"/>
      <c r="I108" s="490"/>
      <c r="J108" s="490"/>
      <c r="K108" s="490"/>
      <c r="L108" s="490"/>
      <c r="M108" s="492"/>
    </row>
    <row r="109" spans="1:13" s="86" customFormat="1" ht="21.75" customHeight="1">
      <c r="A109" s="493"/>
      <c r="B109" s="494"/>
      <c r="C109" s="494"/>
      <c r="D109" s="496"/>
      <c r="E109" s="498"/>
      <c r="F109" s="499"/>
      <c r="G109" s="367"/>
      <c r="H109" s="500"/>
      <c r="I109" s="490"/>
      <c r="J109" s="490"/>
      <c r="K109" s="490"/>
      <c r="L109" s="490"/>
      <c r="M109" s="492"/>
    </row>
    <row r="110" spans="1:13" s="86" customFormat="1" ht="13.5" customHeight="1">
      <c r="A110" s="493">
        <f>'7- Mapa Final'!A110</f>
        <v>11</v>
      </c>
      <c r="B110" s="494" t="str">
        <f>'7- Mapa Final'!B110</f>
        <v>Ofrecer, prometer, entregar, aceptar o solicitar una ventaja indebida para la asignación de permisos para el acceso y uso de servicios tecnológicos no autorizados, con exposición de datos sensibles,  en  beneficio propio o de un tercero.</v>
      </c>
      <c r="C110" s="494" t="str">
        <f>'7- Mapa Final'!C110</f>
        <v>Cuando por el acceso indebido  y malintencionado a los sistemas de información se hace el uso no apropiado de la información contenida en los sistemas en favorecimiento propio o de un tercero.</v>
      </c>
      <c r="D110" s="495" t="str">
        <f>'7- Mapa Final'!J110</f>
        <v>Muy Baja - 1</v>
      </c>
      <c r="E110" s="497" t="str">
        <f>'7- Mapa Final'!K110</f>
        <v>Moderado - 3</v>
      </c>
      <c r="F110" s="499" t="str">
        <f>'7- Mapa Final'!M110</f>
        <v>Moderado - 3</v>
      </c>
      <c r="G110" s="367"/>
      <c r="H110" s="500" t="s">
        <v>530</v>
      </c>
      <c r="I110" s="490"/>
      <c r="J110" s="490" t="s">
        <v>7</v>
      </c>
      <c r="K110" s="491">
        <v>45748</v>
      </c>
      <c r="L110" s="491">
        <v>45838</v>
      </c>
      <c r="M110" s="492" t="s">
        <v>537</v>
      </c>
    </row>
    <row r="111" spans="1:13" s="86" customFormat="1" ht="13.5" customHeight="1">
      <c r="A111" s="493"/>
      <c r="B111" s="494"/>
      <c r="C111" s="494"/>
      <c r="D111" s="496"/>
      <c r="E111" s="498"/>
      <c r="F111" s="499"/>
      <c r="G111" s="367"/>
      <c r="H111" s="500"/>
      <c r="I111" s="490"/>
      <c r="J111" s="490"/>
      <c r="K111" s="490"/>
      <c r="L111" s="490"/>
      <c r="M111" s="492"/>
    </row>
    <row r="112" spans="1:13" s="86" customFormat="1" ht="13.5" customHeight="1">
      <c r="A112" s="493"/>
      <c r="B112" s="494"/>
      <c r="C112" s="494"/>
      <c r="D112" s="496"/>
      <c r="E112" s="498"/>
      <c r="F112" s="499"/>
      <c r="G112" s="367"/>
      <c r="H112" s="500"/>
      <c r="I112" s="490"/>
      <c r="J112" s="490"/>
      <c r="K112" s="490"/>
      <c r="L112" s="490"/>
      <c r="M112" s="492"/>
    </row>
    <row r="113" spans="1:13" s="86" customFormat="1" ht="13.5" customHeight="1">
      <c r="A113" s="493"/>
      <c r="B113" s="494"/>
      <c r="C113" s="494"/>
      <c r="D113" s="496"/>
      <c r="E113" s="498"/>
      <c r="F113" s="499"/>
      <c r="G113" s="367"/>
      <c r="H113" s="500"/>
      <c r="I113" s="490"/>
      <c r="J113" s="490"/>
      <c r="K113" s="490"/>
      <c r="L113" s="490"/>
      <c r="M113" s="492"/>
    </row>
    <row r="114" spans="1:13" s="86" customFormat="1" ht="13.5" customHeight="1">
      <c r="A114" s="493"/>
      <c r="B114" s="494"/>
      <c r="C114" s="494"/>
      <c r="D114" s="496"/>
      <c r="E114" s="498"/>
      <c r="F114" s="499"/>
      <c r="G114" s="367"/>
      <c r="H114" s="500"/>
      <c r="I114" s="490"/>
      <c r="J114" s="490"/>
      <c r="K114" s="490"/>
      <c r="L114" s="490"/>
      <c r="M114" s="492"/>
    </row>
    <row r="115" spans="1:13" s="86" customFormat="1" ht="13.5" customHeight="1">
      <c r="A115" s="493"/>
      <c r="B115" s="494"/>
      <c r="C115" s="494"/>
      <c r="D115" s="496"/>
      <c r="E115" s="498"/>
      <c r="F115" s="499"/>
      <c r="G115" s="367"/>
      <c r="H115" s="500"/>
      <c r="I115" s="490"/>
      <c r="J115" s="490"/>
      <c r="K115" s="490"/>
      <c r="L115" s="490"/>
      <c r="M115" s="492"/>
    </row>
    <row r="116" spans="1:13" s="86" customFormat="1" ht="13.5" customHeight="1">
      <c r="A116" s="493"/>
      <c r="B116" s="494"/>
      <c r="C116" s="494"/>
      <c r="D116" s="496"/>
      <c r="E116" s="498"/>
      <c r="F116" s="499"/>
      <c r="G116" s="367"/>
      <c r="H116" s="500"/>
      <c r="I116" s="490"/>
      <c r="J116" s="490"/>
      <c r="K116" s="490"/>
      <c r="L116" s="490"/>
      <c r="M116" s="492"/>
    </row>
    <row r="117" spans="1:13" s="86" customFormat="1" ht="13.5" customHeight="1">
      <c r="A117" s="493"/>
      <c r="B117" s="494"/>
      <c r="C117" s="494"/>
      <c r="D117" s="496"/>
      <c r="E117" s="498"/>
      <c r="F117" s="499"/>
      <c r="G117" s="367"/>
      <c r="H117" s="500"/>
      <c r="I117" s="490"/>
      <c r="J117" s="490"/>
      <c r="K117" s="490"/>
      <c r="L117" s="490"/>
      <c r="M117" s="492"/>
    </row>
    <row r="118" spans="1:13" s="86" customFormat="1" ht="21.75" customHeight="1">
      <c r="A118" s="493"/>
      <c r="B118" s="494"/>
      <c r="C118" s="494"/>
      <c r="D118" s="496"/>
      <c r="E118" s="498"/>
      <c r="F118" s="499"/>
      <c r="G118" s="367"/>
      <c r="H118" s="500"/>
      <c r="I118" s="490"/>
      <c r="J118" s="490"/>
      <c r="K118" s="490"/>
      <c r="L118" s="490"/>
      <c r="M118" s="492"/>
    </row>
    <row r="119" spans="1:13" s="86" customFormat="1" ht="21.75" customHeight="1">
      <c r="A119" s="493"/>
      <c r="B119" s="494"/>
      <c r="C119" s="494"/>
      <c r="D119" s="496"/>
      <c r="E119" s="498"/>
      <c r="F119" s="499"/>
      <c r="G119" s="367"/>
      <c r="H119" s="500"/>
      <c r="I119" s="490"/>
      <c r="J119" s="490"/>
      <c r="K119" s="490"/>
      <c r="L119" s="490"/>
      <c r="M119" s="492"/>
    </row>
    <row r="120" spans="1:13" s="86" customFormat="1" ht="13.5" customHeight="1">
      <c r="A120" s="493">
        <f>'7- Mapa Final'!A120</f>
        <v>12</v>
      </c>
      <c r="B120" s="494" t="str">
        <f>'7- Mapa Final'!B120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120" s="494" t="str">
        <f>'7- Mapa Final'!C120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120" s="495" t="str">
        <f>'7- Mapa Final'!J120</f>
        <v>Muy Baja - 1</v>
      </c>
      <c r="E120" s="497" t="str">
        <f>'7- Mapa Final'!K120</f>
        <v>Moderado - 3</v>
      </c>
      <c r="F120" s="499" t="str">
        <f>'7- Mapa Final'!M120</f>
        <v>Moderado - 3</v>
      </c>
      <c r="G120" s="367"/>
      <c r="H120" s="500" t="s">
        <v>530</v>
      </c>
      <c r="I120" s="490"/>
      <c r="J120" s="490" t="s">
        <v>7</v>
      </c>
      <c r="K120" s="491">
        <v>45748</v>
      </c>
      <c r="L120" s="491">
        <v>45838</v>
      </c>
      <c r="M120" s="492" t="s">
        <v>537</v>
      </c>
    </row>
    <row r="121" spans="1:13" s="86" customFormat="1" ht="13.5" customHeight="1">
      <c r="A121" s="493"/>
      <c r="B121" s="494"/>
      <c r="C121" s="494"/>
      <c r="D121" s="496"/>
      <c r="E121" s="498"/>
      <c r="F121" s="499"/>
      <c r="G121" s="367"/>
      <c r="H121" s="500"/>
      <c r="I121" s="490"/>
      <c r="J121" s="490"/>
      <c r="K121" s="490"/>
      <c r="L121" s="490"/>
      <c r="M121" s="492"/>
    </row>
    <row r="122" spans="1:13" s="86" customFormat="1" ht="13.5" customHeight="1">
      <c r="A122" s="493"/>
      <c r="B122" s="494"/>
      <c r="C122" s="494"/>
      <c r="D122" s="496"/>
      <c r="E122" s="498"/>
      <c r="F122" s="499"/>
      <c r="G122" s="367"/>
      <c r="H122" s="500"/>
      <c r="I122" s="490"/>
      <c r="J122" s="490"/>
      <c r="K122" s="490"/>
      <c r="L122" s="490"/>
      <c r="M122" s="492"/>
    </row>
    <row r="123" spans="1:13" s="86" customFormat="1" ht="13.5" customHeight="1">
      <c r="A123" s="493"/>
      <c r="B123" s="494"/>
      <c r="C123" s="494"/>
      <c r="D123" s="496"/>
      <c r="E123" s="498"/>
      <c r="F123" s="499"/>
      <c r="G123" s="367"/>
      <c r="H123" s="500"/>
      <c r="I123" s="490"/>
      <c r="J123" s="490"/>
      <c r="K123" s="490"/>
      <c r="L123" s="490"/>
      <c r="M123" s="492"/>
    </row>
    <row r="124" spans="1:13" s="86" customFormat="1" ht="13.5" customHeight="1">
      <c r="A124" s="493"/>
      <c r="B124" s="494"/>
      <c r="C124" s="494"/>
      <c r="D124" s="496"/>
      <c r="E124" s="498"/>
      <c r="F124" s="499"/>
      <c r="G124" s="367"/>
      <c r="H124" s="500"/>
      <c r="I124" s="490"/>
      <c r="J124" s="490"/>
      <c r="K124" s="490"/>
      <c r="L124" s="490"/>
      <c r="M124" s="492"/>
    </row>
    <row r="125" spans="1:13" s="86" customFormat="1" ht="13.5" customHeight="1">
      <c r="A125" s="493"/>
      <c r="B125" s="494"/>
      <c r="C125" s="494"/>
      <c r="D125" s="496"/>
      <c r="E125" s="498"/>
      <c r="F125" s="499"/>
      <c r="G125" s="367"/>
      <c r="H125" s="500"/>
      <c r="I125" s="490"/>
      <c r="J125" s="490"/>
      <c r="K125" s="490"/>
      <c r="L125" s="490"/>
      <c r="M125" s="492"/>
    </row>
    <row r="126" spans="1:13" s="86" customFormat="1" ht="13.5" customHeight="1">
      <c r="A126" s="493"/>
      <c r="B126" s="494"/>
      <c r="C126" s="494"/>
      <c r="D126" s="496"/>
      <c r="E126" s="498"/>
      <c r="F126" s="499"/>
      <c r="G126" s="367"/>
      <c r="H126" s="500"/>
      <c r="I126" s="490"/>
      <c r="J126" s="490"/>
      <c r="K126" s="490"/>
      <c r="L126" s="490"/>
      <c r="M126" s="492"/>
    </row>
    <row r="127" spans="1:13" s="86" customFormat="1" ht="13.5" customHeight="1">
      <c r="A127" s="493"/>
      <c r="B127" s="494"/>
      <c r="C127" s="494"/>
      <c r="D127" s="496"/>
      <c r="E127" s="498"/>
      <c r="F127" s="499"/>
      <c r="G127" s="367"/>
      <c r="H127" s="500"/>
      <c r="I127" s="490"/>
      <c r="J127" s="490"/>
      <c r="K127" s="490"/>
      <c r="L127" s="490"/>
      <c r="M127" s="492"/>
    </row>
    <row r="128" spans="1:13" s="86" customFormat="1" ht="21.75" customHeight="1">
      <c r="A128" s="493"/>
      <c r="B128" s="494"/>
      <c r="C128" s="494"/>
      <c r="D128" s="496"/>
      <c r="E128" s="498"/>
      <c r="F128" s="499"/>
      <c r="G128" s="367"/>
      <c r="H128" s="500"/>
      <c r="I128" s="490"/>
      <c r="J128" s="490"/>
      <c r="K128" s="490"/>
      <c r="L128" s="490"/>
      <c r="M128" s="492"/>
    </row>
    <row r="129" spans="1:13" s="86" customFormat="1" ht="21.75" customHeight="1">
      <c r="A129" s="493"/>
      <c r="B129" s="494"/>
      <c r="C129" s="494"/>
      <c r="D129" s="496"/>
      <c r="E129" s="498"/>
      <c r="F129" s="499"/>
      <c r="G129" s="367"/>
      <c r="H129" s="500"/>
      <c r="I129" s="490"/>
      <c r="J129" s="490"/>
      <c r="K129" s="490"/>
      <c r="L129" s="490"/>
      <c r="M129" s="492"/>
    </row>
    <row r="130" spans="1:13" s="86" customFormat="1" ht="13.5" customHeight="1">
      <c r="A130" s="493">
        <f>'7- Mapa Final'!A130</f>
        <v>13</v>
      </c>
      <c r="B130" s="494" t="str">
        <f>'7- Mapa Final'!B130</f>
        <v>Ofrecer, prometer, entregar, aceptar o solicitar una ventaja para afectar indebidamente la evaluación técnica de ofertas en los procesos de contratación.</v>
      </c>
      <c r="C130" s="494" t="str">
        <f>'7- Mapa Final'!C130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130" s="495" t="str">
        <f>'7- Mapa Final'!J130</f>
        <v>Muy Baja - 1</v>
      </c>
      <c r="E130" s="497" t="str">
        <f>'7- Mapa Final'!K130</f>
        <v>Moderado - 3</v>
      </c>
      <c r="F130" s="499" t="str">
        <f>'7- Mapa Final'!M130</f>
        <v>Moderado - 3</v>
      </c>
      <c r="G130" s="367"/>
      <c r="H130" s="500" t="s">
        <v>530</v>
      </c>
      <c r="I130" s="490"/>
      <c r="J130" s="490" t="s">
        <v>7</v>
      </c>
      <c r="K130" s="491">
        <v>45748</v>
      </c>
      <c r="L130" s="491">
        <v>45838</v>
      </c>
      <c r="M130" s="492" t="s">
        <v>537</v>
      </c>
    </row>
    <row r="131" spans="1:13" s="86" customFormat="1" ht="13.5" customHeight="1">
      <c r="A131" s="493"/>
      <c r="B131" s="494"/>
      <c r="C131" s="494"/>
      <c r="D131" s="496"/>
      <c r="E131" s="498"/>
      <c r="F131" s="499"/>
      <c r="G131" s="367"/>
      <c r="H131" s="500"/>
      <c r="I131" s="490"/>
      <c r="J131" s="490"/>
      <c r="K131" s="490"/>
      <c r="L131" s="490"/>
      <c r="M131" s="492"/>
    </row>
    <row r="132" spans="1:13" s="86" customFormat="1" ht="13.5" customHeight="1">
      <c r="A132" s="493"/>
      <c r="B132" s="494"/>
      <c r="C132" s="494"/>
      <c r="D132" s="496"/>
      <c r="E132" s="498"/>
      <c r="F132" s="499"/>
      <c r="G132" s="367"/>
      <c r="H132" s="500"/>
      <c r="I132" s="490"/>
      <c r="J132" s="490"/>
      <c r="K132" s="490"/>
      <c r="L132" s="490"/>
      <c r="M132" s="492"/>
    </row>
    <row r="133" spans="1:13" s="86" customFormat="1" ht="13.5" customHeight="1">
      <c r="A133" s="493"/>
      <c r="B133" s="494"/>
      <c r="C133" s="494"/>
      <c r="D133" s="496"/>
      <c r="E133" s="498"/>
      <c r="F133" s="499"/>
      <c r="G133" s="367"/>
      <c r="H133" s="500"/>
      <c r="I133" s="490"/>
      <c r="J133" s="490"/>
      <c r="K133" s="490"/>
      <c r="L133" s="490"/>
      <c r="M133" s="492"/>
    </row>
    <row r="134" spans="1:13" s="86" customFormat="1" ht="13.5" customHeight="1">
      <c r="A134" s="493"/>
      <c r="B134" s="494"/>
      <c r="C134" s="494"/>
      <c r="D134" s="496"/>
      <c r="E134" s="498"/>
      <c r="F134" s="499"/>
      <c r="G134" s="367"/>
      <c r="H134" s="500"/>
      <c r="I134" s="490"/>
      <c r="J134" s="490"/>
      <c r="K134" s="490"/>
      <c r="L134" s="490"/>
      <c r="M134" s="492"/>
    </row>
    <row r="135" spans="1:13" s="86" customFormat="1" ht="13.5" customHeight="1">
      <c r="A135" s="493"/>
      <c r="B135" s="494"/>
      <c r="C135" s="494"/>
      <c r="D135" s="496"/>
      <c r="E135" s="498"/>
      <c r="F135" s="499"/>
      <c r="G135" s="367"/>
      <c r="H135" s="500"/>
      <c r="I135" s="490"/>
      <c r="J135" s="490"/>
      <c r="K135" s="490"/>
      <c r="L135" s="490"/>
      <c r="M135" s="492"/>
    </row>
    <row r="136" spans="1:13" s="86" customFormat="1" ht="13.5" customHeight="1">
      <c r="A136" s="493"/>
      <c r="B136" s="494"/>
      <c r="C136" s="494"/>
      <c r="D136" s="496"/>
      <c r="E136" s="498"/>
      <c r="F136" s="499"/>
      <c r="G136" s="367"/>
      <c r="H136" s="500"/>
      <c r="I136" s="490"/>
      <c r="J136" s="490"/>
      <c r="K136" s="490"/>
      <c r="L136" s="490"/>
      <c r="M136" s="492"/>
    </row>
    <row r="137" spans="1:13" s="86" customFormat="1" ht="13.5" customHeight="1">
      <c r="A137" s="493"/>
      <c r="B137" s="494"/>
      <c r="C137" s="494"/>
      <c r="D137" s="496"/>
      <c r="E137" s="498"/>
      <c r="F137" s="499"/>
      <c r="G137" s="367"/>
      <c r="H137" s="500"/>
      <c r="I137" s="490"/>
      <c r="J137" s="490"/>
      <c r="K137" s="490"/>
      <c r="L137" s="490"/>
      <c r="M137" s="492"/>
    </row>
    <row r="138" spans="1:13" s="86" customFormat="1" ht="21.75" customHeight="1">
      <c r="A138" s="493"/>
      <c r="B138" s="494"/>
      <c r="C138" s="494"/>
      <c r="D138" s="496"/>
      <c r="E138" s="498"/>
      <c r="F138" s="499"/>
      <c r="G138" s="367"/>
      <c r="H138" s="500"/>
      <c r="I138" s="490"/>
      <c r="J138" s="490"/>
      <c r="K138" s="490"/>
      <c r="L138" s="490"/>
      <c r="M138" s="492"/>
    </row>
    <row r="139" spans="1:13" s="86" customFormat="1" ht="21.75" customHeight="1">
      <c r="A139" s="493"/>
      <c r="B139" s="494"/>
      <c r="C139" s="494"/>
      <c r="D139" s="496"/>
      <c r="E139" s="498"/>
      <c r="F139" s="499"/>
      <c r="G139" s="367"/>
      <c r="H139" s="500"/>
      <c r="I139" s="490"/>
      <c r="J139" s="490"/>
      <c r="K139" s="490"/>
      <c r="L139" s="490"/>
      <c r="M139" s="492"/>
    </row>
    <row r="140" spans="1:13">
      <c r="A140" s="493">
        <f>'7- Mapa Final'!A140</f>
        <v>14</v>
      </c>
      <c r="B140" s="494" t="str">
        <f>'7- Mapa Final'!B140</f>
        <v>Ofrecer, prometer, entregar, aceptar o solicitar una ventaja indebida  para afectar la supervisión o interventoría de los contratos.</v>
      </c>
      <c r="C140" s="494" t="str">
        <f>'7- Mapa Final'!C140</f>
        <v>Cuando se favorece  indebidamente la intervención de personas inescrupulosas (ejem:  consultores externos, fabricantes, proveedores, oferentes, proponentes, entre otros.), para afectar indebidamente la supervisión o interventoría de los contratos.</v>
      </c>
      <c r="D140" s="495" t="str">
        <f>'7- Mapa Final'!J140</f>
        <v>Muy Baja - 1</v>
      </c>
      <c r="E140" s="497" t="str">
        <f>'7- Mapa Final'!K140</f>
        <v>Moderado - 3</v>
      </c>
      <c r="F140" s="499" t="str">
        <f>'7- Mapa Final'!M140</f>
        <v>Moderado - 3</v>
      </c>
      <c r="G140" s="367"/>
      <c r="H140" s="500" t="s">
        <v>530</v>
      </c>
      <c r="I140" s="490"/>
      <c r="J140" s="490" t="s">
        <v>7</v>
      </c>
      <c r="K140" s="491">
        <v>45748</v>
      </c>
      <c r="L140" s="491">
        <v>45838</v>
      </c>
      <c r="M140" s="492" t="s">
        <v>537</v>
      </c>
    </row>
    <row r="141" spans="1:13">
      <c r="A141" s="493"/>
      <c r="B141" s="494"/>
      <c r="C141" s="494"/>
      <c r="D141" s="496"/>
      <c r="E141" s="498"/>
      <c r="F141" s="499"/>
      <c r="G141" s="367"/>
      <c r="H141" s="500"/>
      <c r="I141" s="490"/>
      <c r="J141" s="490"/>
      <c r="K141" s="490"/>
      <c r="L141" s="490"/>
      <c r="M141" s="492"/>
    </row>
    <row r="142" spans="1:13">
      <c r="A142" s="493"/>
      <c r="B142" s="494"/>
      <c r="C142" s="494"/>
      <c r="D142" s="496"/>
      <c r="E142" s="498"/>
      <c r="F142" s="499"/>
      <c r="G142" s="367"/>
      <c r="H142" s="500"/>
      <c r="I142" s="490"/>
      <c r="J142" s="490"/>
      <c r="K142" s="490"/>
      <c r="L142" s="490"/>
      <c r="M142" s="492"/>
    </row>
    <row r="143" spans="1:13">
      <c r="A143" s="493"/>
      <c r="B143" s="494"/>
      <c r="C143" s="494"/>
      <c r="D143" s="496"/>
      <c r="E143" s="498"/>
      <c r="F143" s="499"/>
      <c r="G143" s="367"/>
      <c r="H143" s="500"/>
      <c r="I143" s="490"/>
      <c r="J143" s="490"/>
      <c r="K143" s="490"/>
      <c r="L143" s="490"/>
      <c r="M143" s="492"/>
    </row>
    <row r="144" spans="1:13">
      <c r="A144" s="493"/>
      <c r="B144" s="494"/>
      <c r="C144" s="494"/>
      <c r="D144" s="496"/>
      <c r="E144" s="498"/>
      <c r="F144" s="499"/>
      <c r="G144" s="367"/>
      <c r="H144" s="500"/>
      <c r="I144" s="490"/>
      <c r="J144" s="490"/>
      <c r="K144" s="490"/>
      <c r="L144" s="490"/>
      <c r="M144" s="492"/>
    </row>
    <row r="145" spans="1:13">
      <c r="A145" s="493"/>
      <c r="B145" s="494"/>
      <c r="C145" s="494"/>
      <c r="D145" s="496"/>
      <c r="E145" s="498"/>
      <c r="F145" s="499"/>
      <c r="G145" s="367"/>
      <c r="H145" s="500"/>
      <c r="I145" s="490"/>
      <c r="J145" s="490"/>
      <c r="K145" s="490"/>
      <c r="L145" s="490"/>
      <c r="M145" s="492"/>
    </row>
    <row r="146" spans="1:13">
      <c r="A146" s="493"/>
      <c r="B146" s="494"/>
      <c r="C146" s="494"/>
      <c r="D146" s="496"/>
      <c r="E146" s="498"/>
      <c r="F146" s="499"/>
      <c r="G146" s="367"/>
      <c r="H146" s="500"/>
      <c r="I146" s="490"/>
      <c r="J146" s="490"/>
      <c r="K146" s="490"/>
      <c r="L146" s="490"/>
      <c r="M146" s="492"/>
    </row>
    <row r="147" spans="1:13">
      <c r="A147" s="493"/>
      <c r="B147" s="494"/>
      <c r="C147" s="494"/>
      <c r="D147" s="496"/>
      <c r="E147" s="498"/>
      <c r="F147" s="499"/>
      <c r="G147" s="367"/>
      <c r="H147" s="500"/>
      <c r="I147" s="490"/>
      <c r="J147" s="490"/>
      <c r="K147" s="490"/>
      <c r="L147" s="490"/>
      <c r="M147" s="492"/>
    </row>
    <row r="148" spans="1:13">
      <c r="A148" s="493"/>
      <c r="B148" s="494"/>
      <c r="C148" s="494"/>
      <c r="D148" s="496"/>
      <c r="E148" s="498"/>
      <c r="F148" s="499"/>
      <c r="G148" s="367"/>
      <c r="H148" s="500"/>
      <c r="I148" s="490"/>
      <c r="J148" s="490"/>
      <c r="K148" s="490"/>
      <c r="L148" s="490"/>
      <c r="M148" s="492"/>
    </row>
    <row r="149" spans="1:13">
      <c r="A149" s="493"/>
      <c r="B149" s="494"/>
      <c r="C149" s="494"/>
      <c r="D149" s="496"/>
      <c r="E149" s="498"/>
      <c r="F149" s="499"/>
      <c r="G149" s="367"/>
      <c r="H149" s="500"/>
      <c r="I149" s="490"/>
      <c r="J149" s="490"/>
      <c r="K149" s="490"/>
      <c r="L149" s="490"/>
      <c r="M149" s="492"/>
    </row>
  </sheetData>
  <mergeCells count="199">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H90:H99"/>
    <mergeCell ref="I90:I9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J90:J99"/>
    <mergeCell ref="K90:K99"/>
    <mergeCell ref="L90:L99"/>
    <mergeCell ref="M90:M99"/>
    <mergeCell ref="A100:A109"/>
    <mergeCell ref="B100:B109"/>
    <mergeCell ref="C100:C109"/>
    <mergeCell ref="D100:D109"/>
    <mergeCell ref="E100:E109"/>
    <mergeCell ref="F100:F109"/>
    <mergeCell ref="M100:M109"/>
    <mergeCell ref="G100:G109"/>
    <mergeCell ref="H100:H109"/>
    <mergeCell ref="I100:I109"/>
    <mergeCell ref="J100:J109"/>
    <mergeCell ref="K100:K109"/>
    <mergeCell ref="L100:L109"/>
    <mergeCell ref="A90:A99"/>
    <mergeCell ref="B90:B99"/>
    <mergeCell ref="C90:C99"/>
    <mergeCell ref="D90:D99"/>
    <mergeCell ref="E90:E99"/>
    <mergeCell ref="F90:F99"/>
    <mergeCell ref="G90:G99"/>
    <mergeCell ref="J110:J119"/>
    <mergeCell ref="K110:K119"/>
    <mergeCell ref="L110:L119"/>
    <mergeCell ref="M110:M119"/>
    <mergeCell ref="A120:A129"/>
    <mergeCell ref="B120:B129"/>
    <mergeCell ref="C120:C129"/>
    <mergeCell ref="D120:D129"/>
    <mergeCell ref="E120:E129"/>
    <mergeCell ref="F120:F129"/>
    <mergeCell ref="A110:A119"/>
    <mergeCell ref="B110:B119"/>
    <mergeCell ref="C110:C119"/>
    <mergeCell ref="D110:D119"/>
    <mergeCell ref="E110:E119"/>
    <mergeCell ref="F110:F119"/>
    <mergeCell ref="G110:G119"/>
    <mergeCell ref="H110:H119"/>
    <mergeCell ref="I110:I119"/>
    <mergeCell ref="J130:J139"/>
    <mergeCell ref="K130:K139"/>
    <mergeCell ref="L130:L139"/>
    <mergeCell ref="M130:M139"/>
    <mergeCell ref="M120:M129"/>
    <mergeCell ref="A130:A139"/>
    <mergeCell ref="B130:B139"/>
    <mergeCell ref="C130:C139"/>
    <mergeCell ref="D130:D139"/>
    <mergeCell ref="E130:E139"/>
    <mergeCell ref="F130:F139"/>
    <mergeCell ref="G130:G139"/>
    <mergeCell ref="H130:H139"/>
    <mergeCell ref="I130:I139"/>
    <mergeCell ref="G120:G129"/>
    <mergeCell ref="H120:H129"/>
    <mergeCell ref="I120:I129"/>
    <mergeCell ref="J120:J129"/>
    <mergeCell ref="K120:K129"/>
    <mergeCell ref="L120:L129"/>
    <mergeCell ref="J140:J149"/>
    <mergeCell ref="K140:K149"/>
    <mergeCell ref="L140:L149"/>
    <mergeCell ref="M140:M149"/>
    <mergeCell ref="A140:A149"/>
    <mergeCell ref="B140:B149"/>
    <mergeCell ref="C140:C149"/>
    <mergeCell ref="D140:D149"/>
    <mergeCell ref="E140:E149"/>
    <mergeCell ref="F140:F149"/>
    <mergeCell ref="G140:G149"/>
    <mergeCell ref="H140:H149"/>
    <mergeCell ref="I140:I149"/>
  </mergeCells>
  <conditionalFormatting sqref="A7:B7">
    <cfRule type="containsText" dxfId="155" priority="49" operator="containsText" text="3- Moderado">
      <formula>NOT(ISERROR(SEARCH("3- Moderado",A7)))</formula>
    </cfRule>
    <cfRule type="containsText" dxfId="154" priority="50" operator="containsText" text="6- Moderado">
      <formula>NOT(ISERROR(SEARCH("6- Moderado",A7)))</formula>
    </cfRule>
    <cfRule type="containsText" dxfId="153" priority="51" operator="containsText" text="4- Moderado">
      <formula>NOT(ISERROR(SEARCH("4- Moderado",A7)))</formula>
    </cfRule>
    <cfRule type="containsText" dxfId="152" priority="52" operator="containsText" text="3- Bajo">
      <formula>NOT(ISERROR(SEARCH("3- Bajo",A7)))</formula>
    </cfRule>
    <cfRule type="containsText" dxfId="151" priority="53" operator="containsText" text="4- Bajo">
      <formula>NOT(ISERROR(SEARCH("4- Bajo",A7)))</formula>
    </cfRule>
    <cfRule type="containsText" dxfId="150" priority="54" operator="containsText" text="1- Bajo">
      <formula>NOT(ISERROR(SEARCH("1- Bajo",A7)))</formula>
    </cfRule>
  </conditionalFormatting>
  <conditionalFormatting sqref="C8:F8">
    <cfRule type="containsText" dxfId="149" priority="43" operator="containsText" text="3- Moderado">
      <formula>NOT(ISERROR(SEARCH("3- Moderado",C8)))</formula>
    </cfRule>
    <cfRule type="containsText" dxfId="148" priority="44" operator="containsText" text="6- Moderado">
      <formula>NOT(ISERROR(SEARCH("6- Moderado",C8)))</formula>
    </cfRule>
    <cfRule type="containsText" dxfId="147" priority="45" operator="containsText" text="4- Moderado">
      <formula>NOT(ISERROR(SEARCH("4- Moderado",C8)))</formula>
    </cfRule>
    <cfRule type="containsText" dxfId="146" priority="46" operator="containsText" text="3- Bajo">
      <formula>NOT(ISERROR(SEARCH("3- Bajo",C8)))</formula>
    </cfRule>
    <cfRule type="containsText" dxfId="145" priority="47" operator="containsText" text="4- Bajo">
      <formula>NOT(ISERROR(SEARCH("4- Bajo",C8)))</formula>
    </cfRule>
    <cfRule type="containsText" dxfId="144" priority="48" operator="containsText" text="1- Bajo">
      <formula>NOT(ISERROR(SEARCH("1- Bajo",C8)))</formula>
    </cfRule>
  </conditionalFormatting>
  <conditionalFormatting sqref="A10:E10 A20:E20">
    <cfRule type="containsText" dxfId="143" priority="36" operator="containsText" text="3- Moderado">
      <formula>NOT(ISERROR(SEARCH("3- Moderado",A10)))</formula>
    </cfRule>
    <cfRule type="containsText" dxfId="142" priority="37" operator="containsText" text="6- Moderado">
      <formula>NOT(ISERROR(SEARCH("6- Moderado",A10)))</formula>
    </cfRule>
    <cfRule type="containsText" dxfId="141" priority="38" operator="containsText" text="4- Moderado">
      <formula>NOT(ISERROR(SEARCH("4- Moderado",A10)))</formula>
    </cfRule>
    <cfRule type="containsText" dxfId="140" priority="39" operator="containsText" text="3- Bajo">
      <formula>NOT(ISERROR(SEARCH("3- Bajo",A10)))</formula>
    </cfRule>
    <cfRule type="containsText" dxfId="139" priority="40" operator="containsText" text="4- Bajo">
      <formula>NOT(ISERROR(SEARCH("4- Bajo",A10)))</formula>
    </cfRule>
    <cfRule type="containsText" dxfId="138" priority="41" operator="containsText" text="1- Bajo">
      <formula>NOT(ISERROR(SEARCH("1- Bajo",A10)))</formula>
    </cfRule>
  </conditionalFormatting>
  <conditionalFormatting sqref="D10:D29">
    <cfRule type="containsText" dxfId="137" priority="26" operator="containsText" text="Muy Alta">
      <formula>NOT(ISERROR(SEARCH("Muy Alta",D10)))</formula>
    </cfRule>
    <cfRule type="containsText" dxfId="136" priority="27" operator="containsText" text="Alta">
      <formula>NOT(ISERROR(SEARCH("Alta",D10)))</formula>
    </cfRule>
    <cfRule type="containsText" dxfId="135" priority="28" operator="containsText" text="Baja">
      <formula>NOT(ISERROR(SEARCH("Baja",D10)))</formula>
    </cfRule>
    <cfRule type="containsText" dxfId="134" priority="29" operator="containsText" text="Muy Baja">
      <formula>NOT(ISERROR(SEARCH("Muy Baja",D10)))</formula>
    </cfRule>
    <cfRule type="containsText" dxfId="133" priority="31" operator="containsText" text="Media">
      <formula>NOT(ISERROR(SEARCH("Media",D10)))</formula>
    </cfRule>
  </conditionalFormatting>
  <conditionalFormatting sqref="E10:E29">
    <cfRule type="containsText" dxfId="132" priority="22" operator="containsText" text="Catastrófico">
      <formula>NOT(ISERROR(SEARCH("Catastrófico",E10)))</formula>
    </cfRule>
    <cfRule type="containsText" dxfId="131" priority="23" operator="containsText" text="Mayor">
      <formula>NOT(ISERROR(SEARCH("Mayor",E10)))</formula>
    </cfRule>
    <cfRule type="containsText" dxfId="130" priority="24" operator="containsText" text="Menor">
      <formula>NOT(ISERROR(SEARCH("Menor",E10)))</formula>
    </cfRule>
    <cfRule type="containsText" dxfId="129" priority="25" operator="containsText" text="Leve">
      <formula>NOT(ISERROR(SEARCH("Leve",E10)))</formula>
    </cfRule>
  </conditionalFormatting>
  <conditionalFormatting sqref="E10:F29">
    <cfRule type="containsText" dxfId="128" priority="30" operator="containsText" text="Moderado">
      <formula>NOT(ISERROR(SEARCH("Moderado",E10)))</formula>
    </cfRule>
  </conditionalFormatting>
  <conditionalFormatting sqref="F10:F29">
    <cfRule type="colorScale" priority="42">
      <colorScale>
        <cfvo type="min"/>
        <cfvo type="max"/>
        <color rgb="FFFF7128"/>
        <color rgb="FFFFEF9C"/>
      </colorScale>
    </cfRule>
  </conditionalFormatting>
  <conditionalFormatting sqref="F10:F29">
    <cfRule type="containsText" dxfId="127" priority="32" operator="containsText" text="Bajo">
      <formula>NOT(ISERROR(SEARCH("Bajo",F10)))</formula>
    </cfRule>
    <cfRule type="containsText" dxfId="126" priority="33" operator="containsText" text="Moderado">
      <formula>NOT(ISERROR(SEARCH("Moderado",F10)))</formula>
    </cfRule>
    <cfRule type="containsText" dxfId="125" priority="34" operator="containsText" text="Alto">
      <formula>NOT(ISERROR(SEARCH("Alto",F10)))</formula>
    </cfRule>
    <cfRule type="containsText" dxfId="124" priority="35" operator="containsText" text="Extremo">
      <formula>NOT(ISERROR(SEARCH("Extremo",F10)))</formula>
    </cfRule>
  </conditionalFormatting>
  <conditionalFormatting sqref="A30:E30 A40:E40 A50:E50 A60:E60 A70:E70 A80:E80 A90:E90 A100:E100 A110:E110 A120:E120 A130:E130 A140:E140">
    <cfRule type="containsText" dxfId="123" priority="15" operator="containsText" text="3- Moderado">
      <formula>NOT(ISERROR(SEARCH("3- Moderado",A30)))</formula>
    </cfRule>
    <cfRule type="containsText" dxfId="122" priority="16" operator="containsText" text="6- Moderado">
      <formula>NOT(ISERROR(SEARCH("6- Moderado",A30)))</formula>
    </cfRule>
    <cfRule type="containsText" dxfId="121" priority="17" operator="containsText" text="4- Moderado">
      <formula>NOT(ISERROR(SEARCH("4- Moderado",A30)))</formula>
    </cfRule>
    <cfRule type="containsText" dxfId="120" priority="18" operator="containsText" text="3- Bajo">
      <formula>NOT(ISERROR(SEARCH("3- Bajo",A30)))</formula>
    </cfRule>
    <cfRule type="containsText" dxfId="119" priority="19" operator="containsText" text="4- Bajo">
      <formula>NOT(ISERROR(SEARCH("4- Bajo",A30)))</formula>
    </cfRule>
    <cfRule type="containsText" dxfId="118" priority="20" operator="containsText" text="1- Bajo">
      <formula>NOT(ISERROR(SEARCH("1- Bajo",A30)))</formula>
    </cfRule>
  </conditionalFormatting>
  <conditionalFormatting sqref="D30:D149">
    <cfRule type="containsText" dxfId="117" priority="5" operator="containsText" text="Muy Alta">
      <formula>NOT(ISERROR(SEARCH("Muy Alta",D30)))</formula>
    </cfRule>
    <cfRule type="containsText" dxfId="116" priority="6" operator="containsText" text="Alta">
      <formula>NOT(ISERROR(SEARCH("Alta",D30)))</formula>
    </cfRule>
    <cfRule type="containsText" dxfId="115" priority="7" operator="containsText" text="Baja">
      <formula>NOT(ISERROR(SEARCH("Baja",D30)))</formula>
    </cfRule>
    <cfRule type="containsText" dxfId="114" priority="8" operator="containsText" text="Muy Baja">
      <formula>NOT(ISERROR(SEARCH("Muy Baja",D30)))</formula>
    </cfRule>
    <cfRule type="containsText" dxfId="113" priority="10" operator="containsText" text="Media">
      <formula>NOT(ISERROR(SEARCH("Media",D30)))</formula>
    </cfRule>
  </conditionalFormatting>
  <conditionalFormatting sqref="E30:E149">
    <cfRule type="containsText" dxfId="112" priority="1" operator="containsText" text="Catastrófico">
      <formula>NOT(ISERROR(SEARCH("Catastrófico",E30)))</formula>
    </cfRule>
    <cfRule type="containsText" dxfId="111" priority="2" operator="containsText" text="Mayor">
      <formula>NOT(ISERROR(SEARCH("Mayor",E30)))</formula>
    </cfRule>
    <cfRule type="containsText" dxfId="110" priority="3" operator="containsText" text="Menor">
      <formula>NOT(ISERROR(SEARCH("Menor",E30)))</formula>
    </cfRule>
    <cfRule type="containsText" dxfId="109" priority="4" operator="containsText" text="Leve">
      <formula>NOT(ISERROR(SEARCH("Leve",E30)))</formula>
    </cfRule>
  </conditionalFormatting>
  <conditionalFormatting sqref="E30:F149">
    <cfRule type="containsText" dxfId="108" priority="9" operator="containsText" text="Moderado">
      <formula>NOT(ISERROR(SEARCH("Moderado",E30)))</formula>
    </cfRule>
  </conditionalFormatting>
  <conditionalFormatting sqref="F30:F149">
    <cfRule type="colorScale" priority="21">
      <colorScale>
        <cfvo type="min"/>
        <cfvo type="max"/>
        <color rgb="FFFF7128"/>
        <color rgb="FFFFEF9C"/>
      </colorScale>
    </cfRule>
  </conditionalFormatting>
  <conditionalFormatting sqref="F30:F149">
    <cfRule type="containsText" dxfId="107" priority="11" operator="containsText" text="Bajo">
      <formula>NOT(ISERROR(SEARCH("Bajo",F30)))</formula>
    </cfRule>
    <cfRule type="containsText" dxfId="106" priority="12" operator="containsText" text="Moderado">
      <formula>NOT(ISERROR(SEARCH("Moderado",F30)))</formula>
    </cfRule>
    <cfRule type="containsText" dxfId="105" priority="13" operator="containsText" text="Alto">
      <formula>NOT(ISERROR(SEARCH("Alto",F30)))</formula>
    </cfRule>
    <cfRule type="containsText" dxfId="104" priority="14" operator="containsText" text="Extremo">
      <formula>NOT(ISERROR(SEARCH("Extremo",F30)))</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A1603D9D-018A-42BC-A27A-8AA6D92DE59C}"/>
    <dataValidation allowBlank="1" showInputMessage="1" showErrorMessage="1" prompt="Describir las actividades que se van a desarrollar para el proyecto" sqref="H7" xr:uid="{FFBD6A24-C06C-4DFD-ADEB-DA50645D54EF}"/>
    <dataValidation allowBlank="1" showInputMessage="1" showErrorMessage="1" prompt="Seleccionar si el responsable es el responsable de las acciones es el nivel central" sqref="I7:I8" xr:uid="{A42DD960-B66C-466C-A685-120F2CC2C0E4}"/>
    <dataValidation allowBlank="1" showInputMessage="1" showErrorMessage="1" prompt="seleccionar si el responsable de ejecutar las acciones es el nivel central" sqref="J8" xr:uid="{FFB9D759-6A8B-4FE9-98DD-ABD4461A4AA3}"/>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E307A585-F575-4666-80BE-F77BEE0F01EB}">
          <x14:formula1>
            <xm:f>'9- Matriz de Calor '!$S$7:$S$10</xm:f>
          </x14:formula1>
          <xm:sqref>G9:G149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14EBB-771A-4D32-A743-72E23FBA29EA}">
  <sheetPr>
    <tabColor theme="7" tint="0.39997558519241921"/>
  </sheetPr>
  <dimension ref="A1:N149"/>
  <sheetViews>
    <sheetView topLeftCell="D1" zoomScale="80" zoomScaleNormal="80" workbookViewId="0">
      <selection activeCell="J10" sqref="J10"/>
    </sheetView>
  </sheetViews>
  <sheetFormatPr defaultColWidth="11.42578125" defaultRowHeight="15"/>
  <cols>
    <col min="1" max="1" width="6.140625" style="87" customWidth="1"/>
    <col min="2" max="2" width="22.42578125" style="87" customWidth="1"/>
    <col min="3" max="3" width="42" style="34" customWidth="1"/>
    <col min="4" max="4" width="11.7109375" style="88" customWidth="1"/>
    <col min="5" max="5" width="13.7109375" style="89" customWidth="1"/>
    <col min="6" max="6" width="17.42578125" style="89"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4" s="78" customFormat="1" ht="16.5" customHeight="1">
      <c r="A1" s="510"/>
      <c r="B1" s="510"/>
      <c r="C1" s="510"/>
      <c r="D1" s="511"/>
      <c r="E1" s="511"/>
      <c r="F1" s="511"/>
      <c r="G1" s="511"/>
      <c r="H1" s="511"/>
      <c r="I1" s="511"/>
      <c r="J1" s="511"/>
      <c r="K1" s="509"/>
      <c r="L1" s="509"/>
      <c r="M1" s="509"/>
    </row>
    <row r="2" spans="1:14" s="78" customFormat="1" ht="39.75" customHeight="1">
      <c r="A2" s="510"/>
      <c r="B2" s="510"/>
      <c r="C2" s="510"/>
      <c r="D2" s="511"/>
      <c r="E2" s="511"/>
      <c r="F2" s="511"/>
      <c r="G2" s="511"/>
      <c r="H2" s="511"/>
      <c r="I2" s="511"/>
      <c r="J2" s="511"/>
      <c r="K2" s="509"/>
      <c r="L2" s="509"/>
      <c r="M2" s="509"/>
    </row>
    <row r="3" spans="1:14" s="78" customFormat="1" ht="3" customHeight="1">
      <c r="A3" s="510"/>
      <c r="B3" s="510"/>
      <c r="C3" s="510"/>
      <c r="D3" s="247"/>
      <c r="E3" s="247"/>
      <c r="F3" s="247"/>
      <c r="G3" s="247"/>
      <c r="H3" s="247"/>
      <c r="I3" s="247"/>
      <c r="J3" s="247"/>
      <c r="K3" s="509"/>
      <c r="L3" s="509"/>
      <c r="M3" s="509"/>
    </row>
    <row r="4" spans="1:14" s="78" customFormat="1" ht="21.75" customHeight="1">
      <c r="A4" s="393" t="s">
        <v>372</v>
      </c>
      <c r="B4" s="393"/>
      <c r="C4" s="431" t="s">
        <v>5</v>
      </c>
      <c r="D4" s="431"/>
      <c r="E4" s="431"/>
      <c r="F4" s="431"/>
      <c r="G4" s="431"/>
      <c r="H4" s="431"/>
      <c r="I4" s="431"/>
      <c r="J4" s="431"/>
      <c r="K4" s="431"/>
      <c r="L4" s="431"/>
      <c r="M4" s="525"/>
      <c r="N4" s="252"/>
    </row>
    <row r="5" spans="1:14" s="78" customFormat="1" ht="40.9" customHeight="1">
      <c r="A5" s="393" t="s">
        <v>373</v>
      </c>
      <c r="B5" s="393"/>
      <c r="C5" s="432" t="s">
        <v>374</v>
      </c>
      <c r="D5" s="432"/>
      <c r="E5" s="432"/>
      <c r="F5" s="432"/>
      <c r="G5" s="432"/>
      <c r="H5" s="432"/>
      <c r="I5" s="432"/>
      <c r="J5" s="432"/>
      <c r="K5" s="432"/>
      <c r="L5" s="432"/>
      <c r="M5" s="522"/>
      <c r="N5" s="252"/>
    </row>
    <row r="6" spans="1:14" s="78" customFormat="1" ht="24.75" customHeight="1" thickBot="1">
      <c r="A6" s="393" t="s">
        <v>375</v>
      </c>
      <c r="B6" s="393"/>
      <c r="C6" s="522" t="s">
        <v>376</v>
      </c>
      <c r="D6" s="523"/>
      <c r="E6" s="523"/>
      <c r="F6" s="523"/>
      <c r="G6" s="523"/>
      <c r="H6" s="523"/>
      <c r="I6" s="523"/>
      <c r="J6" s="523"/>
      <c r="K6" s="523"/>
      <c r="L6" s="523"/>
      <c r="M6" s="523"/>
      <c r="N6" s="252"/>
    </row>
    <row r="7" spans="1:14" s="84" customFormat="1" ht="24.75" customHeight="1" thickTop="1" thickBot="1">
      <c r="A7" s="517" t="s">
        <v>512</v>
      </c>
      <c r="B7" s="518"/>
      <c r="C7" s="519"/>
      <c r="D7" s="520" t="s">
        <v>513</v>
      </c>
      <c r="E7" s="520"/>
      <c r="F7" s="520"/>
      <c r="G7" s="521" t="s">
        <v>514</v>
      </c>
      <c r="H7" s="512" t="s">
        <v>515</v>
      </c>
      <c r="I7" s="514" t="s">
        <v>516</v>
      </c>
      <c r="J7" s="515"/>
      <c r="K7" s="514" t="s">
        <v>517</v>
      </c>
      <c r="L7" s="515"/>
      <c r="M7" s="516" t="s">
        <v>538</v>
      </c>
      <c r="N7" s="253"/>
    </row>
    <row r="8" spans="1:14" s="85" customFormat="1" ht="57" customHeight="1" thickTop="1" thickBot="1">
      <c r="A8" s="248" t="s">
        <v>40</v>
      </c>
      <c r="B8" s="248" t="s">
        <v>194</v>
      </c>
      <c r="C8" s="248" t="s">
        <v>196</v>
      </c>
      <c r="D8" s="249" t="s">
        <v>206</v>
      </c>
      <c r="E8" s="249" t="s">
        <v>519</v>
      </c>
      <c r="F8" s="249" t="s">
        <v>520</v>
      </c>
      <c r="G8" s="521"/>
      <c r="H8" s="513"/>
      <c r="I8" s="250" t="s">
        <v>521</v>
      </c>
      <c r="J8" s="250" t="s">
        <v>522</v>
      </c>
      <c r="K8" s="250" t="s">
        <v>523</v>
      </c>
      <c r="L8" s="250" t="s">
        <v>524</v>
      </c>
      <c r="M8" s="516"/>
      <c r="N8" s="254"/>
    </row>
    <row r="9" spans="1:14" s="86" customFormat="1" ht="3.75" customHeight="1">
      <c r="A9" s="502"/>
      <c r="B9" s="503"/>
      <c r="C9" s="503"/>
      <c r="D9" s="503"/>
      <c r="E9" s="503"/>
      <c r="F9" s="503"/>
      <c r="G9" s="503"/>
      <c r="H9" s="251"/>
      <c r="I9" s="251"/>
      <c r="J9" s="251"/>
      <c r="K9" s="251"/>
      <c r="L9" s="251"/>
      <c r="M9" s="90"/>
    </row>
    <row r="10" spans="1:14" s="86" customFormat="1" ht="43.5" customHeight="1">
      <c r="A10" s="505">
        <f>'7- Mapa Final'!A10</f>
        <v>1</v>
      </c>
      <c r="B10" s="506" t="str">
        <f>'7- Mapa Final'!B10</f>
        <v>Interrupción del servicio de conectividad WAN - Nacional</v>
      </c>
      <c r="C10" s="506" t="str">
        <f>'7- Mapa Final'!C10</f>
        <v>Imprevistos de la prestación de los servicios de conectividad.</v>
      </c>
      <c r="D10" s="507" t="str">
        <f>'7- Mapa Final'!J10</f>
        <v>Muy Baja - 1</v>
      </c>
      <c r="E10" s="508" t="str">
        <f>'7- Mapa Final'!K10</f>
        <v>Leve - 1</v>
      </c>
      <c r="F10" s="504" t="str">
        <f>'7- Mapa Final'!M10</f>
        <v>Bajo - 1</v>
      </c>
      <c r="G10" s="403"/>
      <c r="H10" s="500" t="s">
        <v>525</v>
      </c>
      <c r="I10" s="490"/>
      <c r="J10" s="490"/>
      <c r="K10" s="491"/>
      <c r="L10" s="491"/>
      <c r="M10" s="363"/>
    </row>
    <row r="11" spans="1:14" s="86" customFormat="1" ht="13.5" customHeight="1">
      <c r="A11" s="501"/>
      <c r="B11" s="494"/>
      <c r="C11" s="494"/>
      <c r="D11" s="496"/>
      <c r="E11" s="498"/>
      <c r="F11" s="499"/>
      <c r="G11" s="367"/>
      <c r="H11" s="500"/>
      <c r="I11" s="490"/>
      <c r="J11" s="490"/>
      <c r="K11" s="490"/>
      <c r="L11" s="490"/>
      <c r="M11" s="500"/>
    </row>
    <row r="12" spans="1:14" s="86" customFormat="1" ht="13.5" customHeight="1">
      <c r="A12" s="501"/>
      <c r="B12" s="494"/>
      <c r="C12" s="494"/>
      <c r="D12" s="496"/>
      <c r="E12" s="498"/>
      <c r="F12" s="499"/>
      <c r="G12" s="367"/>
      <c r="H12" s="500"/>
      <c r="I12" s="490"/>
      <c r="J12" s="490"/>
      <c r="K12" s="490"/>
      <c r="L12" s="490"/>
      <c r="M12" s="500"/>
    </row>
    <row r="13" spans="1:14" s="86" customFormat="1" ht="13.5" customHeight="1">
      <c r="A13" s="501"/>
      <c r="B13" s="494"/>
      <c r="C13" s="494"/>
      <c r="D13" s="496"/>
      <c r="E13" s="498"/>
      <c r="F13" s="499"/>
      <c r="G13" s="367"/>
      <c r="H13" s="500"/>
      <c r="I13" s="490"/>
      <c r="J13" s="490"/>
      <c r="K13" s="490"/>
      <c r="L13" s="490"/>
      <c r="M13" s="500"/>
    </row>
    <row r="14" spans="1:14" s="86" customFormat="1" ht="13.5" customHeight="1">
      <c r="A14" s="501"/>
      <c r="B14" s="494"/>
      <c r="C14" s="494"/>
      <c r="D14" s="496"/>
      <c r="E14" s="498"/>
      <c r="F14" s="499"/>
      <c r="G14" s="367"/>
      <c r="H14" s="500"/>
      <c r="I14" s="490"/>
      <c r="J14" s="490"/>
      <c r="K14" s="490"/>
      <c r="L14" s="490"/>
      <c r="M14" s="500"/>
    </row>
    <row r="15" spans="1:14" s="86" customFormat="1" ht="13.5" customHeight="1">
      <c r="A15" s="501"/>
      <c r="B15" s="494"/>
      <c r="C15" s="494"/>
      <c r="D15" s="496"/>
      <c r="E15" s="498"/>
      <c r="F15" s="499"/>
      <c r="G15" s="367"/>
      <c r="H15" s="500"/>
      <c r="I15" s="490"/>
      <c r="J15" s="490"/>
      <c r="K15" s="490"/>
      <c r="L15" s="490"/>
      <c r="M15" s="500"/>
    </row>
    <row r="16" spans="1:14" s="86" customFormat="1" ht="13.5" customHeight="1">
      <c r="A16" s="501"/>
      <c r="B16" s="494"/>
      <c r="C16" s="494"/>
      <c r="D16" s="496"/>
      <c r="E16" s="498"/>
      <c r="F16" s="499"/>
      <c r="G16" s="367"/>
      <c r="H16" s="500"/>
      <c r="I16" s="490"/>
      <c r="J16" s="490"/>
      <c r="K16" s="490"/>
      <c r="L16" s="490"/>
      <c r="M16" s="500"/>
    </row>
    <row r="17" spans="1:13" s="86" customFormat="1" ht="13.5" customHeight="1">
      <c r="A17" s="501"/>
      <c r="B17" s="494"/>
      <c r="C17" s="494"/>
      <c r="D17" s="496"/>
      <c r="E17" s="498"/>
      <c r="F17" s="499"/>
      <c r="G17" s="367"/>
      <c r="H17" s="500"/>
      <c r="I17" s="490"/>
      <c r="J17" s="490"/>
      <c r="K17" s="490"/>
      <c r="L17" s="490"/>
      <c r="M17" s="500"/>
    </row>
    <row r="18" spans="1:13" s="86" customFormat="1" ht="21.75" customHeight="1">
      <c r="A18" s="501"/>
      <c r="B18" s="494"/>
      <c r="C18" s="494"/>
      <c r="D18" s="496"/>
      <c r="E18" s="498"/>
      <c r="F18" s="499"/>
      <c r="G18" s="367"/>
      <c r="H18" s="500"/>
      <c r="I18" s="490"/>
      <c r="J18" s="490"/>
      <c r="K18" s="490"/>
      <c r="L18" s="490"/>
      <c r="M18" s="500"/>
    </row>
    <row r="19" spans="1:13" s="86" customFormat="1" ht="21.75" customHeight="1">
      <c r="A19" s="501"/>
      <c r="B19" s="494"/>
      <c r="C19" s="494"/>
      <c r="D19" s="496"/>
      <c r="E19" s="498"/>
      <c r="F19" s="499"/>
      <c r="G19" s="367"/>
      <c r="H19" s="500"/>
      <c r="I19" s="490"/>
      <c r="J19" s="490"/>
      <c r="K19" s="490"/>
      <c r="L19" s="490"/>
      <c r="M19" s="500"/>
    </row>
    <row r="20" spans="1:13" s="86" customFormat="1" ht="13.5" customHeight="1">
      <c r="A20" s="501">
        <f>'7- Mapa Final'!A20</f>
        <v>2</v>
      </c>
      <c r="B20" s="494" t="str">
        <f>'7- Mapa Final'!B20</f>
        <v>Incumplimiento Contractual</v>
      </c>
      <c r="C20" s="494" t="str">
        <f>'7- Mapa Final'!C20</f>
        <v>Posibilidad de incumplimiento de metas establecidas debido a que los bienes o servicios contratados se entreguen más allá del plazo de ejecución pactado, de manera incompleta, o en malas condiciones de calidad.</v>
      </c>
      <c r="D20" s="495" t="str">
        <f>'7- Mapa Final'!J20</f>
        <v>Muy Baja - 1</v>
      </c>
      <c r="E20" s="497" t="str">
        <f>'7- Mapa Final'!K20</f>
        <v>Leve - 1</v>
      </c>
      <c r="F20" s="499" t="str">
        <f>'7- Mapa Final'!M20</f>
        <v>Bajo - 1</v>
      </c>
      <c r="G20" s="367"/>
      <c r="H20" s="500" t="s">
        <v>527</v>
      </c>
      <c r="I20" s="490"/>
      <c r="J20" s="490"/>
      <c r="K20" s="491"/>
      <c r="L20" s="491"/>
      <c r="M20" s="363"/>
    </row>
    <row r="21" spans="1:13" s="86" customFormat="1" ht="13.5" customHeight="1">
      <c r="A21" s="501"/>
      <c r="B21" s="494"/>
      <c r="C21" s="494"/>
      <c r="D21" s="496"/>
      <c r="E21" s="498"/>
      <c r="F21" s="499"/>
      <c r="G21" s="367"/>
      <c r="H21" s="500"/>
      <c r="I21" s="490"/>
      <c r="J21" s="490"/>
      <c r="K21" s="490"/>
      <c r="L21" s="490"/>
      <c r="M21" s="500"/>
    </row>
    <row r="22" spans="1:13" s="86" customFormat="1" ht="13.5" customHeight="1">
      <c r="A22" s="501"/>
      <c r="B22" s="494"/>
      <c r="C22" s="494"/>
      <c r="D22" s="496"/>
      <c r="E22" s="498"/>
      <c r="F22" s="499"/>
      <c r="G22" s="367"/>
      <c r="H22" s="500"/>
      <c r="I22" s="490"/>
      <c r="J22" s="490"/>
      <c r="K22" s="490"/>
      <c r="L22" s="490"/>
      <c r="M22" s="500"/>
    </row>
    <row r="23" spans="1:13" s="86" customFormat="1" ht="13.5" customHeight="1">
      <c r="A23" s="501"/>
      <c r="B23" s="494"/>
      <c r="C23" s="494"/>
      <c r="D23" s="496"/>
      <c r="E23" s="498"/>
      <c r="F23" s="499"/>
      <c r="G23" s="367"/>
      <c r="H23" s="500"/>
      <c r="I23" s="490"/>
      <c r="J23" s="490"/>
      <c r="K23" s="490"/>
      <c r="L23" s="490"/>
      <c r="M23" s="500"/>
    </row>
    <row r="24" spans="1:13" s="86" customFormat="1" ht="13.5" customHeight="1">
      <c r="A24" s="501"/>
      <c r="B24" s="494"/>
      <c r="C24" s="494"/>
      <c r="D24" s="496"/>
      <c r="E24" s="498"/>
      <c r="F24" s="499"/>
      <c r="G24" s="367"/>
      <c r="H24" s="500"/>
      <c r="I24" s="490"/>
      <c r="J24" s="490"/>
      <c r="K24" s="490"/>
      <c r="L24" s="490"/>
      <c r="M24" s="500"/>
    </row>
    <row r="25" spans="1:13" s="86" customFormat="1" ht="13.5" customHeight="1">
      <c r="A25" s="501"/>
      <c r="B25" s="494"/>
      <c r="C25" s="494"/>
      <c r="D25" s="496"/>
      <c r="E25" s="498"/>
      <c r="F25" s="499"/>
      <c r="G25" s="367"/>
      <c r="H25" s="500"/>
      <c r="I25" s="490"/>
      <c r="J25" s="490"/>
      <c r="K25" s="490"/>
      <c r="L25" s="490"/>
      <c r="M25" s="500"/>
    </row>
    <row r="26" spans="1:13" s="86" customFormat="1" ht="13.5" customHeight="1">
      <c r="A26" s="501"/>
      <c r="B26" s="494"/>
      <c r="C26" s="494"/>
      <c r="D26" s="496"/>
      <c r="E26" s="498"/>
      <c r="F26" s="499"/>
      <c r="G26" s="367"/>
      <c r="H26" s="500"/>
      <c r="I26" s="490"/>
      <c r="J26" s="490"/>
      <c r="K26" s="490"/>
      <c r="L26" s="490"/>
      <c r="M26" s="500"/>
    </row>
    <row r="27" spans="1:13" s="86" customFormat="1" ht="13.5" customHeight="1">
      <c r="A27" s="501"/>
      <c r="B27" s="494"/>
      <c r="C27" s="494"/>
      <c r="D27" s="496"/>
      <c r="E27" s="498"/>
      <c r="F27" s="499"/>
      <c r="G27" s="367"/>
      <c r="H27" s="500"/>
      <c r="I27" s="490"/>
      <c r="J27" s="490"/>
      <c r="K27" s="490"/>
      <c r="L27" s="490"/>
      <c r="M27" s="500"/>
    </row>
    <row r="28" spans="1:13" s="86" customFormat="1" ht="21.75" customHeight="1">
      <c r="A28" s="501"/>
      <c r="B28" s="494"/>
      <c r="C28" s="494"/>
      <c r="D28" s="496"/>
      <c r="E28" s="498"/>
      <c r="F28" s="499"/>
      <c r="G28" s="367"/>
      <c r="H28" s="500"/>
      <c r="I28" s="490"/>
      <c r="J28" s="490"/>
      <c r="K28" s="490"/>
      <c r="L28" s="490"/>
      <c r="M28" s="500"/>
    </row>
    <row r="29" spans="1:13" s="86" customFormat="1" ht="21.75" customHeight="1">
      <c r="A29" s="501"/>
      <c r="B29" s="494"/>
      <c r="C29" s="494"/>
      <c r="D29" s="496"/>
      <c r="E29" s="498"/>
      <c r="F29" s="499"/>
      <c r="G29" s="367"/>
      <c r="H29" s="500"/>
      <c r="I29" s="490"/>
      <c r="J29" s="490"/>
      <c r="K29" s="490"/>
      <c r="L29" s="490"/>
      <c r="M29" s="500"/>
    </row>
    <row r="30" spans="1:13" s="86" customFormat="1" ht="13.5" customHeight="1">
      <c r="A30" s="501">
        <f>'7- Mapa Final'!A30</f>
        <v>3</v>
      </c>
      <c r="B30" s="494" t="str">
        <f>'7- Mapa Final'!B30</f>
        <v>Falta de Gobernabilidad de TIC</v>
      </c>
      <c r="C30" s="494" t="str">
        <f>'7- Mapa Final'!C30</f>
        <v>Desarticulación de las políticas en materia de las TICs</v>
      </c>
      <c r="D30" s="495" t="str">
        <f>'7- Mapa Final'!J30</f>
        <v>Muy Baja - 1</v>
      </c>
      <c r="E30" s="497" t="str">
        <f>'7- Mapa Final'!K30</f>
        <v>Menor - 2</v>
      </c>
      <c r="F30" s="499" t="str">
        <f>'7- Mapa Final'!M30</f>
        <v>Bajo - 2</v>
      </c>
      <c r="G30" s="367"/>
      <c r="H30" s="500" t="s">
        <v>528</v>
      </c>
      <c r="I30" s="490"/>
      <c r="J30" s="490"/>
      <c r="K30" s="491"/>
      <c r="L30" s="491"/>
      <c r="M30" s="363"/>
    </row>
    <row r="31" spans="1:13" s="86" customFormat="1" ht="13.5" customHeight="1">
      <c r="A31" s="501"/>
      <c r="B31" s="494"/>
      <c r="C31" s="494"/>
      <c r="D31" s="496"/>
      <c r="E31" s="498"/>
      <c r="F31" s="499"/>
      <c r="G31" s="367"/>
      <c r="H31" s="500"/>
      <c r="I31" s="490"/>
      <c r="J31" s="490"/>
      <c r="K31" s="490"/>
      <c r="L31" s="490"/>
      <c r="M31" s="500"/>
    </row>
    <row r="32" spans="1:13" s="86" customFormat="1" ht="13.5" customHeight="1">
      <c r="A32" s="501"/>
      <c r="B32" s="494"/>
      <c r="C32" s="494"/>
      <c r="D32" s="496"/>
      <c r="E32" s="498"/>
      <c r="F32" s="499"/>
      <c r="G32" s="367"/>
      <c r="H32" s="500"/>
      <c r="I32" s="490"/>
      <c r="J32" s="490"/>
      <c r="K32" s="490"/>
      <c r="L32" s="490"/>
      <c r="M32" s="500"/>
    </row>
    <row r="33" spans="1:13" s="86" customFormat="1" ht="13.5" customHeight="1">
      <c r="A33" s="501"/>
      <c r="B33" s="494"/>
      <c r="C33" s="494"/>
      <c r="D33" s="496"/>
      <c r="E33" s="498"/>
      <c r="F33" s="499"/>
      <c r="G33" s="367"/>
      <c r="H33" s="500"/>
      <c r="I33" s="490"/>
      <c r="J33" s="490"/>
      <c r="K33" s="490"/>
      <c r="L33" s="490"/>
      <c r="M33" s="500"/>
    </row>
    <row r="34" spans="1:13" s="86" customFormat="1" ht="13.5" customHeight="1">
      <c r="A34" s="501"/>
      <c r="B34" s="494"/>
      <c r="C34" s="494"/>
      <c r="D34" s="496"/>
      <c r="E34" s="498"/>
      <c r="F34" s="499"/>
      <c r="G34" s="367"/>
      <c r="H34" s="500"/>
      <c r="I34" s="490"/>
      <c r="J34" s="490"/>
      <c r="K34" s="490"/>
      <c r="L34" s="490"/>
      <c r="M34" s="500"/>
    </row>
    <row r="35" spans="1:13" s="86" customFormat="1" ht="13.5" customHeight="1">
      <c r="A35" s="501"/>
      <c r="B35" s="494"/>
      <c r="C35" s="494"/>
      <c r="D35" s="496"/>
      <c r="E35" s="498"/>
      <c r="F35" s="499"/>
      <c r="G35" s="367"/>
      <c r="H35" s="500"/>
      <c r="I35" s="490"/>
      <c r="J35" s="490"/>
      <c r="K35" s="490"/>
      <c r="L35" s="490"/>
      <c r="M35" s="500"/>
    </row>
    <row r="36" spans="1:13" s="86" customFormat="1" ht="13.5" customHeight="1">
      <c r="A36" s="501"/>
      <c r="B36" s="494"/>
      <c r="C36" s="494"/>
      <c r="D36" s="496"/>
      <c r="E36" s="498"/>
      <c r="F36" s="499"/>
      <c r="G36" s="367"/>
      <c r="H36" s="500"/>
      <c r="I36" s="490"/>
      <c r="J36" s="490"/>
      <c r="K36" s="490"/>
      <c r="L36" s="490"/>
      <c r="M36" s="500"/>
    </row>
    <row r="37" spans="1:13" s="86" customFormat="1" ht="13.5" customHeight="1">
      <c r="A37" s="501"/>
      <c r="B37" s="494"/>
      <c r="C37" s="494"/>
      <c r="D37" s="496"/>
      <c r="E37" s="498"/>
      <c r="F37" s="499"/>
      <c r="G37" s="367"/>
      <c r="H37" s="500"/>
      <c r="I37" s="490"/>
      <c r="J37" s="490"/>
      <c r="K37" s="490"/>
      <c r="L37" s="490"/>
      <c r="M37" s="500"/>
    </row>
    <row r="38" spans="1:13" s="86" customFormat="1" ht="21.75" customHeight="1">
      <c r="A38" s="501"/>
      <c r="B38" s="494"/>
      <c r="C38" s="494"/>
      <c r="D38" s="496"/>
      <c r="E38" s="498"/>
      <c r="F38" s="499"/>
      <c r="G38" s="367"/>
      <c r="H38" s="500"/>
      <c r="I38" s="490"/>
      <c r="J38" s="490"/>
      <c r="K38" s="490"/>
      <c r="L38" s="490"/>
      <c r="M38" s="500"/>
    </row>
    <row r="39" spans="1:13" s="86" customFormat="1" ht="21.75" customHeight="1">
      <c r="A39" s="501"/>
      <c r="B39" s="494"/>
      <c r="C39" s="494"/>
      <c r="D39" s="496"/>
      <c r="E39" s="498"/>
      <c r="F39" s="499"/>
      <c r="G39" s="367"/>
      <c r="H39" s="500"/>
      <c r="I39" s="490"/>
      <c r="J39" s="490"/>
      <c r="K39" s="490"/>
      <c r="L39" s="490"/>
      <c r="M39" s="500"/>
    </row>
    <row r="40" spans="1:13" s="86" customFormat="1" ht="13.5" customHeight="1">
      <c r="A40" s="501">
        <f>'7- Mapa Final'!A40</f>
        <v>4</v>
      </c>
      <c r="B40" s="494" t="str">
        <f>'7- Mapa Final'!B40</f>
        <v>Incumplimiento del plan Anual de Inversiones</v>
      </c>
      <c r="C40" s="494" t="str">
        <f>'7- Mapa Final'!C40</f>
        <v>Postergación o negación en el trámite asociado con la autorización y aprobación de las actividades definidas Plan de Inversión anual.</v>
      </c>
      <c r="D40" s="495" t="str">
        <f>'7- Mapa Final'!J40</f>
        <v>Muy Baja - 1</v>
      </c>
      <c r="E40" s="497" t="str">
        <f>'7- Mapa Final'!K40</f>
        <v>Leve - 1</v>
      </c>
      <c r="F40" s="499" t="str">
        <f>'7- Mapa Final'!M40</f>
        <v>Bajo - 1</v>
      </c>
      <c r="G40" s="367"/>
      <c r="H40" s="500" t="s">
        <v>529</v>
      </c>
      <c r="I40" s="490"/>
      <c r="J40" s="490"/>
      <c r="K40" s="491"/>
      <c r="L40" s="491"/>
      <c r="M40" s="363"/>
    </row>
    <row r="41" spans="1:13" s="86" customFormat="1" ht="13.5" customHeight="1">
      <c r="A41" s="501"/>
      <c r="B41" s="494"/>
      <c r="C41" s="494"/>
      <c r="D41" s="496"/>
      <c r="E41" s="498"/>
      <c r="F41" s="499"/>
      <c r="G41" s="367"/>
      <c r="H41" s="500"/>
      <c r="I41" s="490"/>
      <c r="J41" s="490"/>
      <c r="K41" s="490"/>
      <c r="L41" s="490"/>
      <c r="M41" s="500"/>
    </row>
    <row r="42" spans="1:13" s="86" customFormat="1" ht="13.5" customHeight="1">
      <c r="A42" s="501"/>
      <c r="B42" s="494"/>
      <c r="C42" s="494"/>
      <c r="D42" s="496"/>
      <c r="E42" s="498"/>
      <c r="F42" s="499"/>
      <c r="G42" s="367"/>
      <c r="H42" s="500"/>
      <c r="I42" s="490"/>
      <c r="J42" s="490"/>
      <c r="K42" s="490"/>
      <c r="L42" s="490"/>
      <c r="M42" s="500"/>
    </row>
    <row r="43" spans="1:13" s="86" customFormat="1" ht="13.5" customHeight="1">
      <c r="A43" s="501"/>
      <c r="B43" s="494"/>
      <c r="C43" s="494"/>
      <c r="D43" s="496"/>
      <c r="E43" s="498"/>
      <c r="F43" s="499"/>
      <c r="G43" s="367"/>
      <c r="H43" s="500"/>
      <c r="I43" s="490"/>
      <c r="J43" s="490"/>
      <c r="K43" s="490"/>
      <c r="L43" s="490"/>
      <c r="M43" s="500"/>
    </row>
    <row r="44" spans="1:13" s="86" customFormat="1" ht="13.5" customHeight="1">
      <c r="A44" s="501"/>
      <c r="B44" s="494"/>
      <c r="C44" s="494"/>
      <c r="D44" s="496"/>
      <c r="E44" s="498"/>
      <c r="F44" s="499"/>
      <c r="G44" s="367"/>
      <c r="H44" s="500"/>
      <c r="I44" s="490"/>
      <c r="J44" s="490"/>
      <c r="K44" s="490"/>
      <c r="L44" s="490"/>
      <c r="M44" s="500"/>
    </row>
    <row r="45" spans="1:13" s="86" customFormat="1" ht="13.5" customHeight="1">
      <c r="A45" s="501"/>
      <c r="B45" s="494"/>
      <c r="C45" s="494"/>
      <c r="D45" s="496"/>
      <c r="E45" s="498"/>
      <c r="F45" s="499"/>
      <c r="G45" s="367"/>
      <c r="H45" s="500"/>
      <c r="I45" s="490"/>
      <c r="J45" s="490"/>
      <c r="K45" s="490"/>
      <c r="L45" s="490"/>
      <c r="M45" s="500"/>
    </row>
    <row r="46" spans="1:13" s="86" customFormat="1" ht="13.5" customHeight="1">
      <c r="A46" s="501"/>
      <c r="B46" s="494"/>
      <c r="C46" s="494"/>
      <c r="D46" s="496"/>
      <c r="E46" s="498"/>
      <c r="F46" s="499"/>
      <c r="G46" s="367"/>
      <c r="H46" s="500"/>
      <c r="I46" s="490"/>
      <c r="J46" s="490"/>
      <c r="K46" s="490"/>
      <c r="L46" s="490"/>
      <c r="M46" s="500"/>
    </row>
    <row r="47" spans="1:13" s="86" customFormat="1" ht="13.5" customHeight="1">
      <c r="A47" s="501"/>
      <c r="B47" s="494"/>
      <c r="C47" s="494"/>
      <c r="D47" s="496"/>
      <c r="E47" s="498"/>
      <c r="F47" s="499"/>
      <c r="G47" s="367"/>
      <c r="H47" s="500"/>
      <c r="I47" s="490"/>
      <c r="J47" s="490"/>
      <c r="K47" s="490"/>
      <c r="L47" s="490"/>
      <c r="M47" s="500"/>
    </row>
    <row r="48" spans="1:13" s="86" customFormat="1" ht="21.75" customHeight="1">
      <c r="A48" s="501"/>
      <c r="B48" s="494"/>
      <c r="C48" s="494"/>
      <c r="D48" s="496"/>
      <c r="E48" s="498"/>
      <c r="F48" s="499"/>
      <c r="G48" s="367"/>
      <c r="H48" s="500"/>
      <c r="I48" s="490"/>
      <c r="J48" s="490"/>
      <c r="K48" s="490"/>
      <c r="L48" s="490"/>
      <c r="M48" s="500"/>
    </row>
    <row r="49" spans="1:13" s="86" customFormat="1" ht="21.75" customHeight="1">
      <c r="A49" s="501"/>
      <c r="B49" s="494"/>
      <c r="C49" s="494"/>
      <c r="D49" s="496"/>
      <c r="E49" s="498"/>
      <c r="F49" s="499"/>
      <c r="G49" s="367"/>
      <c r="H49" s="500"/>
      <c r="I49" s="490"/>
      <c r="J49" s="490"/>
      <c r="K49" s="490"/>
      <c r="L49" s="490"/>
      <c r="M49" s="500"/>
    </row>
    <row r="50" spans="1:13" s="86" customFormat="1" ht="13.5" customHeight="1">
      <c r="A50" s="501">
        <f>'7- Mapa Final'!A50</f>
        <v>5</v>
      </c>
      <c r="B50" s="494" t="str">
        <f>'7- Mapa Final'!B50</f>
        <v>Corrupción</v>
      </c>
      <c r="C50" s="494" t="str">
        <f>'7- Mapa Final'!C50</f>
        <v>Posibilidad de actos indebidos de  los servidores judiciales debido a  la carencia en transparencia, ética y valores</v>
      </c>
      <c r="D50" s="495" t="str">
        <f>'7- Mapa Final'!J50</f>
        <v>Muy Baja - 1</v>
      </c>
      <c r="E50" s="497" t="str">
        <f>'7- Mapa Final'!K50</f>
        <v>Menor - 2</v>
      </c>
      <c r="F50" s="499" t="str">
        <f>'7- Mapa Final'!M50</f>
        <v>Bajo - 2</v>
      </c>
      <c r="G50" s="367"/>
      <c r="H50" s="500" t="s">
        <v>530</v>
      </c>
      <c r="I50" s="490"/>
      <c r="J50" s="490"/>
      <c r="K50" s="491"/>
      <c r="L50" s="491"/>
      <c r="M50" s="363"/>
    </row>
    <row r="51" spans="1:13" s="86" customFormat="1" ht="13.5" customHeight="1">
      <c r="A51" s="501"/>
      <c r="B51" s="494"/>
      <c r="C51" s="494"/>
      <c r="D51" s="496"/>
      <c r="E51" s="498"/>
      <c r="F51" s="499"/>
      <c r="G51" s="367"/>
      <c r="H51" s="500"/>
      <c r="I51" s="490"/>
      <c r="J51" s="490"/>
      <c r="K51" s="490"/>
      <c r="L51" s="490"/>
      <c r="M51" s="500"/>
    </row>
    <row r="52" spans="1:13" s="86" customFormat="1" ht="13.5" customHeight="1">
      <c r="A52" s="501"/>
      <c r="B52" s="494"/>
      <c r="C52" s="494"/>
      <c r="D52" s="496"/>
      <c r="E52" s="498"/>
      <c r="F52" s="499"/>
      <c r="G52" s="367"/>
      <c r="H52" s="500"/>
      <c r="I52" s="490"/>
      <c r="J52" s="490"/>
      <c r="K52" s="490"/>
      <c r="L52" s="490"/>
      <c r="M52" s="500"/>
    </row>
    <row r="53" spans="1:13" s="86" customFormat="1" ht="13.5" customHeight="1">
      <c r="A53" s="501"/>
      <c r="B53" s="494"/>
      <c r="C53" s="494"/>
      <c r="D53" s="496"/>
      <c r="E53" s="498"/>
      <c r="F53" s="499"/>
      <c r="G53" s="367"/>
      <c r="H53" s="500"/>
      <c r="I53" s="490"/>
      <c r="J53" s="490"/>
      <c r="K53" s="490"/>
      <c r="L53" s="490"/>
      <c r="M53" s="500"/>
    </row>
    <row r="54" spans="1:13" s="86" customFormat="1" ht="13.5" customHeight="1">
      <c r="A54" s="501"/>
      <c r="B54" s="494"/>
      <c r="C54" s="494"/>
      <c r="D54" s="496"/>
      <c r="E54" s="498"/>
      <c r="F54" s="499"/>
      <c r="G54" s="367"/>
      <c r="H54" s="500"/>
      <c r="I54" s="490"/>
      <c r="J54" s="490"/>
      <c r="K54" s="490"/>
      <c r="L54" s="490"/>
      <c r="M54" s="500"/>
    </row>
    <row r="55" spans="1:13" s="86" customFormat="1" ht="13.5" customHeight="1">
      <c r="A55" s="501"/>
      <c r="B55" s="494"/>
      <c r="C55" s="494"/>
      <c r="D55" s="496"/>
      <c r="E55" s="498"/>
      <c r="F55" s="499"/>
      <c r="G55" s="367"/>
      <c r="H55" s="500"/>
      <c r="I55" s="490"/>
      <c r="J55" s="490"/>
      <c r="K55" s="490"/>
      <c r="L55" s="490"/>
      <c r="M55" s="500"/>
    </row>
    <row r="56" spans="1:13" s="86" customFormat="1" ht="13.5" customHeight="1">
      <c r="A56" s="501"/>
      <c r="B56" s="494"/>
      <c r="C56" s="494"/>
      <c r="D56" s="496"/>
      <c r="E56" s="498"/>
      <c r="F56" s="499"/>
      <c r="G56" s="367"/>
      <c r="H56" s="500"/>
      <c r="I56" s="490"/>
      <c r="J56" s="490"/>
      <c r="K56" s="490"/>
      <c r="L56" s="490"/>
      <c r="M56" s="500"/>
    </row>
    <row r="57" spans="1:13" s="86" customFormat="1" ht="13.5" customHeight="1">
      <c r="A57" s="501"/>
      <c r="B57" s="494"/>
      <c r="C57" s="494"/>
      <c r="D57" s="496"/>
      <c r="E57" s="498"/>
      <c r="F57" s="499"/>
      <c r="G57" s="367"/>
      <c r="H57" s="500"/>
      <c r="I57" s="490"/>
      <c r="J57" s="490"/>
      <c r="K57" s="490"/>
      <c r="L57" s="490"/>
      <c r="M57" s="500"/>
    </row>
    <row r="58" spans="1:13" s="86" customFormat="1" ht="21.75" customHeight="1">
      <c r="A58" s="501"/>
      <c r="B58" s="494"/>
      <c r="C58" s="494"/>
      <c r="D58" s="496"/>
      <c r="E58" s="498"/>
      <c r="F58" s="499"/>
      <c r="G58" s="367"/>
      <c r="H58" s="500"/>
      <c r="I58" s="490"/>
      <c r="J58" s="490"/>
      <c r="K58" s="490"/>
      <c r="L58" s="490"/>
      <c r="M58" s="500"/>
    </row>
    <row r="59" spans="1:13" s="86" customFormat="1" ht="21.75" customHeight="1">
      <c r="A59" s="501"/>
      <c r="B59" s="494"/>
      <c r="C59" s="494"/>
      <c r="D59" s="496"/>
      <c r="E59" s="498"/>
      <c r="F59" s="499"/>
      <c r="G59" s="367"/>
      <c r="H59" s="500"/>
      <c r="I59" s="490"/>
      <c r="J59" s="490"/>
      <c r="K59" s="490"/>
      <c r="L59" s="490"/>
      <c r="M59" s="500"/>
    </row>
    <row r="60" spans="1:13" s="86" customFormat="1" ht="13.5" customHeight="1">
      <c r="A60" s="501">
        <f>'7- Mapa Final'!A60</f>
        <v>6</v>
      </c>
      <c r="B60" s="494" t="str">
        <f>'7- Mapa Final'!B60</f>
        <v>Obsolescencia Tecnológica.</v>
      </c>
      <c r="C60" s="494" t="str">
        <f>'7- Mapa Final'!C60</f>
        <v>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v>
      </c>
      <c r="D60" s="495" t="str">
        <f>'7- Mapa Final'!J60</f>
        <v>Muy Baja - 1</v>
      </c>
      <c r="E60" s="497" t="str">
        <f>'7- Mapa Final'!K60</f>
        <v>Mayor - 4</v>
      </c>
      <c r="F60" s="499" t="str">
        <f>'7- Mapa Final'!M60</f>
        <v>Alto  - 4</v>
      </c>
      <c r="G60" s="367"/>
      <c r="H60" s="500" t="s">
        <v>531</v>
      </c>
      <c r="I60" s="490"/>
      <c r="J60" s="490"/>
      <c r="K60" s="491"/>
      <c r="L60" s="491"/>
      <c r="M60" s="363"/>
    </row>
    <row r="61" spans="1:13" s="86" customFormat="1" ht="13.5" customHeight="1">
      <c r="A61" s="501"/>
      <c r="B61" s="494"/>
      <c r="C61" s="494"/>
      <c r="D61" s="496"/>
      <c r="E61" s="498"/>
      <c r="F61" s="499"/>
      <c r="G61" s="367"/>
      <c r="H61" s="500"/>
      <c r="I61" s="490"/>
      <c r="J61" s="490"/>
      <c r="K61" s="490"/>
      <c r="L61" s="490"/>
      <c r="M61" s="500"/>
    </row>
    <row r="62" spans="1:13" s="86" customFormat="1" ht="13.5" customHeight="1">
      <c r="A62" s="501"/>
      <c r="B62" s="494"/>
      <c r="C62" s="494"/>
      <c r="D62" s="496"/>
      <c r="E62" s="498"/>
      <c r="F62" s="499"/>
      <c r="G62" s="367"/>
      <c r="H62" s="500"/>
      <c r="I62" s="490"/>
      <c r="J62" s="490"/>
      <c r="K62" s="490"/>
      <c r="L62" s="490"/>
      <c r="M62" s="500"/>
    </row>
    <row r="63" spans="1:13" s="86" customFormat="1" ht="13.5" customHeight="1">
      <c r="A63" s="501"/>
      <c r="B63" s="494"/>
      <c r="C63" s="494"/>
      <c r="D63" s="496"/>
      <c r="E63" s="498"/>
      <c r="F63" s="499"/>
      <c r="G63" s="367"/>
      <c r="H63" s="500"/>
      <c r="I63" s="490"/>
      <c r="J63" s="490"/>
      <c r="K63" s="490"/>
      <c r="L63" s="490"/>
      <c r="M63" s="500"/>
    </row>
    <row r="64" spans="1:13" s="86" customFormat="1" ht="13.5" customHeight="1">
      <c r="A64" s="501"/>
      <c r="B64" s="494"/>
      <c r="C64" s="494"/>
      <c r="D64" s="496"/>
      <c r="E64" s="498"/>
      <c r="F64" s="499"/>
      <c r="G64" s="367"/>
      <c r="H64" s="500"/>
      <c r="I64" s="490"/>
      <c r="J64" s="490"/>
      <c r="K64" s="490"/>
      <c r="L64" s="490"/>
      <c r="M64" s="500"/>
    </row>
    <row r="65" spans="1:13" s="86" customFormat="1" ht="13.5" customHeight="1">
      <c r="A65" s="501"/>
      <c r="B65" s="494"/>
      <c r="C65" s="494"/>
      <c r="D65" s="496"/>
      <c r="E65" s="498"/>
      <c r="F65" s="499"/>
      <c r="G65" s="367"/>
      <c r="H65" s="500"/>
      <c r="I65" s="490"/>
      <c r="J65" s="490"/>
      <c r="K65" s="490"/>
      <c r="L65" s="490"/>
      <c r="M65" s="500"/>
    </row>
    <row r="66" spans="1:13" s="86" customFormat="1" ht="13.5" customHeight="1">
      <c r="A66" s="501"/>
      <c r="B66" s="494"/>
      <c r="C66" s="494"/>
      <c r="D66" s="496"/>
      <c r="E66" s="498"/>
      <c r="F66" s="499"/>
      <c r="G66" s="367"/>
      <c r="H66" s="500"/>
      <c r="I66" s="490"/>
      <c r="J66" s="490"/>
      <c r="K66" s="490"/>
      <c r="L66" s="490"/>
      <c r="M66" s="500"/>
    </row>
    <row r="67" spans="1:13" s="86" customFormat="1" ht="13.5" customHeight="1">
      <c r="A67" s="501"/>
      <c r="B67" s="494"/>
      <c r="C67" s="494"/>
      <c r="D67" s="496"/>
      <c r="E67" s="498"/>
      <c r="F67" s="499"/>
      <c r="G67" s="367"/>
      <c r="H67" s="500"/>
      <c r="I67" s="490"/>
      <c r="J67" s="490"/>
      <c r="K67" s="490"/>
      <c r="L67" s="490"/>
      <c r="M67" s="500"/>
    </row>
    <row r="68" spans="1:13" s="86" customFormat="1" ht="21.75" customHeight="1">
      <c r="A68" s="501"/>
      <c r="B68" s="494"/>
      <c r="C68" s="494"/>
      <c r="D68" s="496"/>
      <c r="E68" s="498"/>
      <c r="F68" s="499"/>
      <c r="G68" s="367"/>
      <c r="H68" s="500"/>
      <c r="I68" s="490"/>
      <c r="J68" s="490"/>
      <c r="K68" s="490"/>
      <c r="L68" s="490"/>
      <c r="M68" s="500"/>
    </row>
    <row r="69" spans="1:13" s="86" customFormat="1" ht="21.75" customHeight="1">
      <c r="A69" s="501"/>
      <c r="B69" s="494"/>
      <c r="C69" s="494"/>
      <c r="D69" s="496"/>
      <c r="E69" s="498"/>
      <c r="F69" s="499"/>
      <c r="G69" s="367"/>
      <c r="H69" s="500"/>
      <c r="I69" s="490"/>
      <c r="J69" s="490"/>
      <c r="K69" s="490"/>
      <c r="L69" s="490"/>
      <c r="M69" s="500"/>
    </row>
    <row r="70" spans="1:13" s="86" customFormat="1" ht="13.5" customHeight="1">
      <c r="A70" s="501">
        <f>'7- Mapa Final'!A70</f>
        <v>7</v>
      </c>
      <c r="B70" s="494" t="str">
        <f>'7- Mapa Final'!B70</f>
        <v>Interrupción de los servicios tecnológicos</v>
      </c>
      <c r="C70" s="494" t="str">
        <f>'7- Mapa Final'!C70</f>
        <v xml:space="preserve">Afectación en la prestación de servicios tecnológicos, causado por la MIGRACIÓN de los mismos, en el cambio de proveedor, afectando el normal desarrollo de las actividades </v>
      </c>
      <c r="D70" s="495" t="str">
        <f>'7- Mapa Final'!J70</f>
        <v>Muy Baja - 1</v>
      </c>
      <c r="E70" s="497" t="str">
        <f>'7- Mapa Final'!K70</f>
        <v>Menor - 2</v>
      </c>
      <c r="F70" s="499" t="str">
        <f>'7- Mapa Final'!M70</f>
        <v>Bajo - 2</v>
      </c>
      <c r="G70" s="367"/>
      <c r="H70" s="500" t="s">
        <v>532</v>
      </c>
      <c r="I70" s="490"/>
      <c r="J70" s="490"/>
      <c r="K70" s="491"/>
      <c r="L70" s="491"/>
      <c r="M70" s="363"/>
    </row>
    <row r="71" spans="1:13" s="86" customFormat="1" ht="13.5" customHeight="1">
      <c r="A71" s="501"/>
      <c r="B71" s="494"/>
      <c r="C71" s="494"/>
      <c r="D71" s="496"/>
      <c r="E71" s="498"/>
      <c r="F71" s="499"/>
      <c r="G71" s="367"/>
      <c r="H71" s="500"/>
      <c r="I71" s="490"/>
      <c r="J71" s="490"/>
      <c r="K71" s="490"/>
      <c r="L71" s="490"/>
      <c r="M71" s="500"/>
    </row>
    <row r="72" spans="1:13" s="86" customFormat="1" ht="13.5" customHeight="1">
      <c r="A72" s="501"/>
      <c r="B72" s="494"/>
      <c r="C72" s="494"/>
      <c r="D72" s="496"/>
      <c r="E72" s="498"/>
      <c r="F72" s="499"/>
      <c r="G72" s="367"/>
      <c r="H72" s="500"/>
      <c r="I72" s="490"/>
      <c r="J72" s="490"/>
      <c r="K72" s="490"/>
      <c r="L72" s="490"/>
      <c r="M72" s="500"/>
    </row>
    <row r="73" spans="1:13" s="86" customFormat="1" ht="13.5" customHeight="1">
      <c r="A73" s="501"/>
      <c r="B73" s="494"/>
      <c r="C73" s="494"/>
      <c r="D73" s="496"/>
      <c r="E73" s="498"/>
      <c r="F73" s="499"/>
      <c r="G73" s="367"/>
      <c r="H73" s="500"/>
      <c r="I73" s="490"/>
      <c r="J73" s="490"/>
      <c r="K73" s="490"/>
      <c r="L73" s="490"/>
      <c r="M73" s="500"/>
    </row>
    <row r="74" spans="1:13" s="86" customFormat="1" ht="13.5" customHeight="1">
      <c r="A74" s="501"/>
      <c r="B74" s="494"/>
      <c r="C74" s="494"/>
      <c r="D74" s="496"/>
      <c r="E74" s="498"/>
      <c r="F74" s="499"/>
      <c r="G74" s="367"/>
      <c r="H74" s="500"/>
      <c r="I74" s="490"/>
      <c r="J74" s="490"/>
      <c r="K74" s="490"/>
      <c r="L74" s="490"/>
      <c r="M74" s="500"/>
    </row>
    <row r="75" spans="1:13" s="86" customFormat="1" ht="13.5" customHeight="1">
      <c r="A75" s="501"/>
      <c r="B75" s="494"/>
      <c r="C75" s="494"/>
      <c r="D75" s="496"/>
      <c r="E75" s="498"/>
      <c r="F75" s="499"/>
      <c r="G75" s="367"/>
      <c r="H75" s="500"/>
      <c r="I75" s="490"/>
      <c r="J75" s="490"/>
      <c r="K75" s="490"/>
      <c r="L75" s="490"/>
      <c r="M75" s="500"/>
    </row>
    <row r="76" spans="1:13" s="86" customFormat="1" ht="13.5" customHeight="1">
      <c r="A76" s="501"/>
      <c r="B76" s="494"/>
      <c r="C76" s="494"/>
      <c r="D76" s="496"/>
      <c r="E76" s="498"/>
      <c r="F76" s="499"/>
      <c r="G76" s="367"/>
      <c r="H76" s="500"/>
      <c r="I76" s="490"/>
      <c r="J76" s="490"/>
      <c r="K76" s="490"/>
      <c r="L76" s="490"/>
      <c r="M76" s="500"/>
    </row>
    <row r="77" spans="1:13" s="86" customFormat="1" ht="13.5" customHeight="1">
      <c r="A77" s="501"/>
      <c r="B77" s="494"/>
      <c r="C77" s="494"/>
      <c r="D77" s="496"/>
      <c r="E77" s="498"/>
      <c r="F77" s="499"/>
      <c r="G77" s="367"/>
      <c r="H77" s="500"/>
      <c r="I77" s="490"/>
      <c r="J77" s="490"/>
      <c r="K77" s="490"/>
      <c r="L77" s="490"/>
      <c r="M77" s="500"/>
    </row>
    <row r="78" spans="1:13" s="86" customFormat="1" ht="21.75" customHeight="1">
      <c r="A78" s="501"/>
      <c r="B78" s="494"/>
      <c r="C78" s="494"/>
      <c r="D78" s="496"/>
      <c r="E78" s="498"/>
      <c r="F78" s="499"/>
      <c r="G78" s="367"/>
      <c r="H78" s="500"/>
      <c r="I78" s="490"/>
      <c r="J78" s="490"/>
      <c r="K78" s="490"/>
      <c r="L78" s="490"/>
      <c r="M78" s="500"/>
    </row>
    <row r="79" spans="1:13" s="86" customFormat="1" ht="21.75" customHeight="1">
      <c r="A79" s="501"/>
      <c r="B79" s="494"/>
      <c r="C79" s="494"/>
      <c r="D79" s="496"/>
      <c r="E79" s="498"/>
      <c r="F79" s="499"/>
      <c r="G79" s="367"/>
      <c r="H79" s="500"/>
      <c r="I79" s="490"/>
      <c r="J79" s="490"/>
      <c r="K79" s="490"/>
      <c r="L79" s="490"/>
      <c r="M79" s="500"/>
    </row>
    <row r="80" spans="1:13" s="86" customFormat="1" ht="13.5" customHeight="1">
      <c r="A80" s="501">
        <f>'7- Mapa Final'!A80</f>
        <v>8</v>
      </c>
      <c r="B80" s="494" t="str">
        <f>'7- Mapa Final'!B80</f>
        <v>Interrupción del servicio de conectividad LAN - Local</v>
      </c>
      <c r="C80" s="494" t="str">
        <f>'7- Mapa Final'!C80</f>
        <v>Afectar el normal curso de las operaciones en alguna de las ubicaciones de la organización con ocasión a la ausencia de conectividad</v>
      </c>
      <c r="D80" s="495" t="str">
        <f>'7- Mapa Final'!J80</f>
        <v>Media - 3</v>
      </c>
      <c r="E80" s="497" t="str">
        <f>'7- Mapa Final'!K80</f>
        <v>Menor - 2</v>
      </c>
      <c r="F80" s="499" t="str">
        <f>'7- Mapa Final'!M80</f>
        <v>Moderado - 6</v>
      </c>
      <c r="G80" s="367"/>
      <c r="H80" s="363" t="s">
        <v>533</v>
      </c>
      <c r="I80" s="490"/>
      <c r="J80" s="490"/>
      <c r="K80" s="491"/>
      <c r="L80" s="491"/>
      <c r="M80" s="500"/>
    </row>
    <row r="81" spans="1:13" s="86" customFormat="1" ht="13.5" customHeight="1">
      <c r="A81" s="501"/>
      <c r="B81" s="494"/>
      <c r="C81" s="494"/>
      <c r="D81" s="496"/>
      <c r="E81" s="498"/>
      <c r="F81" s="499"/>
      <c r="G81" s="367"/>
      <c r="H81" s="500"/>
      <c r="I81" s="490"/>
      <c r="J81" s="490"/>
      <c r="K81" s="490"/>
      <c r="L81" s="490"/>
      <c r="M81" s="500"/>
    </row>
    <row r="82" spans="1:13" s="86" customFormat="1" ht="13.5" customHeight="1">
      <c r="A82" s="501"/>
      <c r="B82" s="494"/>
      <c r="C82" s="494"/>
      <c r="D82" s="496"/>
      <c r="E82" s="498"/>
      <c r="F82" s="499"/>
      <c r="G82" s="367"/>
      <c r="H82" s="500"/>
      <c r="I82" s="490"/>
      <c r="J82" s="490"/>
      <c r="K82" s="490"/>
      <c r="L82" s="490"/>
      <c r="M82" s="500"/>
    </row>
    <row r="83" spans="1:13" s="86" customFormat="1" ht="13.5" customHeight="1">
      <c r="A83" s="501"/>
      <c r="B83" s="494"/>
      <c r="C83" s="494"/>
      <c r="D83" s="496"/>
      <c r="E83" s="498"/>
      <c r="F83" s="499"/>
      <c r="G83" s="367"/>
      <c r="H83" s="500"/>
      <c r="I83" s="490"/>
      <c r="J83" s="490"/>
      <c r="K83" s="490"/>
      <c r="L83" s="490"/>
      <c r="M83" s="500"/>
    </row>
    <row r="84" spans="1:13" s="86" customFormat="1" ht="13.5" customHeight="1">
      <c r="A84" s="501"/>
      <c r="B84" s="494"/>
      <c r="C84" s="494"/>
      <c r="D84" s="496"/>
      <c r="E84" s="498"/>
      <c r="F84" s="499"/>
      <c r="G84" s="367"/>
      <c r="H84" s="500"/>
      <c r="I84" s="490"/>
      <c r="J84" s="490"/>
      <c r="K84" s="490"/>
      <c r="L84" s="490"/>
      <c r="M84" s="500"/>
    </row>
    <row r="85" spans="1:13" s="86" customFormat="1" ht="13.5" customHeight="1">
      <c r="A85" s="501"/>
      <c r="B85" s="494"/>
      <c r="C85" s="494"/>
      <c r="D85" s="496"/>
      <c r="E85" s="498"/>
      <c r="F85" s="499"/>
      <c r="G85" s="367"/>
      <c r="H85" s="500"/>
      <c r="I85" s="490"/>
      <c r="J85" s="490"/>
      <c r="K85" s="490"/>
      <c r="L85" s="490"/>
      <c r="M85" s="500"/>
    </row>
    <row r="86" spans="1:13" s="86" customFormat="1" ht="13.5" customHeight="1">
      <c r="A86" s="501"/>
      <c r="B86" s="494"/>
      <c r="C86" s="494"/>
      <c r="D86" s="496"/>
      <c r="E86" s="498"/>
      <c r="F86" s="499"/>
      <c r="G86" s="367"/>
      <c r="H86" s="500"/>
      <c r="I86" s="490"/>
      <c r="J86" s="490"/>
      <c r="K86" s="490"/>
      <c r="L86" s="490"/>
      <c r="M86" s="500"/>
    </row>
    <row r="87" spans="1:13" s="86" customFormat="1" ht="13.5" customHeight="1">
      <c r="A87" s="501"/>
      <c r="B87" s="494"/>
      <c r="C87" s="494"/>
      <c r="D87" s="496"/>
      <c r="E87" s="498"/>
      <c r="F87" s="499"/>
      <c r="G87" s="367"/>
      <c r="H87" s="500"/>
      <c r="I87" s="490"/>
      <c r="J87" s="490"/>
      <c r="K87" s="490"/>
      <c r="L87" s="490"/>
      <c r="M87" s="500"/>
    </row>
    <row r="88" spans="1:13" s="86" customFormat="1" ht="21.75" customHeight="1">
      <c r="A88" s="501"/>
      <c r="B88" s="494"/>
      <c r="C88" s="494"/>
      <c r="D88" s="496"/>
      <c r="E88" s="498"/>
      <c r="F88" s="499"/>
      <c r="G88" s="367"/>
      <c r="H88" s="500"/>
      <c r="I88" s="490"/>
      <c r="J88" s="490"/>
      <c r="K88" s="490"/>
      <c r="L88" s="490"/>
      <c r="M88" s="500"/>
    </row>
    <row r="89" spans="1:13" s="86" customFormat="1" ht="21.75" customHeight="1">
      <c r="A89" s="501"/>
      <c r="B89" s="494"/>
      <c r="C89" s="494"/>
      <c r="D89" s="496"/>
      <c r="E89" s="498"/>
      <c r="F89" s="499"/>
      <c r="G89" s="367"/>
      <c r="H89" s="500"/>
      <c r="I89" s="490"/>
      <c r="J89" s="490"/>
      <c r="K89" s="490"/>
      <c r="L89" s="490"/>
      <c r="M89" s="500"/>
    </row>
    <row r="90" spans="1:13" s="86" customFormat="1" ht="13.5" customHeight="1">
      <c r="A90" s="501">
        <f>'7- Mapa Final'!A90</f>
        <v>9</v>
      </c>
      <c r="B90" s="494" t="str">
        <f>'7- Mapa Final'!B90</f>
        <v xml:space="preserve">Pérdida de la seguridad, confiablidad o disponibilidad de la información </v>
      </c>
      <c r="C90" s="494" t="str">
        <f>'7- Mapa Final'!C90</f>
        <v xml:space="preserve">Afectación en la confidencialidad, integridad,  disponibilidad y seguridad de la información por la no aplicabilidad de  barreras y procedimientos que resguardan el acceso a los datos. </v>
      </c>
      <c r="D90" s="495" t="str">
        <f>'7- Mapa Final'!J90</f>
        <v>Muy Baja - 1</v>
      </c>
      <c r="E90" s="497" t="str">
        <f>'7- Mapa Final'!K90</f>
        <v>Menor - 2</v>
      </c>
      <c r="F90" s="499" t="str">
        <f>'7- Mapa Final'!M90</f>
        <v>Bajo - 2</v>
      </c>
      <c r="G90" s="367"/>
      <c r="H90" s="500" t="s">
        <v>534</v>
      </c>
      <c r="I90" s="490"/>
      <c r="J90" s="490"/>
      <c r="K90" s="491"/>
      <c r="L90" s="491"/>
      <c r="M90" s="363"/>
    </row>
    <row r="91" spans="1:13" s="86" customFormat="1" ht="13.5" customHeight="1">
      <c r="A91" s="501"/>
      <c r="B91" s="494"/>
      <c r="C91" s="494"/>
      <c r="D91" s="496"/>
      <c r="E91" s="498"/>
      <c r="F91" s="499"/>
      <c r="G91" s="367"/>
      <c r="H91" s="500"/>
      <c r="I91" s="490"/>
      <c r="J91" s="490"/>
      <c r="K91" s="490"/>
      <c r="L91" s="490"/>
      <c r="M91" s="500"/>
    </row>
    <row r="92" spans="1:13" s="86" customFormat="1" ht="13.5" customHeight="1">
      <c r="A92" s="501"/>
      <c r="B92" s="494"/>
      <c r="C92" s="494"/>
      <c r="D92" s="496"/>
      <c r="E92" s="498"/>
      <c r="F92" s="499"/>
      <c r="G92" s="367"/>
      <c r="H92" s="500"/>
      <c r="I92" s="490"/>
      <c r="J92" s="490"/>
      <c r="K92" s="490"/>
      <c r="L92" s="490"/>
      <c r="M92" s="500"/>
    </row>
    <row r="93" spans="1:13" s="86" customFormat="1" ht="13.5" customHeight="1">
      <c r="A93" s="501"/>
      <c r="B93" s="494"/>
      <c r="C93" s="494"/>
      <c r="D93" s="496"/>
      <c r="E93" s="498"/>
      <c r="F93" s="499"/>
      <c r="G93" s="367"/>
      <c r="H93" s="500"/>
      <c r="I93" s="490"/>
      <c r="J93" s="490"/>
      <c r="K93" s="490"/>
      <c r="L93" s="490"/>
      <c r="M93" s="500"/>
    </row>
    <row r="94" spans="1:13" s="86" customFormat="1" ht="13.5" customHeight="1">
      <c r="A94" s="501"/>
      <c r="B94" s="494"/>
      <c r="C94" s="494"/>
      <c r="D94" s="496"/>
      <c r="E94" s="498"/>
      <c r="F94" s="499"/>
      <c r="G94" s="367"/>
      <c r="H94" s="500"/>
      <c r="I94" s="490"/>
      <c r="J94" s="490"/>
      <c r="K94" s="490"/>
      <c r="L94" s="490"/>
      <c r="M94" s="500"/>
    </row>
    <row r="95" spans="1:13" s="86" customFormat="1" ht="13.5" customHeight="1">
      <c r="A95" s="501"/>
      <c r="B95" s="494"/>
      <c r="C95" s="494"/>
      <c r="D95" s="496"/>
      <c r="E95" s="498"/>
      <c r="F95" s="499"/>
      <c r="G95" s="367"/>
      <c r="H95" s="500"/>
      <c r="I95" s="490"/>
      <c r="J95" s="490"/>
      <c r="K95" s="490"/>
      <c r="L95" s="490"/>
      <c r="M95" s="500"/>
    </row>
    <row r="96" spans="1:13" s="86" customFormat="1" ht="13.5" customHeight="1">
      <c r="A96" s="501"/>
      <c r="B96" s="494"/>
      <c r="C96" s="494"/>
      <c r="D96" s="496"/>
      <c r="E96" s="498"/>
      <c r="F96" s="499"/>
      <c r="G96" s="367"/>
      <c r="H96" s="500"/>
      <c r="I96" s="490"/>
      <c r="J96" s="490"/>
      <c r="K96" s="490"/>
      <c r="L96" s="490"/>
      <c r="M96" s="500"/>
    </row>
    <row r="97" spans="1:13" s="86" customFormat="1" ht="13.5" customHeight="1">
      <c r="A97" s="501"/>
      <c r="B97" s="494"/>
      <c r="C97" s="494"/>
      <c r="D97" s="496"/>
      <c r="E97" s="498"/>
      <c r="F97" s="499"/>
      <c r="G97" s="367"/>
      <c r="H97" s="500"/>
      <c r="I97" s="490"/>
      <c r="J97" s="490"/>
      <c r="K97" s="490"/>
      <c r="L97" s="490"/>
      <c r="M97" s="500"/>
    </row>
    <row r="98" spans="1:13" s="86" customFormat="1" ht="21.75" customHeight="1">
      <c r="A98" s="501"/>
      <c r="B98" s="494"/>
      <c r="C98" s="494"/>
      <c r="D98" s="496"/>
      <c r="E98" s="498"/>
      <c r="F98" s="499"/>
      <c r="G98" s="367"/>
      <c r="H98" s="500"/>
      <c r="I98" s="490"/>
      <c r="J98" s="490"/>
      <c r="K98" s="490"/>
      <c r="L98" s="490"/>
      <c r="M98" s="500"/>
    </row>
    <row r="99" spans="1:13" s="86" customFormat="1" ht="21.75" customHeight="1">
      <c r="A99" s="501"/>
      <c r="B99" s="494"/>
      <c r="C99" s="494"/>
      <c r="D99" s="496"/>
      <c r="E99" s="498"/>
      <c r="F99" s="499"/>
      <c r="G99" s="367"/>
      <c r="H99" s="500"/>
      <c r="I99" s="490"/>
      <c r="J99" s="490"/>
      <c r="K99" s="490"/>
      <c r="L99" s="490"/>
      <c r="M99" s="500"/>
    </row>
    <row r="100" spans="1:13" s="86" customFormat="1" ht="13.5" customHeight="1">
      <c r="A100" s="493">
        <f>'7- Mapa Final'!A100</f>
        <v>10</v>
      </c>
      <c r="B100" s="494" t="str">
        <f>'7- Mapa Final'!B100</f>
        <v xml:space="preserve">Recibir dádivas o beneficios a nombre propio o de terceros para  afectar la seguridad o confidencialidad de la información   </v>
      </c>
      <c r="C100" s="494" t="str">
        <f>'7- Mapa Final'!C100</f>
        <v xml:space="preserve">Recibir dádivas o beneficios a nombre propio o de terceros por   revelar información confidencial,  alterar, retener o no publicar información.  </v>
      </c>
      <c r="D100" s="495" t="str">
        <f>'7- Mapa Final'!J100</f>
        <v>Muy Baja - 1</v>
      </c>
      <c r="E100" s="497" t="str">
        <f>'7- Mapa Final'!K100</f>
        <v>Catastrófico - 5</v>
      </c>
      <c r="F100" s="499" t="str">
        <f>'7- Mapa Final'!M100</f>
        <v>Extremo - 5</v>
      </c>
      <c r="G100" s="367"/>
      <c r="H100" s="363" t="s">
        <v>535</v>
      </c>
      <c r="I100" s="490"/>
      <c r="J100" s="490"/>
      <c r="K100" s="491"/>
      <c r="L100" s="491"/>
      <c r="M100" s="363"/>
    </row>
    <row r="101" spans="1:13" s="86" customFormat="1" ht="13.5" customHeight="1">
      <c r="A101" s="493"/>
      <c r="B101" s="494"/>
      <c r="C101" s="494"/>
      <c r="D101" s="496"/>
      <c r="E101" s="498"/>
      <c r="F101" s="499"/>
      <c r="G101" s="367"/>
      <c r="H101" s="500"/>
      <c r="I101" s="490"/>
      <c r="J101" s="490"/>
      <c r="K101" s="490"/>
      <c r="L101" s="490"/>
      <c r="M101" s="500"/>
    </row>
    <row r="102" spans="1:13" s="86" customFormat="1" ht="13.5" customHeight="1">
      <c r="A102" s="493"/>
      <c r="B102" s="494"/>
      <c r="C102" s="494"/>
      <c r="D102" s="496"/>
      <c r="E102" s="498"/>
      <c r="F102" s="499"/>
      <c r="G102" s="367"/>
      <c r="H102" s="500"/>
      <c r="I102" s="490"/>
      <c r="J102" s="490"/>
      <c r="K102" s="490"/>
      <c r="L102" s="490"/>
      <c r="M102" s="500"/>
    </row>
    <row r="103" spans="1:13" s="86" customFormat="1" ht="13.5" customHeight="1">
      <c r="A103" s="493"/>
      <c r="B103" s="494"/>
      <c r="C103" s="494"/>
      <c r="D103" s="496"/>
      <c r="E103" s="498"/>
      <c r="F103" s="499"/>
      <c r="G103" s="367"/>
      <c r="H103" s="500"/>
      <c r="I103" s="490"/>
      <c r="J103" s="490"/>
      <c r="K103" s="490"/>
      <c r="L103" s="490"/>
      <c r="M103" s="500"/>
    </row>
    <row r="104" spans="1:13" s="86" customFormat="1" ht="13.5" customHeight="1">
      <c r="A104" s="493"/>
      <c r="B104" s="494"/>
      <c r="C104" s="494"/>
      <c r="D104" s="496"/>
      <c r="E104" s="498"/>
      <c r="F104" s="499"/>
      <c r="G104" s="367"/>
      <c r="H104" s="500"/>
      <c r="I104" s="490"/>
      <c r="J104" s="490"/>
      <c r="K104" s="490"/>
      <c r="L104" s="490"/>
      <c r="M104" s="500"/>
    </row>
    <row r="105" spans="1:13" s="86" customFormat="1" ht="13.5" customHeight="1">
      <c r="A105" s="493"/>
      <c r="B105" s="494"/>
      <c r="C105" s="494"/>
      <c r="D105" s="496"/>
      <c r="E105" s="498"/>
      <c r="F105" s="499"/>
      <c r="G105" s="367"/>
      <c r="H105" s="500"/>
      <c r="I105" s="490"/>
      <c r="J105" s="490"/>
      <c r="K105" s="490"/>
      <c r="L105" s="490"/>
      <c r="M105" s="500"/>
    </row>
    <row r="106" spans="1:13" s="86" customFormat="1" ht="13.5" customHeight="1">
      <c r="A106" s="493"/>
      <c r="B106" s="494"/>
      <c r="C106" s="494"/>
      <c r="D106" s="496"/>
      <c r="E106" s="498"/>
      <c r="F106" s="499"/>
      <c r="G106" s="367"/>
      <c r="H106" s="500"/>
      <c r="I106" s="490"/>
      <c r="J106" s="490"/>
      <c r="K106" s="490"/>
      <c r="L106" s="490"/>
      <c r="M106" s="500"/>
    </row>
    <row r="107" spans="1:13" s="86" customFormat="1" ht="13.5" customHeight="1">
      <c r="A107" s="493"/>
      <c r="B107" s="494"/>
      <c r="C107" s="494"/>
      <c r="D107" s="496"/>
      <c r="E107" s="498"/>
      <c r="F107" s="499"/>
      <c r="G107" s="367"/>
      <c r="H107" s="500"/>
      <c r="I107" s="490"/>
      <c r="J107" s="490"/>
      <c r="K107" s="490"/>
      <c r="L107" s="490"/>
      <c r="M107" s="500"/>
    </row>
    <row r="108" spans="1:13" s="86" customFormat="1" ht="21.75" customHeight="1">
      <c r="A108" s="493"/>
      <c r="B108" s="494"/>
      <c r="C108" s="494"/>
      <c r="D108" s="496"/>
      <c r="E108" s="498"/>
      <c r="F108" s="499"/>
      <c r="G108" s="367"/>
      <c r="H108" s="500"/>
      <c r="I108" s="490"/>
      <c r="J108" s="490"/>
      <c r="K108" s="490"/>
      <c r="L108" s="490"/>
      <c r="M108" s="500"/>
    </row>
    <row r="109" spans="1:13" s="86" customFormat="1" ht="21.75" customHeight="1">
      <c r="A109" s="493"/>
      <c r="B109" s="494"/>
      <c r="C109" s="494"/>
      <c r="D109" s="496"/>
      <c r="E109" s="498"/>
      <c r="F109" s="499"/>
      <c r="G109" s="367"/>
      <c r="H109" s="500"/>
      <c r="I109" s="490"/>
      <c r="J109" s="490"/>
      <c r="K109" s="490"/>
      <c r="L109" s="490"/>
      <c r="M109" s="500"/>
    </row>
    <row r="110" spans="1:13" s="86" customFormat="1" ht="13.5" customHeight="1">
      <c r="A110" s="493">
        <f>'7- Mapa Final'!A110</f>
        <v>11</v>
      </c>
      <c r="B110" s="494" t="str">
        <f>'7- Mapa Final'!B110</f>
        <v>Ofrecer, prometer, entregar, aceptar o solicitar una ventaja indebida para la asignación de permisos para el acceso y uso de servicios tecnológicos no autorizados, con exposición de datos sensibles,  en  beneficio propio o de un tercero.</v>
      </c>
      <c r="C110" s="494" t="str">
        <f>'7- Mapa Final'!C110</f>
        <v>Cuando por el acceso indebido  y malintencionado a los sistemas de información se hace el uso no apropiado de la información contenida en los sistemas en favorecimiento propio o de un tercero.</v>
      </c>
      <c r="D110" s="495" t="str">
        <f>'7- Mapa Final'!J110</f>
        <v>Muy Baja - 1</v>
      </c>
      <c r="E110" s="497" t="str">
        <f>'7- Mapa Final'!K110</f>
        <v>Moderado - 3</v>
      </c>
      <c r="F110" s="499" t="str">
        <f>'7- Mapa Final'!M110</f>
        <v>Moderado - 3</v>
      </c>
      <c r="G110" s="367"/>
      <c r="H110" s="500" t="s">
        <v>530</v>
      </c>
      <c r="I110" s="490"/>
      <c r="J110" s="490"/>
      <c r="K110" s="491"/>
      <c r="L110" s="491"/>
      <c r="M110" s="363"/>
    </row>
    <row r="111" spans="1:13" s="86" customFormat="1" ht="13.5" customHeight="1">
      <c r="A111" s="493"/>
      <c r="B111" s="494"/>
      <c r="C111" s="494"/>
      <c r="D111" s="496"/>
      <c r="E111" s="498"/>
      <c r="F111" s="499"/>
      <c r="G111" s="367"/>
      <c r="H111" s="500"/>
      <c r="I111" s="490"/>
      <c r="J111" s="490"/>
      <c r="K111" s="490"/>
      <c r="L111" s="490"/>
      <c r="M111" s="500"/>
    </row>
    <row r="112" spans="1:13" s="86" customFormat="1" ht="13.5" customHeight="1">
      <c r="A112" s="493"/>
      <c r="B112" s="494"/>
      <c r="C112" s="494"/>
      <c r="D112" s="496"/>
      <c r="E112" s="498"/>
      <c r="F112" s="499"/>
      <c r="G112" s="367"/>
      <c r="H112" s="500"/>
      <c r="I112" s="490"/>
      <c r="J112" s="490"/>
      <c r="K112" s="490"/>
      <c r="L112" s="490"/>
      <c r="M112" s="500"/>
    </row>
    <row r="113" spans="1:13" s="86" customFormat="1" ht="13.5" customHeight="1">
      <c r="A113" s="493"/>
      <c r="B113" s="494"/>
      <c r="C113" s="494"/>
      <c r="D113" s="496"/>
      <c r="E113" s="498"/>
      <c r="F113" s="499"/>
      <c r="G113" s="367"/>
      <c r="H113" s="500"/>
      <c r="I113" s="490"/>
      <c r="J113" s="490"/>
      <c r="K113" s="490"/>
      <c r="L113" s="490"/>
      <c r="M113" s="500"/>
    </row>
    <row r="114" spans="1:13" s="86" customFormat="1" ht="13.5" customHeight="1">
      <c r="A114" s="493"/>
      <c r="B114" s="494"/>
      <c r="C114" s="494"/>
      <c r="D114" s="496"/>
      <c r="E114" s="498"/>
      <c r="F114" s="499"/>
      <c r="G114" s="367"/>
      <c r="H114" s="500"/>
      <c r="I114" s="490"/>
      <c r="J114" s="490"/>
      <c r="K114" s="490"/>
      <c r="L114" s="490"/>
      <c r="M114" s="500"/>
    </row>
    <row r="115" spans="1:13" s="86" customFormat="1" ht="13.5" customHeight="1">
      <c r="A115" s="493"/>
      <c r="B115" s="494"/>
      <c r="C115" s="494"/>
      <c r="D115" s="496"/>
      <c r="E115" s="498"/>
      <c r="F115" s="499"/>
      <c r="G115" s="367"/>
      <c r="H115" s="500"/>
      <c r="I115" s="490"/>
      <c r="J115" s="490"/>
      <c r="K115" s="490"/>
      <c r="L115" s="490"/>
      <c r="M115" s="500"/>
    </row>
    <row r="116" spans="1:13" s="86" customFormat="1" ht="13.5" customHeight="1">
      <c r="A116" s="493"/>
      <c r="B116" s="494"/>
      <c r="C116" s="494"/>
      <c r="D116" s="496"/>
      <c r="E116" s="498"/>
      <c r="F116" s="499"/>
      <c r="G116" s="367"/>
      <c r="H116" s="500"/>
      <c r="I116" s="490"/>
      <c r="J116" s="490"/>
      <c r="K116" s="490"/>
      <c r="L116" s="490"/>
      <c r="M116" s="500"/>
    </row>
    <row r="117" spans="1:13" s="86" customFormat="1" ht="13.5" customHeight="1">
      <c r="A117" s="493"/>
      <c r="B117" s="494"/>
      <c r="C117" s="494"/>
      <c r="D117" s="496"/>
      <c r="E117" s="498"/>
      <c r="F117" s="499"/>
      <c r="G117" s="367"/>
      <c r="H117" s="500"/>
      <c r="I117" s="490"/>
      <c r="J117" s="490"/>
      <c r="K117" s="490"/>
      <c r="L117" s="490"/>
      <c r="M117" s="500"/>
    </row>
    <row r="118" spans="1:13" s="86" customFormat="1" ht="21.75" customHeight="1">
      <c r="A118" s="493"/>
      <c r="B118" s="494"/>
      <c r="C118" s="494"/>
      <c r="D118" s="496"/>
      <c r="E118" s="498"/>
      <c r="F118" s="499"/>
      <c r="G118" s="367"/>
      <c r="H118" s="500"/>
      <c r="I118" s="490"/>
      <c r="J118" s="490"/>
      <c r="K118" s="490"/>
      <c r="L118" s="490"/>
      <c r="M118" s="500"/>
    </row>
    <row r="119" spans="1:13" s="86" customFormat="1" ht="21.75" customHeight="1">
      <c r="A119" s="493"/>
      <c r="B119" s="494"/>
      <c r="C119" s="494"/>
      <c r="D119" s="496"/>
      <c r="E119" s="498"/>
      <c r="F119" s="499"/>
      <c r="G119" s="367"/>
      <c r="H119" s="500"/>
      <c r="I119" s="490"/>
      <c r="J119" s="490"/>
      <c r="K119" s="490"/>
      <c r="L119" s="490"/>
      <c r="M119" s="500"/>
    </row>
    <row r="120" spans="1:13" s="86" customFormat="1" ht="13.5" customHeight="1">
      <c r="A120" s="493">
        <f>'7- Mapa Final'!A120</f>
        <v>12</v>
      </c>
      <c r="B120" s="494" t="str">
        <f>'7- Mapa Final'!B120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120" s="494" t="str">
        <f>'7- Mapa Final'!C120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120" s="495" t="str">
        <f>'7- Mapa Final'!J120</f>
        <v>Muy Baja - 1</v>
      </c>
      <c r="E120" s="497" t="str">
        <f>'7- Mapa Final'!K120</f>
        <v>Moderado - 3</v>
      </c>
      <c r="F120" s="499" t="str">
        <f>'7- Mapa Final'!M120</f>
        <v>Moderado - 3</v>
      </c>
      <c r="G120" s="367"/>
      <c r="H120" s="500" t="s">
        <v>530</v>
      </c>
      <c r="I120" s="490"/>
      <c r="J120" s="490"/>
      <c r="K120" s="491"/>
      <c r="L120" s="491"/>
      <c r="M120" s="363"/>
    </row>
    <row r="121" spans="1:13" s="86" customFormat="1" ht="13.5" customHeight="1">
      <c r="A121" s="493"/>
      <c r="B121" s="494"/>
      <c r="C121" s="494"/>
      <c r="D121" s="496"/>
      <c r="E121" s="498"/>
      <c r="F121" s="499"/>
      <c r="G121" s="367"/>
      <c r="H121" s="500"/>
      <c r="I121" s="490"/>
      <c r="J121" s="490"/>
      <c r="K121" s="490"/>
      <c r="L121" s="490"/>
      <c r="M121" s="500"/>
    </row>
    <row r="122" spans="1:13" s="86" customFormat="1" ht="13.5" customHeight="1">
      <c r="A122" s="493"/>
      <c r="B122" s="494"/>
      <c r="C122" s="494"/>
      <c r="D122" s="496"/>
      <c r="E122" s="498"/>
      <c r="F122" s="499"/>
      <c r="G122" s="367"/>
      <c r="H122" s="500"/>
      <c r="I122" s="490"/>
      <c r="J122" s="490"/>
      <c r="K122" s="490"/>
      <c r="L122" s="490"/>
      <c r="M122" s="500"/>
    </row>
    <row r="123" spans="1:13" s="86" customFormat="1" ht="13.5" customHeight="1">
      <c r="A123" s="493"/>
      <c r="B123" s="494"/>
      <c r="C123" s="494"/>
      <c r="D123" s="496"/>
      <c r="E123" s="498"/>
      <c r="F123" s="499"/>
      <c r="G123" s="367"/>
      <c r="H123" s="500"/>
      <c r="I123" s="490"/>
      <c r="J123" s="490"/>
      <c r="K123" s="490"/>
      <c r="L123" s="490"/>
      <c r="M123" s="500"/>
    </row>
    <row r="124" spans="1:13" s="86" customFormat="1" ht="13.5" customHeight="1">
      <c r="A124" s="493"/>
      <c r="B124" s="494"/>
      <c r="C124" s="494"/>
      <c r="D124" s="496"/>
      <c r="E124" s="498"/>
      <c r="F124" s="499"/>
      <c r="G124" s="367"/>
      <c r="H124" s="500"/>
      <c r="I124" s="490"/>
      <c r="J124" s="490"/>
      <c r="K124" s="490"/>
      <c r="L124" s="490"/>
      <c r="M124" s="500"/>
    </row>
    <row r="125" spans="1:13" s="86" customFormat="1" ht="13.5" customHeight="1">
      <c r="A125" s="493"/>
      <c r="B125" s="494"/>
      <c r="C125" s="494"/>
      <c r="D125" s="496"/>
      <c r="E125" s="498"/>
      <c r="F125" s="499"/>
      <c r="G125" s="367"/>
      <c r="H125" s="500"/>
      <c r="I125" s="490"/>
      <c r="J125" s="490"/>
      <c r="K125" s="490"/>
      <c r="L125" s="490"/>
      <c r="M125" s="500"/>
    </row>
    <row r="126" spans="1:13" s="86" customFormat="1" ht="13.5" customHeight="1">
      <c r="A126" s="493"/>
      <c r="B126" s="494"/>
      <c r="C126" s="494"/>
      <c r="D126" s="496"/>
      <c r="E126" s="498"/>
      <c r="F126" s="499"/>
      <c r="G126" s="367"/>
      <c r="H126" s="500"/>
      <c r="I126" s="490"/>
      <c r="J126" s="490"/>
      <c r="K126" s="490"/>
      <c r="L126" s="490"/>
      <c r="M126" s="500"/>
    </row>
    <row r="127" spans="1:13" s="86" customFormat="1" ht="13.5" customHeight="1">
      <c r="A127" s="493"/>
      <c r="B127" s="494"/>
      <c r="C127" s="494"/>
      <c r="D127" s="496"/>
      <c r="E127" s="498"/>
      <c r="F127" s="499"/>
      <c r="G127" s="367"/>
      <c r="H127" s="500"/>
      <c r="I127" s="490"/>
      <c r="J127" s="490"/>
      <c r="K127" s="490"/>
      <c r="L127" s="490"/>
      <c r="M127" s="500"/>
    </row>
    <row r="128" spans="1:13" s="86" customFormat="1" ht="21.75" customHeight="1">
      <c r="A128" s="493"/>
      <c r="B128" s="494"/>
      <c r="C128" s="494"/>
      <c r="D128" s="496"/>
      <c r="E128" s="498"/>
      <c r="F128" s="499"/>
      <c r="G128" s="367"/>
      <c r="H128" s="500"/>
      <c r="I128" s="490"/>
      <c r="J128" s="490"/>
      <c r="K128" s="490"/>
      <c r="L128" s="490"/>
      <c r="M128" s="500"/>
    </row>
    <row r="129" spans="1:13" s="86" customFormat="1" ht="21.75" customHeight="1">
      <c r="A129" s="493"/>
      <c r="B129" s="494"/>
      <c r="C129" s="494"/>
      <c r="D129" s="496"/>
      <c r="E129" s="498"/>
      <c r="F129" s="499"/>
      <c r="G129" s="367"/>
      <c r="H129" s="500"/>
      <c r="I129" s="490"/>
      <c r="J129" s="490"/>
      <c r="K129" s="490"/>
      <c r="L129" s="490"/>
      <c r="M129" s="500"/>
    </row>
    <row r="130" spans="1:13" s="86" customFormat="1" ht="13.5" customHeight="1">
      <c r="A130" s="493">
        <f>'7- Mapa Final'!A130</f>
        <v>13</v>
      </c>
      <c r="B130" s="494" t="str">
        <f>'7- Mapa Final'!B130</f>
        <v>Ofrecer, prometer, entregar, aceptar o solicitar una ventaja para afectar indebidamente la evaluación técnica de ofertas en los procesos de contratación.</v>
      </c>
      <c r="C130" s="494" t="str">
        <f>'7- Mapa Final'!C130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130" s="495" t="str">
        <f>'7- Mapa Final'!J130</f>
        <v>Muy Baja - 1</v>
      </c>
      <c r="E130" s="497" t="str">
        <f>'7- Mapa Final'!K130</f>
        <v>Moderado - 3</v>
      </c>
      <c r="F130" s="499" t="str">
        <f>'7- Mapa Final'!M130</f>
        <v>Moderado - 3</v>
      </c>
      <c r="G130" s="367"/>
      <c r="H130" s="500" t="s">
        <v>530</v>
      </c>
      <c r="I130" s="490"/>
      <c r="J130" s="490"/>
      <c r="K130" s="491"/>
      <c r="L130" s="491"/>
      <c r="M130" s="526"/>
    </row>
    <row r="131" spans="1:13" s="86" customFormat="1" ht="13.5" customHeight="1">
      <c r="A131" s="493"/>
      <c r="B131" s="494"/>
      <c r="C131" s="494"/>
      <c r="D131" s="496"/>
      <c r="E131" s="498"/>
      <c r="F131" s="499"/>
      <c r="G131" s="367"/>
      <c r="H131" s="500"/>
      <c r="I131" s="490"/>
      <c r="J131" s="490"/>
      <c r="K131" s="490"/>
      <c r="L131" s="490"/>
      <c r="M131" s="527"/>
    </row>
    <row r="132" spans="1:13" s="86" customFormat="1" ht="13.5" customHeight="1">
      <c r="A132" s="493"/>
      <c r="B132" s="494"/>
      <c r="C132" s="494"/>
      <c r="D132" s="496"/>
      <c r="E132" s="498"/>
      <c r="F132" s="499"/>
      <c r="G132" s="367"/>
      <c r="H132" s="500"/>
      <c r="I132" s="490"/>
      <c r="J132" s="490"/>
      <c r="K132" s="490"/>
      <c r="L132" s="490"/>
      <c r="M132" s="527"/>
    </row>
    <row r="133" spans="1:13" s="86" customFormat="1" ht="13.5" customHeight="1">
      <c r="A133" s="493"/>
      <c r="B133" s="494"/>
      <c r="C133" s="494"/>
      <c r="D133" s="496"/>
      <c r="E133" s="498"/>
      <c r="F133" s="499"/>
      <c r="G133" s="367"/>
      <c r="H133" s="500"/>
      <c r="I133" s="490"/>
      <c r="J133" s="490"/>
      <c r="K133" s="490"/>
      <c r="L133" s="490"/>
      <c r="M133" s="527"/>
    </row>
    <row r="134" spans="1:13" s="86" customFormat="1" ht="13.5" customHeight="1">
      <c r="A134" s="493"/>
      <c r="B134" s="494"/>
      <c r="C134" s="494"/>
      <c r="D134" s="496"/>
      <c r="E134" s="498"/>
      <c r="F134" s="499"/>
      <c r="G134" s="367"/>
      <c r="H134" s="500"/>
      <c r="I134" s="490"/>
      <c r="J134" s="490"/>
      <c r="K134" s="490"/>
      <c r="L134" s="490"/>
      <c r="M134" s="527"/>
    </row>
    <row r="135" spans="1:13" s="86" customFormat="1" ht="13.5" customHeight="1">
      <c r="A135" s="493"/>
      <c r="B135" s="494"/>
      <c r="C135" s="494"/>
      <c r="D135" s="496"/>
      <c r="E135" s="498"/>
      <c r="F135" s="499"/>
      <c r="G135" s="367"/>
      <c r="H135" s="500"/>
      <c r="I135" s="490"/>
      <c r="J135" s="490"/>
      <c r="K135" s="490"/>
      <c r="L135" s="490"/>
      <c r="M135" s="527"/>
    </row>
    <row r="136" spans="1:13" s="86" customFormat="1" ht="13.5" customHeight="1">
      <c r="A136" s="493"/>
      <c r="B136" s="494"/>
      <c r="C136" s="494"/>
      <c r="D136" s="496"/>
      <c r="E136" s="498"/>
      <c r="F136" s="499"/>
      <c r="G136" s="367"/>
      <c r="H136" s="500"/>
      <c r="I136" s="490"/>
      <c r="J136" s="490"/>
      <c r="K136" s="490"/>
      <c r="L136" s="490"/>
      <c r="M136" s="527"/>
    </row>
    <row r="137" spans="1:13" s="86" customFormat="1" ht="13.5" customHeight="1">
      <c r="A137" s="493"/>
      <c r="B137" s="494"/>
      <c r="C137" s="494"/>
      <c r="D137" s="496"/>
      <c r="E137" s="498"/>
      <c r="F137" s="499"/>
      <c r="G137" s="367"/>
      <c r="H137" s="500"/>
      <c r="I137" s="490"/>
      <c r="J137" s="490"/>
      <c r="K137" s="490"/>
      <c r="L137" s="490"/>
      <c r="M137" s="527"/>
    </row>
    <row r="138" spans="1:13" s="86" customFormat="1" ht="21.75" customHeight="1">
      <c r="A138" s="493"/>
      <c r="B138" s="494"/>
      <c r="C138" s="494"/>
      <c r="D138" s="496"/>
      <c r="E138" s="498"/>
      <c r="F138" s="499"/>
      <c r="G138" s="367"/>
      <c r="H138" s="500"/>
      <c r="I138" s="490"/>
      <c r="J138" s="490"/>
      <c r="K138" s="490"/>
      <c r="L138" s="490"/>
      <c r="M138" s="527"/>
    </row>
    <row r="139" spans="1:13" s="86" customFormat="1" ht="21.75" customHeight="1">
      <c r="A139" s="493"/>
      <c r="B139" s="494"/>
      <c r="C139" s="494"/>
      <c r="D139" s="496"/>
      <c r="E139" s="498"/>
      <c r="F139" s="499"/>
      <c r="G139" s="367"/>
      <c r="H139" s="500"/>
      <c r="I139" s="490"/>
      <c r="J139" s="490"/>
      <c r="K139" s="490"/>
      <c r="L139" s="490"/>
      <c r="M139" s="528"/>
    </row>
    <row r="140" spans="1:13">
      <c r="A140" s="493">
        <f>'7- Mapa Final'!A140</f>
        <v>14</v>
      </c>
      <c r="B140" s="494" t="str">
        <f>'7- Mapa Final'!B140</f>
        <v>Ofrecer, prometer, entregar, aceptar o solicitar una ventaja indebida  para afectar la supervisión o interventoría de los contratos.</v>
      </c>
      <c r="C140" s="494" t="str">
        <f>'7- Mapa Final'!C140</f>
        <v>Cuando se favorece  indebidamente la intervención de personas inescrupulosas (ejem:  consultores externos, fabricantes, proveedores, oferentes, proponentes, entre otros.), para afectar indebidamente la supervisión o interventoría de los contratos.</v>
      </c>
      <c r="D140" s="495" t="str">
        <f>'7- Mapa Final'!J140</f>
        <v>Muy Baja - 1</v>
      </c>
      <c r="E140" s="497" t="str">
        <f>'7- Mapa Final'!K140</f>
        <v>Moderado - 3</v>
      </c>
      <c r="F140" s="499" t="str">
        <f>'7- Mapa Final'!M140</f>
        <v>Moderado - 3</v>
      </c>
      <c r="G140" s="367"/>
      <c r="H140" s="500" t="s">
        <v>530</v>
      </c>
      <c r="I140" s="490"/>
      <c r="J140" s="490"/>
      <c r="K140" s="491"/>
      <c r="L140" s="491"/>
      <c r="M140" s="363"/>
    </row>
    <row r="141" spans="1:13">
      <c r="A141" s="493"/>
      <c r="B141" s="494"/>
      <c r="C141" s="494"/>
      <c r="D141" s="496"/>
      <c r="E141" s="498"/>
      <c r="F141" s="499"/>
      <c r="G141" s="367"/>
      <c r="H141" s="500"/>
      <c r="I141" s="490"/>
      <c r="J141" s="490"/>
      <c r="K141" s="490"/>
      <c r="L141" s="490"/>
      <c r="M141" s="363"/>
    </row>
    <row r="142" spans="1:13">
      <c r="A142" s="493"/>
      <c r="B142" s="494"/>
      <c r="C142" s="494"/>
      <c r="D142" s="496"/>
      <c r="E142" s="498"/>
      <c r="F142" s="499"/>
      <c r="G142" s="367"/>
      <c r="H142" s="500"/>
      <c r="I142" s="490"/>
      <c r="J142" s="490"/>
      <c r="K142" s="490"/>
      <c r="L142" s="490"/>
      <c r="M142" s="363"/>
    </row>
    <row r="143" spans="1:13">
      <c r="A143" s="493"/>
      <c r="B143" s="494"/>
      <c r="C143" s="494"/>
      <c r="D143" s="496"/>
      <c r="E143" s="498"/>
      <c r="F143" s="499"/>
      <c r="G143" s="367"/>
      <c r="H143" s="500"/>
      <c r="I143" s="490"/>
      <c r="J143" s="490"/>
      <c r="K143" s="490"/>
      <c r="L143" s="490"/>
      <c r="M143" s="363"/>
    </row>
    <row r="144" spans="1:13">
      <c r="A144" s="493"/>
      <c r="B144" s="494"/>
      <c r="C144" s="494"/>
      <c r="D144" s="496"/>
      <c r="E144" s="498"/>
      <c r="F144" s="499"/>
      <c r="G144" s="367"/>
      <c r="H144" s="500"/>
      <c r="I144" s="490"/>
      <c r="J144" s="490"/>
      <c r="K144" s="490"/>
      <c r="L144" s="490"/>
      <c r="M144" s="363"/>
    </row>
    <row r="145" spans="1:13">
      <c r="A145" s="493"/>
      <c r="B145" s="494"/>
      <c r="C145" s="494"/>
      <c r="D145" s="496"/>
      <c r="E145" s="498"/>
      <c r="F145" s="499"/>
      <c r="G145" s="367"/>
      <c r="H145" s="500"/>
      <c r="I145" s="490"/>
      <c r="J145" s="490"/>
      <c r="K145" s="490"/>
      <c r="L145" s="490"/>
      <c r="M145" s="363"/>
    </row>
    <row r="146" spans="1:13">
      <c r="A146" s="493"/>
      <c r="B146" s="494"/>
      <c r="C146" s="494"/>
      <c r="D146" s="496"/>
      <c r="E146" s="498"/>
      <c r="F146" s="499"/>
      <c r="G146" s="367"/>
      <c r="H146" s="500"/>
      <c r="I146" s="490"/>
      <c r="J146" s="490"/>
      <c r="K146" s="490"/>
      <c r="L146" s="490"/>
      <c r="M146" s="363"/>
    </row>
    <row r="147" spans="1:13">
      <c r="A147" s="493"/>
      <c r="B147" s="494"/>
      <c r="C147" s="494"/>
      <c r="D147" s="496"/>
      <c r="E147" s="498"/>
      <c r="F147" s="499"/>
      <c r="G147" s="367"/>
      <c r="H147" s="500"/>
      <c r="I147" s="490"/>
      <c r="J147" s="490"/>
      <c r="K147" s="490"/>
      <c r="L147" s="490"/>
      <c r="M147" s="363"/>
    </row>
    <row r="148" spans="1:13">
      <c r="A148" s="493"/>
      <c r="B148" s="494"/>
      <c r="C148" s="494"/>
      <c r="D148" s="496"/>
      <c r="E148" s="498"/>
      <c r="F148" s="499"/>
      <c r="G148" s="367"/>
      <c r="H148" s="500"/>
      <c r="I148" s="490"/>
      <c r="J148" s="490"/>
      <c r="K148" s="490"/>
      <c r="L148" s="490"/>
      <c r="M148" s="363"/>
    </row>
    <row r="149" spans="1:13">
      <c r="A149" s="493"/>
      <c r="B149" s="494"/>
      <c r="C149" s="494"/>
      <c r="D149" s="496"/>
      <c r="E149" s="498"/>
      <c r="F149" s="499"/>
      <c r="G149" s="367"/>
      <c r="H149" s="500"/>
      <c r="I149" s="490"/>
      <c r="J149" s="490"/>
      <c r="K149" s="490"/>
      <c r="L149" s="490"/>
      <c r="M149" s="363"/>
    </row>
  </sheetData>
  <mergeCells count="199">
    <mergeCell ref="J140:J149"/>
    <mergeCell ref="K140:K149"/>
    <mergeCell ref="L140:L149"/>
    <mergeCell ref="M140:M149"/>
    <mergeCell ref="A140:A149"/>
    <mergeCell ref="B140:B149"/>
    <mergeCell ref="C140:C149"/>
    <mergeCell ref="D140:D149"/>
    <mergeCell ref="E140:E149"/>
    <mergeCell ref="F140:F149"/>
    <mergeCell ref="G140:G149"/>
    <mergeCell ref="H140:H149"/>
    <mergeCell ref="I140:I149"/>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H90:H99"/>
    <mergeCell ref="I90:I9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J90:J99"/>
    <mergeCell ref="K90:K99"/>
    <mergeCell ref="L90:L99"/>
    <mergeCell ref="M90:M99"/>
    <mergeCell ref="A100:A109"/>
    <mergeCell ref="B100:B109"/>
    <mergeCell ref="C100:C109"/>
    <mergeCell ref="D100:D109"/>
    <mergeCell ref="E100:E109"/>
    <mergeCell ref="F100:F109"/>
    <mergeCell ref="M100:M109"/>
    <mergeCell ref="G100:G109"/>
    <mergeCell ref="H100:H109"/>
    <mergeCell ref="I100:I109"/>
    <mergeCell ref="J100:J109"/>
    <mergeCell ref="K100:K109"/>
    <mergeCell ref="L100:L109"/>
    <mergeCell ref="A90:A99"/>
    <mergeCell ref="B90:B99"/>
    <mergeCell ref="C90:C99"/>
    <mergeCell ref="D90:D99"/>
    <mergeCell ref="E90:E99"/>
    <mergeCell ref="F90:F99"/>
    <mergeCell ref="G90:G99"/>
    <mergeCell ref="J110:J119"/>
    <mergeCell ref="K110:K119"/>
    <mergeCell ref="L110:L119"/>
    <mergeCell ref="M110:M119"/>
    <mergeCell ref="A120:A129"/>
    <mergeCell ref="B120:B129"/>
    <mergeCell ref="C120:C129"/>
    <mergeCell ref="D120:D129"/>
    <mergeCell ref="E120:E129"/>
    <mergeCell ref="F120:F129"/>
    <mergeCell ref="A110:A119"/>
    <mergeCell ref="B110:B119"/>
    <mergeCell ref="C110:C119"/>
    <mergeCell ref="D110:D119"/>
    <mergeCell ref="E110:E119"/>
    <mergeCell ref="F110:F119"/>
    <mergeCell ref="G110:G119"/>
    <mergeCell ref="H110:H119"/>
    <mergeCell ref="I110:I119"/>
    <mergeCell ref="J130:J139"/>
    <mergeCell ref="K130:K139"/>
    <mergeCell ref="L130:L139"/>
    <mergeCell ref="M130:M139"/>
    <mergeCell ref="M120:M129"/>
    <mergeCell ref="A130:A139"/>
    <mergeCell ref="B130:B139"/>
    <mergeCell ref="C130:C139"/>
    <mergeCell ref="D130:D139"/>
    <mergeCell ref="E130:E139"/>
    <mergeCell ref="F130:F139"/>
    <mergeCell ref="G130:G139"/>
    <mergeCell ref="H130:H139"/>
    <mergeCell ref="I130:I139"/>
    <mergeCell ref="G120:G129"/>
    <mergeCell ref="H120:H129"/>
    <mergeCell ref="I120:I129"/>
    <mergeCell ref="J120:J129"/>
    <mergeCell ref="K120:K129"/>
    <mergeCell ref="L120:L129"/>
  </mergeCells>
  <conditionalFormatting sqref="A7:B7">
    <cfRule type="containsText" dxfId="103" priority="49" operator="containsText" text="3- Moderado">
      <formula>NOT(ISERROR(SEARCH("3- Moderado",A7)))</formula>
    </cfRule>
    <cfRule type="containsText" dxfId="102" priority="50" operator="containsText" text="6- Moderado">
      <formula>NOT(ISERROR(SEARCH("6- Moderado",A7)))</formula>
    </cfRule>
    <cfRule type="containsText" dxfId="101" priority="51" operator="containsText" text="4- Moderado">
      <formula>NOT(ISERROR(SEARCH("4- Moderado",A7)))</formula>
    </cfRule>
    <cfRule type="containsText" dxfId="100" priority="52" operator="containsText" text="3- Bajo">
      <formula>NOT(ISERROR(SEARCH("3- Bajo",A7)))</formula>
    </cfRule>
    <cfRule type="containsText" dxfId="99" priority="53" operator="containsText" text="4- Bajo">
      <formula>NOT(ISERROR(SEARCH("4- Bajo",A7)))</formula>
    </cfRule>
    <cfRule type="containsText" dxfId="98" priority="54" operator="containsText" text="1- Bajo">
      <formula>NOT(ISERROR(SEARCH("1- Bajo",A7)))</formula>
    </cfRule>
  </conditionalFormatting>
  <conditionalFormatting sqref="C8:F8">
    <cfRule type="containsText" dxfId="97" priority="43" operator="containsText" text="3- Moderado">
      <formula>NOT(ISERROR(SEARCH("3- Moderado",C8)))</formula>
    </cfRule>
    <cfRule type="containsText" dxfId="96" priority="44" operator="containsText" text="6- Moderado">
      <formula>NOT(ISERROR(SEARCH("6- Moderado",C8)))</formula>
    </cfRule>
    <cfRule type="containsText" dxfId="95" priority="45" operator="containsText" text="4- Moderado">
      <formula>NOT(ISERROR(SEARCH("4- Moderado",C8)))</formula>
    </cfRule>
    <cfRule type="containsText" dxfId="94" priority="46" operator="containsText" text="3- Bajo">
      <formula>NOT(ISERROR(SEARCH("3- Bajo",C8)))</formula>
    </cfRule>
    <cfRule type="containsText" dxfId="93" priority="47" operator="containsText" text="4- Bajo">
      <formula>NOT(ISERROR(SEARCH("4- Bajo",C8)))</formula>
    </cfRule>
    <cfRule type="containsText" dxfId="92" priority="48" operator="containsText" text="1- Bajo">
      <formula>NOT(ISERROR(SEARCH("1- Bajo",C8)))</formula>
    </cfRule>
  </conditionalFormatting>
  <conditionalFormatting sqref="A10:E10 A20:E20">
    <cfRule type="containsText" dxfId="91" priority="36" operator="containsText" text="3- Moderado">
      <formula>NOT(ISERROR(SEARCH("3- Moderado",A10)))</formula>
    </cfRule>
    <cfRule type="containsText" dxfId="90" priority="37" operator="containsText" text="6- Moderado">
      <formula>NOT(ISERROR(SEARCH("6- Moderado",A10)))</formula>
    </cfRule>
    <cfRule type="containsText" dxfId="89" priority="38" operator="containsText" text="4- Moderado">
      <formula>NOT(ISERROR(SEARCH("4- Moderado",A10)))</formula>
    </cfRule>
    <cfRule type="containsText" dxfId="88" priority="39" operator="containsText" text="3- Bajo">
      <formula>NOT(ISERROR(SEARCH("3- Bajo",A10)))</formula>
    </cfRule>
    <cfRule type="containsText" dxfId="87" priority="40" operator="containsText" text="4- Bajo">
      <formula>NOT(ISERROR(SEARCH("4- Bajo",A10)))</formula>
    </cfRule>
    <cfRule type="containsText" dxfId="86" priority="41" operator="containsText" text="1- Bajo">
      <formula>NOT(ISERROR(SEARCH("1- Bajo",A10)))</formula>
    </cfRule>
  </conditionalFormatting>
  <conditionalFormatting sqref="D10:D29">
    <cfRule type="containsText" dxfId="85" priority="26" operator="containsText" text="Muy Alta">
      <formula>NOT(ISERROR(SEARCH("Muy Alta",D10)))</formula>
    </cfRule>
    <cfRule type="containsText" dxfId="84" priority="27" operator="containsText" text="Alta">
      <formula>NOT(ISERROR(SEARCH("Alta",D10)))</formula>
    </cfRule>
    <cfRule type="containsText" dxfId="83" priority="28" operator="containsText" text="Baja">
      <formula>NOT(ISERROR(SEARCH("Baja",D10)))</formula>
    </cfRule>
    <cfRule type="containsText" dxfId="82" priority="29" operator="containsText" text="Muy Baja">
      <formula>NOT(ISERROR(SEARCH("Muy Baja",D10)))</formula>
    </cfRule>
    <cfRule type="containsText" dxfId="81" priority="31" operator="containsText" text="Media">
      <formula>NOT(ISERROR(SEARCH("Media",D10)))</formula>
    </cfRule>
  </conditionalFormatting>
  <conditionalFormatting sqref="E10:E29">
    <cfRule type="containsText" dxfId="80" priority="22" operator="containsText" text="Catastrófico">
      <formula>NOT(ISERROR(SEARCH("Catastrófico",E10)))</formula>
    </cfRule>
    <cfRule type="containsText" dxfId="79" priority="23" operator="containsText" text="Mayor">
      <formula>NOT(ISERROR(SEARCH("Mayor",E10)))</formula>
    </cfRule>
    <cfRule type="containsText" dxfId="78" priority="24" operator="containsText" text="Menor">
      <formula>NOT(ISERROR(SEARCH("Menor",E10)))</formula>
    </cfRule>
    <cfRule type="containsText" dxfId="77" priority="25" operator="containsText" text="Leve">
      <formula>NOT(ISERROR(SEARCH("Leve",E10)))</formula>
    </cfRule>
  </conditionalFormatting>
  <conditionalFormatting sqref="E10:F29">
    <cfRule type="containsText" dxfId="76" priority="30" operator="containsText" text="Moderado">
      <formula>NOT(ISERROR(SEARCH("Moderado",E10)))</formula>
    </cfRule>
  </conditionalFormatting>
  <conditionalFormatting sqref="F10:F29">
    <cfRule type="colorScale" priority="42">
      <colorScale>
        <cfvo type="min"/>
        <cfvo type="max"/>
        <color rgb="FFFF7128"/>
        <color rgb="FFFFEF9C"/>
      </colorScale>
    </cfRule>
  </conditionalFormatting>
  <conditionalFormatting sqref="F10:F29">
    <cfRule type="containsText" dxfId="75" priority="32" operator="containsText" text="Bajo">
      <formula>NOT(ISERROR(SEARCH("Bajo",F10)))</formula>
    </cfRule>
    <cfRule type="containsText" dxfId="74" priority="33" operator="containsText" text="Moderado">
      <formula>NOT(ISERROR(SEARCH("Moderado",F10)))</formula>
    </cfRule>
    <cfRule type="containsText" dxfId="73" priority="34" operator="containsText" text="Alto">
      <formula>NOT(ISERROR(SEARCH("Alto",F10)))</formula>
    </cfRule>
    <cfRule type="containsText" dxfId="72" priority="35" operator="containsText" text="Extremo">
      <formula>NOT(ISERROR(SEARCH("Extremo",F10)))</formula>
    </cfRule>
  </conditionalFormatting>
  <conditionalFormatting sqref="A30:E30 A40:E40 A50:E50 A60:E60 A70:E70 A80:E80 A90:E90 A100:E100 A110:E110 A120:E120 A130:E130 A140:E140">
    <cfRule type="containsText" dxfId="71" priority="15" operator="containsText" text="3- Moderado">
      <formula>NOT(ISERROR(SEARCH("3- Moderado",A30)))</formula>
    </cfRule>
    <cfRule type="containsText" dxfId="70" priority="16" operator="containsText" text="6- Moderado">
      <formula>NOT(ISERROR(SEARCH("6- Moderado",A30)))</formula>
    </cfRule>
    <cfRule type="containsText" dxfId="69" priority="17" operator="containsText" text="4- Moderado">
      <formula>NOT(ISERROR(SEARCH("4- Moderado",A30)))</formula>
    </cfRule>
    <cfRule type="containsText" dxfId="68" priority="18" operator="containsText" text="3- Bajo">
      <formula>NOT(ISERROR(SEARCH("3- Bajo",A30)))</formula>
    </cfRule>
    <cfRule type="containsText" dxfId="67" priority="19" operator="containsText" text="4- Bajo">
      <formula>NOT(ISERROR(SEARCH("4- Bajo",A30)))</formula>
    </cfRule>
    <cfRule type="containsText" dxfId="66" priority="20" operator="containsText" text="1- Bajo">
      <formula>NOT(ISERROR(SEARCH("1- Bajo",A30)))</formula>
    </cfRule>
  </conditionalFormatting>
  <conditionalFormatting sqref="D30:D149">
    <cfRule type="containsText" dxfId="65" priority="5" operator="containsText" text="Muy Alta">
      <formula>NOT(ISERROR(SEARCH("Muy Alta",D30)))</formula>
    </cfRule>
    <cfRule type="containsText" dxfId="64" priority="6" operator="containsText" text="Alta">
      <formula>NOT(ISERROR(SEARCH("Alta",D30)))</formula>
    </cfRule>
    <cfRule type="containsText" dxfId="63" priority="7" operator="containsText" text="Baja">
      <formula>NOT(ISERROR(SEARCH("Baja",D30)))</formula>
    </cfRule>
    <cfRule type="containsText" dxfId="62" priority="8" operator="containsText" text="Muy Baja">
      <formula>NOT(ISERROR(SEARCH("Muy Baja",D30)))</formula>
    </cfRule>
    <cfRule type="containsText" dxfId="61" priority="10" operator="containsText" text="Media">
      <formula>NOT(ISERROR(SEARCH("Media",D30)))</formula>
    </cfRule>
  </conditionalFormatting>
  <conditionalFormatting sqref="E30:E149">
    <cfRule type="containsText" dxfId="60" priority="1" operator="containsText" text="Catastrófico">
      <formula>NOT(ISERROR(SEARCH("Catastrófico",E30)))</formula>
    </cfRule>
    <cfRule type="containsText" dxfId="59" priority="2" operator="containsText" text="Mayor">
      <formula>NOT(ISERROR(SEARCH("Mayor",E30)))</formula>
    </cfRule>
    <cfRule type="containsText" dxfId="58" priority="3" operator="containsText" text="Menor">
      <formula>NOT(ISERROR(SEARCH("Menor",E30)))</formula>
    </cfRule>
    <cfRule type="containsText" dxfId="57" priority="4" operator="containsText" text="Leve">
      <formula>NOT(ISERROR(SEARCH("Leve",E30)))</formula>
    </cfRule>
  </conditionalFormatting>
  <conditionalFormatting sqref="E30:F149">
    <cfRule type="containsText" dxfId="56" priority="9" operator="containsText" text="Moderado">
      <formula>NOT(ISERROR(SEARCH("Moderado",E30)))</formula>
    </cfRule>
  </conditionalFormatting>
  <conditionalFormatting sqref="F30:F149">
    <cfRule type="colorScale" priority="21">
      <colorScale>
        <cfvo type="min"/>
        <cfvo type="max"/>
        <color rgb="FFFF7128"/>
        <color rgb="FFFFEF9C"/>
      </colorScale>
    </cfRule>
  </conditionalFormatting>
  <conditionalFormatting sqref="F30:F149">
    <cfRule type="containsText" dxfId="55" priority="11" operator="containsText" text="Bajo">
      <formula>NOT(ISERROR(SEARCH("Bajo",F30)))</formula>
    </cfRule>
    <cfRule type="containsText" dxfId="54" priority="12" operator="containsText" text="Moderado">
      <formula>NOT(ISERROR(SEARCH("Moderado",F30)))</formula>
    </cfRule>
    <cfRule type="containsText" dxfId="53" priority="13" operator="containsText" text="Alto">
      <formula>NOT(ISERROR(SEARCH("Alto",F30)))</formula>
    </cfRule>
    <cfRule type="containsText" dxfId="52" priority="14" operator="containsText" text="Extremo">
      <formula>NOT(ISERROR(SEARCH("Extremo",F30)))</formula>
    </cfRule>
  </conditionalFormatting>
  <dataValidations count="4">
    <dataValidation allowBlank="1" showInputMessage="1" showErrorMessage="1" prompt="seleccionar si el responsable de ejecutar las acciones es el nivel central" sqref="J8" xr:uid="{5FC96E12-01CC-405A-BE70-5EC8249B3456}"/>
    <dataValidation allowBlank="1" showInputMessage="1" showErrorMessage="1" prompt="Seleccionar si el responsable es el responsable de las acciones es el nivel central" sqref="I7:I8" xr:uid="{E3320ABC-ECAD-4642-BFD0-256BEA402295}"/>
    <dataValidation allowBlank="1" showInputMessage="1" showErrorMessage="1" prompt="Describir las actividades que se van a desarrollar para el proyecto" sqref="H7" xr:uid="{8581D9E4-D215-4050-AFA4-4D580153FBD9}"/>
    <dataValidation allowBlank="1" showInputMessage="1" showErrorMessage="1" prompt="Registrar qué factor  que ocasina el riesgo: un facot identtficado el contexto._x000a_O  personas, recursos, estilo de direccion , factores externos, , codiciones ambientales" sqref="C8" xr:uid="{9E41933D-A97D-43BF-B063-A394F9BB9E67}"/>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9B0F1CB-6AF1-4009-A881-E204277D951A}">
          <x14:formula1>
            <xm:f>'9- Matriz de Calor '!$S$7:$S$10</xm:f>
          </x14:formula1>
          <xm:sqref>G9:G149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39C27-004C-49E2-AD8A-A223F5173EDA}">
  <sheetPr>
    <tabColor theme="7" tint="0.39997558519241921"/>
  </sheetPr>
  <dimension ref="A1:N149"/>
  <sheetViews>
    <sheetView tabSelected="1" topLeftCell="C1" zoomScale="80" zoomScaleNormal="80" workbookViewId="0">
      <selection activeCell="K10" sqref="K10"/>
    </sheetView>
  </sheetViews>
  <sheetFormatPr defaultColWidth="11.42578125" defaultRowHeight="15"/>
  <cols>
    <col min="1" max="1" width="6.140625" style="87" customWidth="1"/>
    <col min="2" max="2" width="22.42578125" style="87" customWidth="1"/>
    <col min="3" max="3" width="42" style="34" customWidth="1"/>
    <col min="4" max="4" width="15" style="88" customWidth="1"/>
    <col min="5" max="6" width="15" style="89"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4" s="78" customFormat="1" ht="16.5" customHeight="1">
      <c r="A1" s="510"/>
      <c r="B1" s="510"/>
      <c r="C1" s="510"/>
      <c r="D1" s="511"/>
      <c r="E1" s="511"/>
      <c r="F1" s="511"/>
      <c r="G1" s="511"/>
      <c r="H1" s="511"/>
      <c r="I1" s="511"/>
      <c r="J1" s="511"/>
      <c r="K1" s="509"/>
      <c r="L1" s="509"/>
      <c r="M1" s="509"/>
    </row>
    <row r="2" spans="1:14" s="78" customFormat="1" ht="39.75" customHeight="1">
      <c r="A2" s="510"/>
      <c r="B2" s="510"/>
      <c r="C2" s="510"/>
      <c r="D2" s="511"/>
      <c r="E2" s="511"/>
      <c r="F2" s="511"/>
      <c r="G2" s="511"/>
      <c r="H2" s="511"/>
      <c r="I2" s="511"/>
      <c r="J2" s="511"/>
      <c r="K2" s="509"/>
      <c r="L2" s="509"/>
      <c r="M2" s="509"/>
    </row>
    <row r="3" spans="1:14" s="78" customFormat="1" ht="3" customHeight="1">
      <c r="A3" s="510"/>
      <c r="B3" s="510"/>
      <c r="C3" s="510"/>
      <c r="D3" s="247"/>
      <c r="E3" s="247"/>
      <c r="F3" s="247"/>
      <c r="G3" s="247"/>
      <c r="H3" s="247"/>
      <c r="I3" s="247"/>
      <c r="J3" s="247"/>
      <c r="K3" s="509"/>
      <c r="L3" s="509"/>
      <c r="M3" s="509"/>
    </row>
    <row r="4" spans="1:14" s="78" customFormat="1" ht="21.75" customHeight="1">
      <c r="A4" s="393" t="s">
        <v>372</v>
      </c>
      <c r="B4" s="393"/>
      <c r="C4" s="431" t="s">
        <v>5</v>
      </c>
      <c r="D4" s="431"/>
      <c r="E4" s="431"/>
      <c r="F4" s="431"/>
      <c r="G4" s="431"/>
      <c r="H4" s="431"/>
      <c r="I4" s="431"/>
      <c r="J4" s="431"/>
      <c r="K4" s="431"/>
      <c r="L4" s="431"/>
      <c r="M4" s="525"/>
      <c r="N4" s="252"/>
    </row>
    <row r="5" spans="1:14" s="78" customFormat="1" ht="40.9" customHeight="1">
      <c r="A5" s="393" t="s">
        <v>373</v>
      </c>
      <c r="B5" s="393"/>
      <c r="C5" s="432" t="s">
        <v>374</v>
      </c>
      <c r="D5" s="432"/>
      <c r="E5" s="432"/>
      <c r="F5" s="432"/>
      <c r="G5" s="432"/>
      <c r="H5" s="432"/>
      <c r="I5" s="432"/>
      <c r="J5" s="432"/>
      <c r="K5" s="432"/>
      <c r="L5" s="432"/>
      <c r="M5" s="522"/>
      <c r="N5" s="252"/>
    </row>
    <row r="6" spans="1:14" s="78" customFormat="1" ht="24.75" customHeight="1" thickBot="1">
      <c r="A6" s="393" t="s">
        <v>375</v>
      </c>
      <c r="B6" s="393"/>
      <c r="C6" s="522" t="s">
        <v>376</v>
      </c>
      <c r="D6" s="523"/>
      <c r="E6" s="523"/>
      <c r="F6" s="523"/>
      <c r="G6" s="523"/>
      <c r="H6" s="523"/>
      <c r="I6" s="523"/>
      <c r="J6" s="523"/>
      <c r="K6" s="523"/>
      <c r="L6" s="523"/>
      <c r="M6" s="523"/>
      <c r="N6" s="252"/>
    </row>
    <row r="7" spans="1:14" s="84" customFormat="1" ht="24.75" customHeight="1" thickTop="1" thickBot="1">
      <c r="A7" s="517" t="s">
        <v>512</v>
      </c>
      <c r="B7" s="518"/>
      <c r="C7" s="519"/>
      <c r="D7" s="520" t="s">
        <v>513</v>
      </c>
      <c r="E7" s="520"/>
      <c r="F7" s="520"/>
      <c r="G7" s="521" t="s">
        <v>514</v>
      </c>
      <c r="H7" s="512" t="s">
        <v>515</v>
      </c>
      <c r="I7" s="514" t="s">
        <v>516</v>
      </c>
      <c r="J7" s="515"/>
      <c r="K7" s="514" t="s">
        <v>517</v>
      </c>
      <c r="L7" s="515"/>
      <c r="M7" s="516" t="s">
        <v>539</v>
      </c>
      <c r="N7" s="253"/>
    </row>
    <row r="8" spans="1:14" s="85" customFormat="1" ht="57" customHeight="1" thickTop="1" thickBot="1">
      <c r="A8" s="248" t="s">
        <v>40</v>
      </c>
      <c r="B8" s="248" t="s">
        <v>194</v>
      </c>
      <c r="C8" s="248" t="s">
        <v>196</v>
      </c>
      <c r="D8" s="249" t="s">
        <v>206</v>
      </c>
      <c r="E8" s="249" t="s">
        <v>519</v>
      </c>
      <c r="F8" s="249" t="s">
        <v>520</v>
      </c>
      <c r="G8" s="521"/>
      <c r="H8" s="513"/>
      <c r="I8" s="250" t="s">
        <v>521</v>
      </c>
      <c r="J8" s="250" t="s">
        <v>522</v>
      </c>
      <c r="K8" s="250" t="s">
        <v>523</v>
      </c>
      <c r="L8" s="250" t="s">
        <v>524</v>
      </c>
      <c r="M8" s="516"/>
      <c r="N8" s="254"/>
    </row>
    <row r="9" spans="1:14" s="86" customFormat="1" ht="3.75" customHeight="1">
      <c r="A9" s="502"/>
      <c r="B9" s="503"/>
      <c r="C9" s="503"/>
      <c r="D9" s="503"/>
      <c r="E9" s="503"/>
      <c r="F9" s="503"/>
      <c r="G9" s="503"/>
      <c r="H9" s="251"/>
      <c r="I9" s="251"/>
      <c r="J9" s="251"/>
      <c r="K9" s="251"/>
      <c r="L9" s="251"/>
      <c r="M9" s="90"/>
    </row>
    <row r="10" spans="1:14" s="86" customFormat="1" ht="58.5" customHeight="1">
      <c r="A10" s="505">
        <f>'7- Mapa Final'!A10</f>
        <v>1</v>
      </c>
      <c r="B10" s="506" t="str">
        <f>'7- Mapa Final'!B10</f>
        <v>Interrupción del servicio de conectividad WAN - Nacional</v>
      </c>
      <c r="C10" s="506" t="str">
        <f>'7- Mapa Final'!C10</f>
        <v>Imprevistos de la prestación de los servicios de conectividad.</v>
      </c>
      <c r="D10" s="507" t="str">
        <f>'7- Mapa Final'!J10</f>
        <v>Muy Baja - 1</v>
      </c>
      <c r="E10" s="508" t="str">
        <f>'7- Mapa Final'!K10</f>
        <v>Leve - 1</v>
      </c>
      <c r="F10" s="504" t="str">
        <f>'7- Mapa Final'!M10</f>
        <v>Bajo - 1</v>
      </c>
      <c r="G10" s="403"/>
      <c r="H10" s="529" t="s">
        <v>540</v>
      </c>
      <c r="I10" s="490"/>
      <c r="J10" s="490"/>
      <c r="K10" s="491"/>
      <c r="L10" s="491"/>
      <c r="M10" s="363"/>
    </row>
    <row r="11" spans="1:14" s="86" customFormat="1" ht="13.5" customHeight="1">
      <c r="A11" s="501"/>
      <c r="B11" s="494"/>
      <c r="C11" s="494"/>
      <c r="D11" s="496"/>
      <c r="E11" s="498"/>
      <c r="F11" s="499"/>
      <c r="G11" s="367"/>
      <c r="H11" s="363"/>
      <c r="I11" s="490"/>
      <c r="J11" s="490"/>
      <c r="K11" s="490"/>
      <c r="L11" s="490"/>
      <c r="M11" s="500"/>
    </row>
    <row r="12" spans="1:14" s="86" customFormat="1" ht="13.5" customHeight="1">
      <c r="A12" s="501"/>
      <c r="B12" s="494"/>
      <c r="C12" s="494"/>
      <c r="D12" s="496"/>
      <c r="E12" s="498"/>
      <c r="F12" s="499"/>
      <c r="G12" s="367"/>
      <c r="H12" s="363"/>
      <c r="I12" s="490"/>
      <c r="J12" s="490"/>
      <c r="K12" s="490"/>
      <c r="L12" s="490"/>
      <c r="M12" s="500"/>
    </row>
    <row r="13" spans="1:14" s="86" customFormat="1" ht="13.5" customHeight="1">
      <c r="A13" s="501"/>
      <c r="B13" s="494"/>
      <c r="C13" s="494"/>
      <c r="D13" s="496"/>
      <c r="E13" s="498"/>
      <c r="F13" s="499"/>
      <c r="G13" s="367"/>
      <c r="H13" s="363"/>
      <c r="I13" s="490"/>
      <c r="J13" s="490"/>
      <c r="K13" s="490"/>
      <c r="L13" s="490"/>
      <c r="M13" s="500"/>
    </row>
    <row r="14" spans="1:14" s="86" customFormat="1" ht="13.5" customHeight="1">
      <c r="A14" s="501"/>
      <c r="B14" s="494"/>
      <c r="C14" s="494"/>
      <c r="D14" s="496"/>
      <c r="E14" s="498"/>
      <c r="F14" s="499"/>
      <c r="G14" s="367"/>
      <c r="H14" s="363"/>
      <c r="I14" s="490"/>
      <c r="J14" s="490"/>
      <c r="K14" s="490"/>
      <c r="L14" s="490"/>
      <c r="M14" s="500"/>
    </row>
    <row r="15" spans="1:14" s="86" customFormat="1" ht="13.5" customHeight="1">
      <c r="A15" s="501"/>
      <c r="B15" s="494"/>
      <c r="C15" s="494"/>
      <c r="D15" s="496"/>
      <c r="E15" s="498"/>
      <c r="F15" s="499"/>
      <c r="G15" s="367"/>
      <c r="H15" s="363"/>
      <c r="I15" s="490"/>
      <c r="J15" s="490"/>
      <c r="K15" s="490"/>
      <c r="L15" s="490"/>
      <c r="M15" s="500"/>
    </row>
    <row r="16" spans="1:14" s="86" customFormat="1" ht="13.5" customHeight="1">
      <c r="A16" s="501"/>
      <c r="B16" s="494"/>
      <c r="C16" s="494"/>
      <c r="D16" s="496"/>
      <c r="E16" s="498"/>
      <c r="F16" s="499"/>
      <c r="G16" s="367"/>
      <c r="H16" s="363"/>
      <c r="I16" s="490"/>
      <c r="J16" s="490"/>
      <c r="K16" s="490"/>
      <c r="L16" s="490"/>
      <c r="M16" s="500"/>
    </row>
    <row r="17" spans="1:13" s="86" customFormat="1" ht="13.5" customHeight="1">
      <c r="A17" s="501"/>
      <c r="B17" s="494"/>
      <c r="C17" s="494"/>
      <c r="D17" s="496"/>
      <c r="E17" s="498"/>
      <c r="F17" s="499"/>
      <c r="G17" s="367"/>
      <c r="H17" s="363"/>
      <c r="I17" s="490"/>
      <c r="J17" s="490"/>
      <c r="K17" s="490"/>
      <c r="L17" s="490"/>
      <c r="M17" s="500"/>
    </row>
    <row r="18" spans="1:13" s="86" customFormat="1" ht="21.75" customHeight="1">
      <c r="A18" s="501"/>
      <c r="B18" s="494"/>
      <c r="C18" s="494"/>
      <c r="D18" s="496"/>
      <c r="E18" s="498"/>
      <c r="F18" s="499"/>
      <c r="G18" s="367"/>
      <c r="H18" s="363"/>
      <c r="I18" s="490"/>
      <c r="J18" s="490"/>
      <c r="K18" s="490"/>
      <c r="L18" s="490"/>
      <c r="M18" s="500"/>
    </row>
    <row r="19" spans="1:13" s="86" customFormat="1" ht="21.75" customHeight="1">
      <c r="A19" s="501"/>
      <c r="B19" s="494"/>
      <c r="C19" s="494"/>
      <c r="D19" s="496"/>
      <c r="E19" s="498"/>
      <c r="F19" s="499"/>
      <c r="G19" s="367"/>
      <c r="H19" s="363"/>
      <c r="I19" s="490"/>
      <c r="J19" s="490"/>
      <c r="K19" s="490"/>
      <c r="L19" s="490"/>
      <c r="M19" s="500"/>
    </row>
    <row r="20" spans="1:13" s="86" customFormat="1" ht="13.5" customHeight="1">
      <c r="A20" s="501">
        <f>'7- Mapa Final'!A20</f>
        <v>2</v>
      </c>
      <c r="B20" s="494" t="str">
        <f>'7- Mapa Final'!B20</f>
        <v>Incumplimiento Contractual</v>
      </c>
      <c r="C20" s="494" t="str">
        <f>'7- Mapa Final'!C20</f>
        <v>Posibilidad de incumplimiento de metas establecidas debido a que los bienes o servicios contratados se entreguen más allá del plazo de ejecución pactado, de manera incompleta, o en malas condiciones de calidad.</v>
      </c>
      <c r="D20" s="495" t="str">
        <f>'7- Mapa Final'!J20</f>
        <v>Muy Baja - 1</v>
      </c>
      <c r="E20" s="497" t="str">
        <f>'7- Mapa Final'!K20</f>
        <v>Leve - 1</v>
      </c>
      <c r="F20" s="499" t="str">
        <f>'7- Mapa Final'!M20</f>
        <v>Bajo - 1</v>
      </c>
      <c r="G20" s="367"/>
      <c r="H20" s="500" t="s">
        <v>527</v>
      </c>
      <c r="I20" s="490"/>
      <c r="J20" s="490"/>
      <c r="K20" s="491"/>
      <c r="L20" s="491"/>
      <c r="M20" s="363"/>
    </row>
    <row r="21" spans="1:13" s="86" customFormat="1" ht="13.5" customHeight="1">
      <c r="A21" s="501"/>
      <c r="B21" s="494"/>
      <c r="C21" s="494"/>
      <c r="D21" s="496"/>
      <c r="E21" s="498"/>
      <c r="F21" s="499"/>
      <c r="G21" s="367"/>
      <c r="H21" s="500"/>
      <c r="I21" s="490"/>
      <c r="J21" s="490"/>
      <c r="K21" s="490"/>
      <c r="L21" s="490"/>
      <c r="M21" s="500"/>
    </row>
    <row r="22" spans="1:13" s="86" customFormat="1" ht="13.5" customHeight="1">
      <c r="A22" s="501"/>
      <c r="B22" s="494"/>
      <c r="C22" s="494"/>
      <c r="D22" s="496"/>
      <c r="E22" s="498"/>
      <c r="F22" s="499"/>
      <c r="G22" s="367"/>
      <c r="H22" s="500"/>
      <c r="I22" s="490"/>
      <c r="J22" s="490"/>
      <c r="K22" s="490"/>
      <c r="L22" s="490"/>
      <c r="M22" s="500"/>
    </row>
    <row r="23" spans="1:13" s="86" customFormat="1" ht="13.5" customHeight="1">
      <c r="A23" s="501"/>
      <c r="B23" s="494"/>
      <c r="C23" s="494"/>
      <c r="D23" s="496"/>
      <c r="E23" s="498"/>
      <c r="F23" s="499"/>
      <c r="G23" s="367"/>
      <c r="H23" s="500"/>
      <c r="I23" s="490"/>
      <c r="J23" s="490"/>
      <c r="K23" s="490"/>
      <c r="L23" s="490"/>
      <c r="M23" s="500"/>
    </row>
    <row r="24" spans="1:13" s="86" customFormat="1" ht="13.5" customHeight="1">
      <c r="A24" s="501"/>
      <c r="B24" s="494"/>
      <c r="C24" s="494"/>
      <c r="D24" s="496"/>
      <c r="E24" s="498"/>
      <c r="F24" s="499"/>
      <c r="G24" s="367"/>
      <c r="H24" s="500"/>
      <c r="I24" s="490"/>
      <c r="J24" s="490"/>
      <c r="K24" s="490"/>
      <c r="L24" s="490"/>
      <c r="M24" s="500"/>
    </row>
    <row r="25" spans="1:13" s="86" customFormat="1" ht="13.5" customHeight="1">
      <c r="A25" s="501"/>
      <c r="B25" s="494"/>
      <c r="C25" s="494"/>
      <c r="D25" s="496"/>
      <c r="E25" s="498"/>
      <c r="F25" s="499"/>
      <c r="G25" s="367"/>
      <c r="H25" s="500"/>
      <c r="I25" s="490"/>
      <c r="J25" s="490"/>
      <c r="K25" s="490"/>
      <c r="L25" s="490"/>
      <c r="M25" s="500"/>
    </row>
    <row r="26" spans="1:13" s="86" customFormat="1" ht="13.5" customHeight="1">
      <c r="A26" s="501"/>
      <c r="B26" s="494"/>
      <c r="C26" s="494"/>
      <c r="D26" s="496"/>
      <c r="E26" s="498"/>
      <c r="F26" s="499"/>
      <c r="G26" s="367"/>
      <c r="H26" s="500"/>
      <c r="I26" s="490"/>
      <c r="J26" s="490"/>
      <c r="K26" s="490"/>
      <c r="L26" s="490"/>
      <c r="M26" s="500"/>
    </row>
    <row r="27" spans="1:13" s="86" customFormat="1" ht="13.5" customHeight="1">
      <c r="A27" s="501"/>
      <c r="B27" s="494"/>
      <c r="C27" s="494"/>
      <c r="D27" s="496"/>
      <c r="E27" s="498"/>
      <c r="F27" s="499"/>
      <c r="G27" s="367"/>
      <c r="H27" s="500"/>
      <c r="I27" s="490"/>
      <c r="J27" s="490"/>
      <c r="K27" s="490"/>
      <c r="L27" s="490"/>
      <c r="M27" s="500"/>
    </row>
    <row r="28" spans="1:13" s="86" customFormat="1" ht="21.75" customHeight="1">
      <c r="A28" s="501"/>
      <c r="B28" s="494"/>
      <c r="C28" s="494"/>
      <c r="D28" s="496"/>
      <c r="E28" s="498"/>
      <c r="F28" s="499"/>
      <c r="G28" s="367"/>
      <c r="H28" s="500"/>
      <c r="I28" s="490"/>
      <c r="J28" s="490"/>
      <c r="K28" s="490"/>
      <c r="L28" s="490"/>
      <c r="M28" s="500"/>
    </row>
    <row r="29" spans="1:13" s="86" customFormat="1" ht="21.75" customHeight="1">
      <c r="A29" s="501"/>
      <c r="B29" s="494"/>
      <c r="C29" s="494"/>
      <c r="D29" s="496"/>
      <c r="E29" s="498"/>
      <c r="F29" s="499"/>
      <c r="G29" s="367"/>
      <c r="H29" s="500"/>
      <c r="I29" s="490"/>
      <c r="J29" s="490"/>
      <c r="K29" s="490"/>
      <c r="L29" s="490"/>
      <c r="M29" s="500"/>
    </row>
    <row r="30" spans="1:13" s="86" customFormat="1" ht="13.5" customHeight="1">
      <c r="A30" s="501">
        <f>'7- Mapa Final'!A30</f>
        <v>3</v>
      </c>
      <c r="B30" s="494" t="str">
        <f>'7- Mapa Final'!B30</f>
        <v>Falta de Gobernabilidad de TIC</v>
      </c>
      <c r="C30" s="494" t="str">
        <f>'7- Mapa Final'!C30</f>
        <v>Desarticulación de las políticas en materia de las TICs</v>
      </c>
      <c r="D30" s="495" t="str">
        <f>'7- Mapa Final'!J30</f>
        <v>Muy Baja - 1</v>
      </c>
      <c r="E30" s="497" t="str">
        <f>'7- Mapa Final'!K30</f>
        <v>Menor - 2</v>
      </c>
      <c r="F30" s="499" t="str">
        <f>'7- Mapa Final'!M30</f>
        <v>Bajo - 2</v>
      </c>
      <c r="G30" s="367"/>
      <c r="H30" s="500" t="s">
        <v>528</v>
      </c>
      <c r="I30" s="490"/>
      <c r="J30" s="490"/>
      <c r="K30" s="491"/>
      <c r="L30" s="491"/>
      <c r="M30" s="363"/>
    </row>
    <row r="31" spans="1:13" s="86" customFormat="1" ht="13.5" customHeight="1">
      <c r="A31" s="501"/>
      <c r="B31" s="494"/>
      <c r="C31" s="494"/>
      <c r="D31" s="496"/>
      <c r="E31" s="498"/>
      <c r="F31" s="499"/>
      <c r="G31" s="367"/>
      <c r="H31" s="500"/>
      <c r="I31" s="490"/>
      <c r="J31" s="490"/>
      <c r="K31" s="490"/>
      <c r="L31" s="490"/>
      <c r="M31" s="500"/>
    </row>
    <row r="32" spans="1:13" s="86" customFormat="1" ht="13.5" customHeight="1">
      <c r="A32" s="501"/>
      <c r="B32" s="494"/>
      <c r="C32" s="494"/>
      <c r="D32" s="496"/>
      <c r="E32" s="498"/>
      <c r="F32" s="499"/>
      <c r="G32" s="367"/>
      <c r="H32" s="500"/>
      <c r="I32" s="490"/>
      <c r="J32" s="490"/>
      <c r="K32" s="490"/>
      <c r="L32" s="490"/>
      <c r="M32" s="500"/>
    </row>
    <row r="33" spans="1:13" s="86" customFormat="1" ht="13.5" customHeight="1">
      <c r="A33" s="501"/>
      <c r="B33" s="494"/>
      <c r="C33" s="494"/>
      <c r="D33" s="496"/>
      <c r="E33" s="498"/>
      <c r="F33" s="499"/>
      <c r="G33" s="367"/>
      <c r="H33" s="500"/>
      <c r="I33" s="490"/>
      <c r="J33" s="490"/>
      <c r="K33" s="490"/>
      <c r="L33" s="490"/>
      <c r="M33" s="500"/>
    </row>
    <row r="34" spans="1:13" s="86" customFormat="1" ht="13.5" customHeight="1">
      <c r="A34" s="501"/>
      <c r="B34" s="494"/>
      <c r="C34" s="494"/>
      <c r="D34" s="496"/>
      <c r="E34" s="498"/>
      <c r="F34" s="499"/>
      <c r="G34" s="367"/>
      <c r="H34" s="500"/>
      <c r="I34" s="490"/>
      <c r="J34" s="490"/>
      <c r="K34" s="490"/>
      <c r="L34" s="490"/>
      <c r="M34" s="500"/>
    </row>
    <row r="35" spans="1:13" s="86" customFormat="1" ht="13.5" customHeight="1">
      <c r="A35" s="501"/>
      <c r="B35" s="494"/>
      <c r="C35" s="494"/>
      <c r="D35" s="496"/>
      <c r="E35" s="498"/>
      <c r="F35" s="499"/>
      <c r="G35" s="367"/>
      <c r="H35" s="500"/>
      <c r="I35" s="490"/>
      <c r="J35" s="490"/>
      <c r="K35" s="490"/>
      <c r="L35" s="490"/>
      <c r="M35" s="500"/>
    </row>
    <row r="36" spans="1:13" s="86" customFormat="1" ht="13.5" customHeight="1">
      <c r="A36" s="501"/>
      <c r="B36" s="494"/>
      <c r="C36" s="494"/>
      <c r="D36" s="496"/>
      <c r="E36" s="498"/>
      <c r="F36" s="499"/>
      <c r="G36" s="367"/>
      <c r="H36" s="500"/>
      <c r="I36" s="490"/>
      <c r="J36" s="490"/>
      <c r="K36" s="490"/>
      <c r="L36" s="490"/>
      <c r="M36" s="500"/>
    </row>
    <row r="37" spans="1:13" s="86" customFormat="1" ht="13.5" customHeight="1">
      <c r="A37" s="501"/>
      <c r="B37" s="494"/>
      <c r="C37" s="494"/>
      <c r="D37" s="496"/>
      <c r="E37" s="498"/>
      <c r="F37" s="499"/>
      <c r="G37" s="367"/>
      <c r="H37" s="500"/>
      <c r="I37" s="490"/>
      <c r="J37" s="490"/>
      <c r="K37" s="490"/>
      <c r="L37" s="490"/>
      <c r="M37" s="500"/>
    </row>
    <row r="38" spans="1:13" s="86" customFormat="1" ht="21.75" customHeight="1">
      <c r="A38" s="501"/>
      <c r="B38" s="494"/>
      <c r="C38" s="494"/>
      <c r="D38" s="496"/>
      <c r="E38" s="498"/>
      <c r="F38" s="499"/>
      <c r="G38" s="367"/>
      <c r="H38" s="500"/>
      <c r="I38" s="490"/>
      <c r="J38" s="490"/>
      <c r="K38" s="490"/>
      <c r="L38" s="490"/>
      <c r="M38" s="500"/>
    </row>
    <row r="39" spans="1:13" s="86" customFormat="1" ht="21.75" customHeight="1">
      <c r="A39" s="501"/>
      <c r="B39" s="494"/>
      <c r="C39" s="494"/>
      <c r="D39" s="496"/>
      <c r="E39" s="498"/>
      <c r="F39" s="499"/>
      <c r="G39" s="367"/>
      <c r="H39" s="500"/>
      <c r="I39" s="490"/>
      <c r="J39" s="490"/>
      <c r="K39" s="490"/>
      <c r="L39" s="490"/>
      <c r="M39" s="500"/>
    </row>
    <row r="40" spans="1:13" s="86" customFormat="1" ht="13.5" customHeight="1">
      <c r="A40" s="501">
        <f>'7- Mapa Final'!A40</f>
        <v>4</v>
      </c>
      <c r="B40" s="494" t="str">
        <f>'7- Mapa Final'!B40</f>
        <v>Incumplimiento del plan Anual de Inversiones</v>
      </c>
      <c r="C40" s="494" t="str">
        <f>'7- Mapa Final'!C40</f>
        <v>Postergación o negación en el trámite asociado con la autorización y aprobación de las actividades definidas Plan de Inversión anual.</v>
      </c>
      <c r="D40" s="495" t="str">
        <f>'7- Mapa Final'!J40</f>
        <v>Muy Baja - 1</v>
      </c>
      <c r="E40" s="497" t="str">
        <f>'7- Mapa Final'!K40</f>
        <v>Leve - 1</v>
      </c>
      <c r="F40" s="499" t="str">
        <f>'7- Mapa Final'!M40</f>
        <v>Bajo - 1</v>
      </c>
      <c r="G40" s="367"/>
      <c r="H40" s="500" t="s">
        <v>529</v>
      </c>
      <c r="I40" s="490"/>
      <c r="J40" s="490"/>
      <c r="K40" s="491"/>
      <c r="L40" s="491"/>
      <c r="M40" s="363"/>
    </row>
    <row r="41" spans="1:13" s="86" customFormat="1" ht="13.5" customHeight="1">
      <c r="A41" s="501"/>
      <c r="B41" s="494"/>
      <c r="C41" s="494"/>
      <c r="D41" s="496"/>
      <c r="E41" s="498"/>
      <c r="F41" s="499"/>
      <c r="G41" s="367"/>
      <c r="H41" s="500"/>
      <c r="I41" s="490"/>
      <c r="J41" s="490"/>
      <c r="K41" s="490"/>
      <c r="L41" s="490"/>
      <c r="M41" s="500"/>
    </row>
    <row r="42" spans="1:13" s="86" customFormat="1" ht="13.5" customHeight="1">
      <c r="A42" s="501"/>
      <c r="B42" s="494"/>
      <c r="C42" s="494"/>
      <c r="D42" s="496"/>
      <c r="E42" s="498"/>
      <c r="F42" s="499"/>
      <c r="G42" s="367"/>
      <c r="H42" s="500"/>
      <c r="I42" s="490"/>
      <c r="J42" s="490"/>
      <c r="K42" s="490"/>
      <c r="L42" s="490"/>
      <c r="M42" s="500"/>
    </row>
    <row r="43" spans="1:13" s="86" customFormat="1" ht="13.5" customHeight="1">
      <c r="A43" s="501"/>
      <c r="B43" s="494"/>
      <c r="C43" s="494"/>
      <c r="D43" s="496"/>
      <c r="E43" s="498"/>
      <c r="F43" s="499"/>
      <c r="G43" s="367"/>
      <c r="H43" s="500"/>
      <c r="I43" s="490"/>
      <c r="J43" s="490"/>
      <c r="K43" s="490"/>
      <c r="L43" s="490"/>
      <c r="M43" s="500"/>
    </row>
    <row r="44" spans="1:13" s="86" customFormat="1" ht="13.5" customHeight="1">
      <c r="A44" s="501"/>
      <c r="B44" s="494"/>
      <c r="C44" s="494"/>
      <c r="D44" s="496"/>
      <c r="E44" s="498"/>
      <c r="F44" s="499"/>
      <c r="G44" s="367"/>
      <c r="H44" s="500"/>
      <c r="I44" s="490"/>
      <c r="J44" s="490"/>
      <c r="K44" s="490"/>
      <c r="L44" s="490"/>
      <c r="M44" s="500"/>
    </row>
    <row r="45" spans="1:13" s="86" customFormat="1" ht="13.5" customHeight="1">
      <c r="A45" s="501"/>
      <c r="B45" s="494"/>
      <c r="C45" s="494"/>
      <c r="D45" s="496"/>
      <c r="E45" s="498"/>
      <c r="F45" s="499"/>
      <c r="G45" s="367"/>
      <c r="H45" s="500"/>
      <c r="I45" s="490"/>
      <c r="J45" s="490"/>
      <c r="K45" s="490"/>
      <c r="L45" s="490"/>
      <c r="M45" s="500"/>
    </row>
    <row r="46" spans="1:13" s="86" customFormat="1" ht="13.5" customHeight="1">
      <c r="A46" s="501"/>
      <c r="B46" s="494"/>
      <c r="C46" s="494"/>
      <c r="D46" s="496"/>
      <c r="E46" s="498"/>
      <c r="F46" s="499"/>
      <c r="G46" s="367"/>
      <c r="H46" s="500"/>
      <c r="I46" s="490"/>
      <c r="J46" s="490"/>
      <c r="K46" s="490"/>
      <c r="L46" s="490"/>
      <c r="M46" s="500"/>
    </row>
    <row r="47" spans="1:13" s="86" customFormat="1" ht="13.5" customHeight="1">
      <c r="A47" s="501"/>
      <c r="B47" s="494"/>
      <c r="C47" s="494"/>
      <c r="D47" s="496"/>
      <c r="E47" s="498"/>
      <c r="F47" s="499"/>
      <c r="G47" s="367"/>
      <c r="H47" s="500"/>
      <c r="I47" s="490"/>
      <c r="J47" s="490"/>
      <c r="K47" s="490"/>
      <c r="L47" s="490"/>
      <c r="M47" s="500"/>
    </row>
    <row r="48" spans="1:13" s="86" customFormat="1" ht="21.75" customHeight="1">
      <c r="A48" s="501"/>
      <c r="B48" s="494"/>
      <c r="C48" s="494"/>
      <c r="D48" s="496"/>
      <c r="E48" s="498"/>
      <c r="F48" s="499"/>
      <c r="G48" s="367"/>
      <c r="H48" s="500"/>
      <c r="I48" s="490"/>
      <c r="J48" s="490"/>
      <c r="K48" s="490"/>
      <c r="L48" s="490"/>
      <c r="M48" s="500"/>
    </row>
    <row r="49" spans="1:13" s="86" customFormat="1" ht="21.75" customHeight="1">
      <c r="A49" s="501"/>
      <c r="B49" s="494"/>
      <c r="C49" s="494"/>
      <c r="D49" s="496"/>
      <c r="E49" s="498"/>
      <c r="F49" s="499"/>
      <c r="G49" s="367"/>
      <c r="H49" s="500"/>
      <c r="I49" s="490"/>
      <c r="J49" s="490"/>
      <c r="K49" s="490"/>
      <c r="L49" s="490"/>
      <c r="M49" s="500"/>
    </row>
    <row r="50" spans="1:13" s="86" customFormat="1" ht="13.5" customHeight="1">
      <c r="A50" s="501">
        <f>'7- Mapa Final'!A50</f>
        <v>5</v>
      </c>
      <c r="B50" s="494" t="str">
        <f>'7- Mapa Final'!B50</f>
        <v>Corrupción</v>
      </c>
      <c r="C50" s="494" t="str">
        <f>'7- Mapa Final'!C50</f>
        <v>Posibilidad de actos indebidos de  los servidores judiciales debido a  la carencia en transparencia, ética y valores</v>
      </c>
      <c r="D50" s="495" t="str">
        <f>'7- Mapa Final'!J50</f>
        <v>Muy Baja - 1</v>
      </c>
      <c r="E50" s="497" t="str">
        <f>'7- Mapa Final'!K50</f>
        <v>Menor - 2</v>
      </c>
      <c r="F50" s="499" t="str">
        <f>'7- Mapa Final'!M50</f>
        <v>Bajo - 2</v>
      </c>
      <c r="G50" s="367"/>
      <c r="H50" s="500" t="s">
        <v>530</v>
      </c>
      <c r="I50" s="490"/>
      <c r="J50" s="490"/>
      <c r="K50" s="491"/>
      <c r="L50" s="491"/>
      <c r="M50" s="363"/>
    </row>
    <row r="51" spans="1:13" s="86" customFormat="1" ht="13.5" customHeight="1">
      <c r="A51" s="501"/>
      <c r="B51" s="494"/>
      <c r="C51" s="494"/>
      <c r="D51" s="496"/>
      <c r="E51" s="498"/>
      <c r="F51" s="499"/>
      <c r="G51" s="367"/>
      <c r="H51" s="500"/>
      <c r="I51" s="490"/>
      <c r="J51" s="490"/>
      <c r="K51" s="490"/>
      <c r="L51" s="490"/>
      <c r="M51" s="500"/>
    </row>
    <row r="52" spans="1:13" s="86" customFormat="1" ht="13.5" customHeight="1">
      <c r="A52" s="501"/>
      <c r="B52" s="494"/>
      <c r="C52" s="494"/>
      <c r="D52" s="496"/>
      <c r="E52" s="498"/>
      <c r="F52" s="499"/>
      <c r="G52" s="367"/>
      <c r="H52" s="500"/>
      <c r="I52" s="490"/>
      <c r="J52" s="490"/>
      <c r="K52" s="490"/>
      <c r="L52" s="490"/>
      <c r="M52" s="500"/>
    </row>
    <row r="53" spans="1:13" s="86" customFormat="1" ht="13.5" customHeight="1">
      <c r="A53" s="501"/>
      <c r="B53" s="494"/>
      <c r="C53" s="494"/>
      <c r="D53" s="496"/>
      <c r="E53" s="498"/>
      <c r="F53" s="499"/>
      <c r="G53" s="367"/>
      <c r="H53" s="500"/>
      <c r="I53" s="490"/>
      <c r="J53" s="490"/>
      <c r="K53" s="490"/>
      <c r="L53" s="490"/>
      <c r="M53" s="500"/>
    </row>
    <row r="54" spans="1:13" s="86" customFormat="1" ht="13.5" customHeight="1">
      <c r="A54" s="501"/>
      <c r="B54" s="494"/>
      <c r="C54" s="494"/>
      <c r="D54" s="496"/>
      <c r="E54" s="498"/>
      <c r="F54" s="499"/>
      <c r="G54" s="367"/>
      <c r="H54" s="500"/>
      <c r="I54" s="490"/>
      <c r="J54" s="490"/>
      <c r="K54" s="490"/>
      <c r="L54" s="490"/>
      <c r="M54" s="500"/>
    </row>
    <row r="55" spans="1:13" s="86" customFormat="1" ht="13.5" customHeight="1">
      <c r="A55" s="501"/>
      <c r="B55" s="494"/>
      <c r="C55" s="494"/>
      <c r="D55" s="496"/>
      <c r="E55" s="498"/>
      <c r="F55" s="499"/>
      <c r="G55" s="367"/>
      <c r="H55" s="500"/>
      <c r="I55" s="490"/>
      <c r="J55" s="490"/>
      <c r="K55" s="490"/>
      <c r="L55" s="490"/>
      <c r="M55" s="500"/>
    </row>
    <row r="56" spans="1:13" s="86" customFormat="1" ht="13.5" customHeight="1">
      <c r="A56" s="501"/>
      <c r="B56" s="494"/>
      <c r="C56" s="494"/>
      <c r="D56" s="496"/>
      <c r="E56" s="498"/>
      <c r="F56" s="499"/>
      <c r="G56" s="367"/>
      <c r="H56" s="500"/>
      <c r="I56" s="490"/>
      <c r="J56" s="490"/>
      <c r="K56" s="490"/>
      <c r="L56" s="490"/>
      <c r="M56" s="500"/>
    </row>
    <row r="57" spans="1:13" s="86" customFormat="1" ht="13.5" customHeight="1">
      <c r="A57" s="501"/>
      <c r="B57" s="494"/>
      <c r="C57" s="494"/>
      <c r="D57" s="496"/>
      <c r="E57" s="498"/>
      <c r="F57" s="499"/>
      <c r="G57" s="367"/>
      <c r="H57" s="500"/>
      <c r="I57" s="490"/>
      <c r="J57" s="490"/>
      <c r="K57" s="490"/>
      <c r="L57" s="490"/>
      <c r="M57" s="500"/>
    </row>
    <row r="58" spans="1:13" s="86" customFormat="1" ht="21.75" customHeight="1">
      <c r="A58" s="501"/>
      <c r="B58" s="494"/>
      <c r="C58" s="494"/>
      <c r="D58" s="496"/>
      <c r="E58" s="498"/>
      <c r="F58" s="499"/>
      <c r="G58" s="367"/>
      <c r="H58" s="500"/>
      <c r="I58" s="490"/>
      <c r="J58" s="490"/>
      <c r="K58" s="490"/>
      <c r="L58" s="490"/>
      <c r="M58" s="500"/>
    </row>
    <row r="59" spans="1:13" s="86" customFormat="1" ht="21.75" customHeight="1">
      <c r="A59" s="501"/>
      <c r="B59" s="494"/>
      <c r="C59" s="494"/>
      <c r="D59" s="496"/>
      <c r="E59" s="498"/>
      <c r="F59" s="499"/>
      <c r="G59" s="367"/>
      <c r="H59" s="500"/>
      <c r="I59" s="490"/>
      <c r="J59" s="490"/>
      <c r="K59" s="490"/>
      <c r="L59" s="490"/>
      <c r="M59" s="500"/>
    </row>
    <row r="60" spans="1:13" s="86" customFormat="1" ht="13.5" customHeight="1">
      <c r="A60" s="501">
        <f>'7- Mapa Final'!A60</f>
        <v>6</v>
      </c>
      <c r="B60" s="494" t="str">
        <f>'7- Mapa Final'!B60</f>
        <v>Obsolescencia Tecnológica.</v>
      </c>
      <c r="C60" s="494" t="str">
        <f>'7- Mapa Final'!C60</f>
        <v>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v>
      </c>
      <c r="D60" s="495" t="str">
        <f>'7- Mapa Final'!J60</f>
        <v>Muy Baja - 1</v>
      </c>
      <c r="E60" s="497" t="str">
        <f>'7- Mapa Final'!K60</f>
        <v>Mayor - 4</v>
      </c>
      <c r="F60" s="499" t="str">
        <f>'7- Mapa Final'!M60</f>
        <v>Alto  - 4</v>
      </c>
      <c r="G60" s="367"/>
      <c r="H60" s="500" t="s">
        <v>531</v>
      </c>
      <c r="I60" s="490"/>
      <c r="J60" s="490"/>
      <c r="K60" s="491"/>
      <c r="L60" s="491"/>
      <c r="M60" s="363"/>
    </row>
    <row r="61" spans="1:13" s="86" customFormat="1" ht="13.5" customHeight="1">
      <c r="A61" s="501"/>
      <c r="B61" s="494"/>
      <c r="C61" s="494"/>
      <c r="D61" s="496"/>
      <c r="E61" s="498"/>
      <c r="F61" s="499"/>
      <c r="G61" s="367"/>
      <c r="H61" s="500"/>
      <c r="I61" s="490"/>
      <c r="J61" s="490"/>
      <c r="K61" s="490"/>
      <c r="L61" s="490"/>
      <c r="M61" s="500"/>
    </row>
    <row r="62" spans="1:13" s="86" customFormat="1" ht="13.5" customHeight="1">
      <c r="A62" s="501"/>
      <c r="B62" s="494"/>
      <c r="C62" s="494"/>
      <c r="D62" s="496"/>
      <c r="E62" s="498"/>
      <c r="F62" s="499"/>
      <c r="G62" s="367"/>
      <c r="H62" s="500"/>
      <c r="I62" s="490"/>
      <c r="J62" s="490"/>
      <c r="K62" s="490"/>
      <c r="L62" s="490"/>
      <c r="M62" s="500"/>
    </row>
    <row r="63" spans="1:13" s="86" customFormat="1" ht="13.5" customHeight="1">
      <c r="A63" s="501"/>
      <c r="B63" s="494"/>
      <c r="C63" s="494"/>
      <c r="D63" s="496"/>
      <c r="E63" s="498"/>
      <c r="F63" s="499"/>
      <c r="G63" s="367"/>
      <c r="H63" s="500"/>
      <c r="I63" s="490"/>
      <c r="J63" s="490"/>
      <c r="K63" s="490"/>
      <c r="L63" s="490"/>
      <c r="M63" s="500"/>
    </row>
    <row r="64" spans="1:13" s="86" customFormat="1" ht="13.5" customHeight="1">
      <c r="A64" s="501"/>
      <c r="B64" s="494"/>
      <c r="C64" s="494"/>
      <c r="D64" s="496"/>
      <c r="E64" s="498"/>
      <c r="F64" s="499"/>
      <c r="G64" s="367"/>
      <c r="H64" s="500"/>
      <c r="I64" s="490"/>
      <c r="J64" s="490"/>
      <c r="K64" s="490"/>
      <c r="L64" s="490"/>
      <c r="M64" s="500"/>
    </row>
    <row r="65" spans="1:13" s="86" customFormat="1" ht="13.5" customHeight="1">
      <c r="A65" s="501"/>
      <c r="B65" s="494"/>
      <c r="C65" s="494"/>
      <c r="D65" s="496"/>
      <c r="E65" s="498"/>
      <c r="F65" s="499"/>
      <c r="G65" s="367"/>
      <c r="H65" s="500"/>
      <c r="I65" s="490"/>
      <c r="J65" s="490"/>
      <c r="K65" s="490"/>
      <c r="L65" s="490"/>
      <c r="M65" s="500"/>
    </row>
    <row r="66" spans="1:13" s="86" customFormat="1" ht="13.5" customHeight="1">
      <c r="A66" s="501"/>
      <c r="B66" s="494"/>
      <c r="C66" s="494"/>
      <c r="D66" s="496"/>
      <c r="E66" s="498"/>
      <c r="F66" s="499"/>
      <c r="G66" s="367"/>
      <c r="H66" s="500"/>
      <c r="I66" s="490"/>
      <c r="J66" s="490"/>
      <c r="K66" s="490"/>
      <c r="L66" s="490"/>
      <c r="M66" s="500"/>
    </row>
    <row r="67" spans="1:13" s="86" customFormat="1" ht="13.5" customHeight="1">
      <c r="A67" s="501"/>
      <c r="B67" s="494"/>
      <c r="C67" s="494"/>
      <c r="D67" s="496"/>
      <c r="E67" s="498"/>
      <c r="F67" s="499"/>
      <c r="G67" s="367"/>
      <c r="H67" s="500"/>
      <c r="I67" s="490"/>
      <c r="J67" s="490"/>
      <c r="K67" s="490"/>
      <c r="L67" s="490"/>
      <c r="M67" s="500"/>
    </row>
    <row r="68" spans="1:13" s="86" customFormat="1" ht="21.75" customHeight="1">
      <c r="A68" s="501"/>
      <c r="B68" s="494"/>
      <c r="C68" s="494"/>
      <c r="D68" s="496"/>
      <c r="E68" s="498"/>
      <c r="F68" s="499"/>
      <c r="G68" s="367"/>
      <c r="H68" s="500"/>
      <c r="I68" s="490"/>
      <c r="J68" s="490"/>
      <c r="K68" s="490"/>
      <c r="L68" s="490"/>
      <c r="M68" s="500"/>
    </row>
    <row r="69" spans="1:13" s="86" customFormat="1" ht="21.75" customHeight="1">
      <c r="A69" s="501"/>
      <c r="B69" s="494"/>
      <c r="C69" s="494"/>
      <c r="D69" s="496"/>
      <c r="E69" s="498"/>
      <c r="F69" s="499"/>
      <c r="G69" s="367"/>
      <c r="H69" s="500"/>
      <c r="I69" s="490"/>
      <c r="J69" s="490"/>
      <c r="K69" s="490"/>
      <c r="L69" s="490"/>
      <c r="M69" s="500"/>
    </row>
    <row r="70" spans="1:13" s="86" customFormat="1" ht="13.5" customHeight="1">
      <c r="A70" s="501">
        <f>'7- Mapa Final'!A70</f>
        <v>7</v>
      </c>
      <c r="B70" s="494" t="str">
        <f>'7- Mapa Final'!B70</f>
        <v>Interrupción de los servicios tecnológicos</v>
      </c>
      <c r="C70" s="494" t="str">
        <f>'7- Mapa Final'!C70</f>
        <v xml:space="preserve">Afectación en la prestación de servicios tecnológicos, causado por la MIGRACIÓN de los mismos, en el cambio de proveedor, afectando el normal desarrollo de las actividades </v>
      </c>
      <c r="D70" s="495" t="str">
        <f>'7- Mapa Final'!J70</f>
        <v>Muy Baja - 1</v>
      </c>
      <c r="E70" s="497" t="str">
        <f>'7- Mapa Final'!K70</f>
        <v>Menor - 2</v>
      </c>
      <c r="F70" s="499" t="str">
        <f>'7- Mapa Final'!M70</f>
        <v>Bajo - 2</v>
      </c>
      <c r="G70" s="367"/>
      <c r="H70" s="500" t="s">
        <v>532</v>
      </c>
      <c r="I70" s="490"/>
      <c r="J70" s="490"/>
      <c r="K70" s="491"/>
      <c r="L70" s="491"/>
      <c r="M70" s="363"/>
    </row>
    <row r="71" spans="1:13" s="86" customFormat="1" ht="13.5" customHeight="1">
      <c r="A71" s="501"/>
      <c r="B71" s="494"/>
      <c r="C71" s="494"/>
      <c r="D71" s="496"/>
      <c r="E71" s="498"/>
      <c r="F71" s="499"/>
      <c r="G71" s="367"/>
      <c r="H71" s="500"/>
      <c r="I71" s="490"/>
      <c r="J71" s="490"/>
      <c r="K71" s="490"/>
      <c r="L71" s="490"/>
      <c r="M71" s="500"/>
    </row>
    <row r="72" spans="1:13" s="86" customFormat="1" ht="13.5" customHeight="1">
      <c r="A72" s="501"/>
      <c r="B72" s="494"/>
      <c r="C72" s="494"/>
      <c r="D72" s="496"/>
      <c r="E72" s="498"/>
      <c r="F72" s="499"/>
      <c r="G72" s="367"/>
      <c r="H72" s="500"/>
      <c r="I72" s="490"/>
      <c r="J72" s="490"/>
      <c r="K72" s="490"/>
      <c r="L72" s="490"/>
      <c r="M72" s="500"/>
    </row>
    <row r="73" spans="1:13" s="86" customFormat="1" ht="13.5" customHeight="1">
      <c r="A73" s="501"/>
      <c r="B73" s="494"/>
      <c r="C73" s="494"/>
      <c r="D73" s="496"/>
      <c r="E73" s="498"/>
      <c r="F73" s="499"/>
      <c r="G73" s="367"/>
      <c r="H73" s="500"/>
      <c r="I73" s="490"/>
      <c r="J73" s="490"/>
      <c r="K73" s="490"/>
      <c r="L73" s="490"/>
      <c r="M73" s="500"/>
    </row>
    <row r="74" spans="1:13" s="86" customFormat="1" ht="13.5" customHeight="1">
      <c r="A74" s="501"/>
      <c r="B74" s="494"/>
      <c r="C74" s="494"/>
      <c r="D74" s="496"/>
      <c r="E74" s="498"/>
      <c r="F74" s="499"/>
      <c r="G74" s="367"/>
      <c r="H74" s="500"/>
      <c r="I74" s="490"/>
      <c r="J74" s="490"/>
      <c r="K74" s="490"/>
      <c r="L74" s="490"/>
      <c r="M74" s="500"/>
    </row>
    <row r="75" spans="1:13" s="86" customFormat="1" ht="13.5" customHeight="1">
      <c r="A75" s="501"/>
      <c r="B75" s="494"/>
      <c r="C75" s="494"/>
      <c r="D75" s="496"/>
      <c r="E75" s="498"/>
      <c r="F75" s="499"/>
      <c r="G75" s="367"/>
      <c r="H75" s="500"/>
      <c r="I75" s="490"/>
      <c r="J75" s="490"/>
      <c r="K75" s="490"/>
      <c r="L75" s="490"/>
      <c r="M75" s="500"/>
    </row>
    <row r="76" spans="1:13" s="86" customFormat="1" ht="13.5" customHeight="1">
      <c r="A76" s="501"/>
      <c r="B76" s="494"/>
      <c r="C76" s="494"/>
      <c r="D76" s="496"/>
      <c r="E76" s="498"/>
      <c r="F76" s="499"/>
      <c r="G76" s="367"/>
      <c r="H76" s="500"/>
      <c r="I76" s="490"/>
      <c r="J76" s="490"/>
      <c r="K76" s="490"/>
      <c r="L76" s="490"/>
      <c r="M76" s="500"/>
    </row>
    <row r="77" spans="1:13" s="86" customFormat="1" ht="13.5" customHeight="1">
      <c r="A77" s="501"/>
      <c r="B77" s="494"/>
      <c r="C77" s="494"/>
      <c r="D77" s="496"/>
      <c r="E77" s="498"/>
      <c r="F77" s="499"/>
      <c r="G77" s="367"/>
      <c r="H77" s="500"/>
      <c r="I77" s="490"/>
      <c r="J77" s="490"/>
      <c r="K77" s="490"/>
      <c r="L77" s="490"/>
      <c r="M77" s="500"/>
    </row>
    <row r="78" spans="1:13" s="86" customFormat="1" ht="21.75" customHeight="1">
      <c r="A78" s="501"/>
      <c r="B78" s="494"/>
      <c r="C78" s="494"/>
      <c r="D78" s="496"/>
      <c r="E78" s="498"/>
      <c r="F78" s="499"/>
      <c r="G78" s="367"/>
      <c r="H78" s="500"/>
      <c r="I78" s="490"/>
      <c r="J78" s="490"/>
      <c r="K78" s="490"/>
      <c r="L78" s="490"/>
      <c r="M78" s="500"/>
    </row>
    <row r="79" spans="1:13" s="86" customFormat="1" ht="21.75" customHeight="1">
      <c r="A79" s="501"/>
      <c r="B79" s="494"/>
      <c r="C79" s="494"/>
      <c r="D79" s="496"/>
      <c r="E79" s="498"/>
      <c r="F79" s="499"/>
      <c r="G79" s="367"/>
      <c r="H79" s="500"/>
      <c r="I79" s="490"/>
      <c r="J79" s="490"/>
      <c r="K79" s="490"/>
      <c r="L79" s="490"/>
      <c r="M79" s="500"/>
    </row>
    <row r="80" spans="1:13" s="86" customFormat="1" ht="13.5" customHeight="1">
      <c r="A80" s="501">
        <f>'7- Mapa Final'!A80</f>
        <v>8</v>
      </c>
      <c r="B80" s="494" t="str">
        <f>'7- Mapa Final'!B80</f>
        <v>Interrupción del servicio de conectividad LAN - Local</v>
      </c>
      <c r="C80" s="494" t="str">
        <f>'7- Mapa Final'!C80</f>
        <v>Afectar el normal curso de las operaciones en alguna de las ubicaciones de la organización con ocasión a la ausencia de conectividad</v>
      </c>
      <c r="D80" s="495" t="str">
        <f>'7- Mapa Final'!J80</f>
        <v>Media - 3</v>
      </c>
      <c r="E80" s="497" t="str">
        <f>'7- Mapa Final'!K80</f>
        <v>Menor - 2</v>
      </c>
      <c r="F80" s="499" t="str">
        <f>'7- Mapa Final'!M80</f>
        <v>Moderado - 6</v>
      </c>
      <c r="G80" s="367"/>
      <c r="H80" s="363" t="s">
        <v>533</v>
      </c>
      <c r="I80" s="490"/>
      <c r="J80" s="490"/>
      <c r="K80" s="491"/>
      <c r="L80" s="491"/>
      <c r="M80" s="500"/>
    </row>
    <row r="81" spans="1:13" s="86" customFormat="1" ht="13.5" customHeight="1">
      <c r="A81" s="501"/>
      <c r="B81" s="494"/>
      <c r="C81" s="494"/>
      <c r="D81" s="496"/>
      <c r="E81" s="498"/>
      <c r="F81" s="499"/>
      <c r="G81" s="367"/>
      <c r="H81" s="500"/>
      <c r="I81" s="490"/>
      <c r="J81" s="490"/>
      <c r="K81" s="490"/>
      <c r="L81" s="490"/>
      <c r="M81" s="500"/>
    </row>
    <row r="82" spans="1:13" s="86" customFormat="1" ht="13.5" customHeight="1">
      <c r="A82" s="501"/>
      <c r="B82" s="494"/>
      <c r="C82" s="494"/>
      <c r="D82" s="496"/>
      <c r="E82" s="498"/>
      <c r="F82" s="499"/>
      <c r="G82" s="367"/>
      <c r="H82" s="500"/>
      <c r="I82" s="490"/>
      <c r="J82" s="490"/>
      <c r="K82" s="490"/>
      <c r="L82" s="490"/>
      <c r="M82" s="500"/>
    </row>
    <row r="83" spans="1:13" s="86" customFormat="1" ht="13.5" customHeight="1">
      <c r="A83" s="501"/>
      <c r="B83" s="494"/>
      <c r="C83" s="494"/>
      <c r="D83" s="496"/>
      <c r="E83" s="498"/>
      <c r="F83" s="499"/>
      <c r="G83" s="367"/>
      <c r="H83" s="500"/>
      <c r="I83" s="490"/>
      <c r="J83" s="490"/>
      <c r="K83" s="490"/>
      <c r="L83" s="490"/>
      <c r="M83" s="500"/>
    </row>
    <row r="84" spans="1:13" s="86" customFormat="1" ht="13.5" customHeight="1">
      <c r="A84" s="501"/>
      <c r="B84" s="494"/>
      <c r="C84" s="494"/>
      <c r="D84" s="496"/>
      <c r="E84" s="498"/>
      <c r="F84" s="499"/>
      <c r="G84" s="367"/>
      <c r="H84" s="500"/>
      <c r="I84" s="490"/>
      <c r="J84" s="490"/>
      <c r="K84" s="490"/>
      <c r="L84" s="490"/>
      <c r="M84" s="500"/>
    </row>
    <row r="85" spans="1:13" s="86" customFormat="1" ht="13.5" customHeight="1">
      <c r="A85" s="501"/>
      <c r="B85" s="494"/>
      <c r="C85" s="494"/>
      <c r="D85" s="496"/>
      <c r="E85" s="498"/>
      <c r="F85" s="499"/>
      <c r="G85" s="367"/>
      <c r="H85" s="500"/>
      <c r="I85" s="490"/>
      <c r="J85" s="490"/>
      <c r="K85" s="490"/>
      <c r="L85" s="490"/>
      <c r="M85" s="500"/>
    </row>
    <row r="86" spans="1:13" s="86" customFormat="1" ht="13.5" customHeight="1">
      <c r="A86" s="501"/>
      <c r="B86" s="494"/>
      <c r="C86" s="494"/>
      <c r="D86" s="496"/>
      <c r="E86" s="498"/>
      <c r="F86" s="499"/>
      <c r="G86" s="367"/>
      <c r="H86" s="500"/>
      <c r="I86" s="490"/>
      <c r="J86" s="490"/>
      <c r="K86" s="490"/>
      <c r="L86" s="490"/>
      <c r="M86" s="500"/>
    </row>
    <row r="87" spans="1:13" s="86" customFormat="1" ht="13.5" customHeight="1">
      <c r="A87" s="501"/>
      <c r="B87" s="494"/>
      <c r="C87" s="494"/>
      <c r="D87" s="496"/>
      <c r="E87" s="498"/>
      <c r="F87" s="499"/>
      <c r="G87" s="367"/>
      <c r="H87" s="500"/>
      <c r="I87" s="490"/>
      <c r="J87" s="490"/>
      <c r="K87" s="490"/>
      <c r="L87" s="490"/>
      <c r="M87" s="500"/>
    </row>
    <row r="88" spans="1:13" s="86" customFormat="1" ht="21.75" customHeight="1">
      <c r="A88" s="501"/>
      <c r="B88" s="494"/>
      <c r="C88" s="494"/>
      <c r="D88" s="496"/>
      <c r="E88" s="498"/>
      <c r="F88" s="499"/>
      <c r="G88" s="367"/>
      <c r="H88" s="500"/>
      <c r="I88" s="490"/>
      <c r="J88" s="490"/>
      <c r="K88" s="490"/>
      <c r="L88" s="490"/>
      <c r="M88" s="500"/>
    </row>
    <row r="89" spans="1:13" s="86" customFormat="1" ht="21.75" customHeight="1">
      <c r="A89" s="501"/>
      <c r="B89" s="494"/>
      <c r="C89" s="494"/>
      <c r="D89" s="496"/>
      <c r="E89" s="498"/>
      <c r="F89" s="499"/>
      <c r="G89" s="367"/>
      <c r="H89" s="500"/>
      <c r="I89" s="490"/>
      <c r="J89" s="490"/>
      <c r="K89" s="490"/>
      <c r="L89" s="490"/>
      <c r="M89" s="500"/>
    </row>
    <row r="90" spans="1:13" s="86" customFormat="1" ht="13.5" customHeight="1">
      <c r="A90" s="501">
        <f>'7- Mapa Final'!A90</f>
        <v>9</v>
      </c>
      <c r="B90" s="494" t="str">
        <f>'7- Mapa Final'!B90</f>
        <v xml:space="preserve">Pérdida de la seguridad, confiablidad o disponibilidad de la información </v>
      </c>
      <c r="C90" s="494" t="str">
        <f>'7- Mapa Final'!C90</f>
        <v xml:space="preserve">Afectación en la confidencialidad, integridad,  disponibilidad y seguridad de la información por la no aplicabilidad de  barreras y procedimientos que resguardan el acceso a los datos. </v>
      </c>
      <c r="D90" s="495" t="str">
        <f>'7- Mapa Final'!J90</f>
        <v>Muy Baja - 1</v>
      </c>
      <c r="E90" s="497" t="str">
        <f>'7- Mapa Final'!K90</f>
        <v>Menor - 2</v>
      </c>
      <c r="F90" s="499" t="str">
        <f>'7- Mapa Final'!M90</f>
        <v>Bajo - 2</v>
      </c>
      <c r="G90" s="367"/>
      <c r="H90" s="500" t="s">
        <v>534</v>
      </c>
      <c r="I90" s="490"/>
      <c r="J90" s="490"/>
      <c r="K90" s="491"/>
      <c r="L90" s="491"/>
      <c r="M90" s="363"/>
    </row>
    <row r="91" spans="1:13" s="86" customFormat="1" ht="13.5" customHeight="1">
      <c r="A91" s="501"/>
      <c r="B91" s="494"/>
      <c r="C91" s="494"/>
      <c r="D91" s="496"/>
      <c r="E91" s="498"/>
      <c r="F91" s="499"/>
      <c r="G91" s="367"/>
      <c r="H91" s="500"/>
      <c r="I91" s="490"/>
      <c r="J91" s="490"/>
      <c r="K91" s="490"/>
      <c r="L91" s="490"/>
      <c r="M91" s="500"/>
    </row>
    <row r="92" spans="1:13" s="86" customFormat="1" ht="13.5" customHeight="1">
      <c r="A92" s="501"/>
      <c r="B92" s="494"/>
      <c r="C92" s="494"/>
      <c r="D92" s="496"/>
      <c r="E92" s="498"/>
      <c r="F92" s="499"/>
      <c r="G92" s="367"/>
      <c r="H92" s="500"/>
      <c r="I92" s="490"/>
      <c r="J92" s="490"/>
      <c r="K92" s="490"/>
      <c r="L92" s="490"/>
      <c r="M92" s="500"/>
    </row>
    <row r="93" spans="1:13" s="86" customFormat="1" ht="13.5" customHeight="1">
      <c r="A93" s="501"/>
      <c r="B93" s="494"/>
      <c r="C93" s="494"/>
      <c r="D93" s="496"/>
      <c r="E93" s="498"/>
      <c r="F93" s="499"/>
      <c r="G93" s="367"/>
      <c r="H93" s="500"/>
      <c r="I93" s="490"/>
      <c r="J93" s="490"/>
      <c r="K93" s="490"/>
      <c r="L93" s="490"/>
      <c r="M93" s="500"/>
    </row>
    <row r="94" spans="1:13" s="86" customFormat="1" ht="13.5" customHeight="1">
      <c r="A94" s="501"/>
      <c r="B94" s="494"/>
      <c r="C94" s="494"/>
      <c r="D94" s="496"/>
      <c r="E94" s="498"/>
      <c r="F94" s="499"/>
      <c r="G94" s="367"/>
      <c r="H94" s="500"/>
      <c r="I94" s="490"/>
      <c r="J94" s="490"/>
      <c r="K94" s="490"/>
      <c r="L94" s="490"/>
      <c r="M94" s="500"/>
    </row>
    <row r="95" spans="1:13" s="86" customFormat="1" ht="13.5" customHeight="1">
      <c r="A95" s="501"/>
      <c r="B95" s="494"/>
      <c r="C95" s="494"/>
      <c r="D95" s="496"/>
      <c r="E95" s="498"/>
      <c r="F95" s="499"/>
      <c r="G95" s="367"/>
      <c r="H95" s="500"/>
      <c r="I95" s="490"/>
      <c r="J95" s="490"/>
      <c r="K95" s="490"/>
      <c r="L95" s="490"/>
      <c r="M95" s="500"/>
    </row>
    <row r="96" spans="1:13" s="86" customFormat="1" ht="13.5" customHeight="1">
      <c r="A96" s="501"/>
      <c r="B96" s="494"/>
      <c r="C96" s="494"/>
      <c r="D96" s="496"/>
      <c r="E96" s="498"/>
      <c r="F96" s="499"/>
      <c r="G96" s="367"/>
      <c r="H96" s="500"/>
      <c r="I96" s="490"/>
      <c r="J96" s="490"/>
      <c r="K96" s="490"/>
      <c r="L96" s="490"/>
      <c r="M96" s="500"/>
    </row>
    <row r="97" spans="1:13" s="86" customFormat="1" ht="13.5" customHeight="1">
      <c r="A97" s="501"/>
      <c r="B97" s="494"/>
      <c r="C97" s="494"/>
      <c r="D97" s="496"/>
      <c r="E97" s="498"/>
      <c r="F97" s="499"/>
      <c r="G97" s="367"/>
      <c r="H97" s="500"/>
      <c r="I97" s="490"/>
      <c r="J97" s="490"/>
      <c r="K97" s="490"/>
      <c r="L97" s="490"/>
      <c r="M97" s="500"/>
    </row>
    <row r="98" spans="1:13" s="86" customFormat="1" ht="21.75" customHeight="1">
      <c r="A98" s="501"/>
      <c r="B98" s="494"/>
      <c r="C98" s="494"/>
      <c r="D98" s="496"/>
      <c r="E98" s="498"/>
      <c r="F98" s="499"/>
      <c r="G98" s="367"/>
      <c r="H98" s="500"/>
      <c r="I98" s="490"/>
      <c r="J98" s="490"/>
      <c r="K98" s="490"/>
      <c r="L98" s="490"/>
      <c r="M98" s="500"/>
    </row>
    <row r="99" spans="1:13" s="86" customFormat="1" ht="21.75" customHeight="1">
      <c r="A99" s="501"/>
      <c r="B99" s="494"/>
      <c r="C99" s="494"/>
      <c r="D99" s="496"/>
      <c r="E99" s="498"/>
      <c r="F99" s="499"/>
      <c r="G99" s="367"/>
      <c r="H99" s="500"/>
      <c r="I99" s="490"/>
      <c r="J99" s="490"/>
      <c r="K99" s="490"/>
      <c r="L99" s="490"/>
      <c r="M99" s="500"/>
    </row>
    <row r="100" spans="1:13" s="86" customFormat="1" ht="13.5" customHeight="1">
      <c r="A100" s="493">
        <f>'7- Mapa Final'!A100</f>
        <v>10</v>
      </c>
      <c r="B100" s="494" t="str">
        <f>'7- Mapa Final'!B100</f>
        <v xml:space="preserve">Recibir dádivas o beneficios a nombre propio o de terceros para  afectar la seguridad o confidencialidad de la información   </v>
      </c>
      <c r="C100" s="494" t="str">
        <f>'7- Mapa Final'!C100</f>
        <v xml:space="preserve">Recibir dádivas o beneficios a nombre propio o de terceros por   revelar información confidencial,  alterar, retener o no publicar información.  </v>
      </c>
      <c r="D100" s="495" t="str">
        <f>'7- Mapa Final'!J100</f>
        <v>Muy Baja - 1</v>
      </c>
      <c r="E100" s="497" t="str">
        <f>'7- Mapa Final'!K100</f>
        <v>Catastrófico - 5</v>
      </c>
      <c r="F100" s="499" t="str">
        <f>'7- Mapa Final'!M100</f>
        <v>Extremo - 5</v>
      </c>
      <c r="G100" s="367"/>
      <c r="H100" s="363" t="s">
        <v>535</v>
      </c>
      <c r="I100" s="490"/>
      <c r="J100" s="490"/>
      <c r="K100" s="491"/>
      <c r="L100" s="491"/>
      <c r="M100" s="363"/>
    </row>
    <row r="101" spans="1:13" s="86" customFormat="1" ht="13.5" customHeight="1">
      <c r="A101" s="493"/>
      <c r="B101" s="494"/>
      <c r="C101" s="494"/>
      <c r="D101" s="496"/>
      <c r="E101" s="498"/>
      <c r="F101" s="499"/>
      <c r="G101" s="367"/>
      <c r="H101" s="500"/>
      <c r="I101" s="490"/>
      <c r="J101" s="490"/>
      <c r="K101" s="490"/>
      <c r="L101" s="490"/>
      <c r="M101" s="500"/>
    </row>
    <row r="102" spans="1:13" s="86" customFormat="1" ht="13.5" customHeight="1">
      <c r="A102" s="493"/>
      <c r="B102" s="494"/>
      <c r="C102" s="494"/>
      <c r="D102" s="496"/>
      <c r="E102" s="498"/>
      <c r="F102" s="499"/>
      <c r="G102" s="367"/>
      <c r="H102" s="500"/>
      <c r="I102" s="490"/>
      <c r="J102" s="490"/>
      <c r="K102" s="490"/>
      <c r="L102" s="490"/>
      <c r="M102" s="500"/>
    </row>
    <row r="103" spans="1:13" s="86" customFormat="1" ht="13.5" customHeight="1">
      <c r="A103" s="493"/>
      <c r="B103" s="494"/>
      <c r="C103" s="494"/>
      <c r="D103" s="496"/>
      <c r="E103" s="498"/>
      <c r="F103" s="499"/>
      <c r="G103" s="367"/>
      <c r="H103" s="500"/>
      <c r="I103" s="490"/>
      <c r="J103" s="490"/>
      <c r="K103" s="490"/>
      <c r="L103" s="490"/>
      <c r="M103" s="500"/>
    </row>
    <row r="104" spans="1:13" s="86" customFormat="1" ht="13.5" customHeight="1">
      <c r="A104" s="493"/>
      <c r="B104" s="494"/>
      <c r="C104" s="494"/>
      <c r="D104" s="496"/>
      <c r="E104" s="498"/>
      <c r="F104" s="499"/>
      <c r="G104" s="367"/>
      <c r="H104" s="500"/>
      <c r="I104" s="490"/>
      <c r="J104" s="490"/>
      <c r="K104" s="490"/>
      <c r="L104" s="490"/>
      <c r="M104" s="500"/>
    </row>
    <row r="105" spans="1:13" s="86" customFormat="1" ht="13.5" customHeight="1">
      <c r="A105" s="493"/>
      <c r="B105" s="494"/>
      <c r="C105" s="494"/>
      <c r="D105" s="496"/>
      <c r="E105" s="498"/>
      <c r="F105" s="499"/>
      <c r="G105" s="367"/>
      <c r="H105" s="500"/>
      <c r="I105" s="490"/>
      <c r="J105" s="490"/>
      <c r="K105" s="490"/>
      <c r="L105" s="490"/>
      <c r="M105" s="500"/>
    </row>
    <row r="106" spans="1:13" s="86" customFormat="1" ht="13.5" customHeight="1">
      <c r="A106" s="493"/>
      <c r="B106" s="494"/>
      <c r="C106" s="494"/>
      <c r="D106" s="496"/>
      <c r="E106" s="498"/>
      <c r="F106" s="499"/>
      <c r="G106" s="367"/>
      <c r="H106" s="500"/>
      <c r="I106" s="490"/>
      <c r="J106" s="490"/>
      <c r="K106" s="490"/>
      <c r="L106" s="490"/>
      <c r="M106" s="500"/>
    </row>
    <row r="107" spans="1:13" s="86" customFormat="1" ht="13.5" customHeight="1">
      <c r="A107" s="493"/>
      <c r="B107" s="494"/>
      <c r="C107" s="494"/>
      <c r="D107" s="496"/>
      <c r="E107" s="498"/>
      <c r="F107" s="499"/>
      <c r="G107" s="367"/>
      <c r="H107" s="500"/>
      <c r="I107" s="490"/>
      <c r="J107" s="490"/>
      <c r="K107" s="490"/>
      <c r="L107" s="490"/>
      <c r="M107" s="500"/>
    </row>
    <row r="108" spans="1:13" s="86" customFormat="1" ht="21.75" customHeight="1">
      <c r="A108" s="493"/>
      <c r="B108" s="494"/>
      <c r="C108" s="494"/>
      <c r="D108" s="496"/>
      <c r="E108" s="498"/>
      <c r="F108" s="499"/>
      <c r="G108" s="367"/>
      <c r="H108" s="500"/>
      <c r="I108" s="490"/>
      <c r="J108" s="490"/>
      <c r="K108" s="490"/>
      <c r="L108" s="490"/>
      <c r="M108" s="500"/>
    </row>
    <row r="109" spans="1:13" s="86" customFormat="1" ht="21.75" customHeight="1">
      <c r="A109" s="493"/>
      <c r="B109" s="494"/>
      <c r="C109" s="494"/>
      <c r="D109" s="496"/>
      <c r="E109" s="498"/>
      <c r="F109" s="499"/>
      <c r="G109" s="367"/>
      <c r="H109" s="500"/>
      <c r="I109" s="490"/>
      <c r="J109" s="490"/>
      <c r="K109" s="490"/>
      <c r="L109" s="490"/>
      <c r="M109" s="500"/>
    </row>
    <row r="110" spans="1:13" s="86" customFormat="1" ht="13.5" customHeight="1">
      <c r="A110" s="493">
        <f>'7- Mapa Final'!A110</f>
        <v>11</v>
      </c>
      <c r="B110" s="494" t="str">
        <f>'7- Mapa Final'!B110</f>
        <v>Ofrecer, prometer, entregar, aceptar o solicitar una ventaja indebida para la asignación de permisos para el acceso y uso de servicios tecnológicos no autorizados, con exposición de datos sensibles,  en  beneficio propio o de un tercero.</v>
      </c>
      <c r="C110" s="494" t="str">
        <f>'7- Mapa Final'!C110</f>
        <v>Cuando por el acceso indebido  y malintencionado a los sistemas de información se hace el uso no apropiado de la información contenida en los sistemas en favorecimiento propio o de un tercero.</v>
      </c>
      <c r="D110" s="495" t="str">
        <f>'7- Mapa Final'!J110</f>
        <v>Muy Baja - 1</v>
      </c>
      <c r="E110" s="497" t="str">
        <f>'7- Mapa Final'!K110</f>
        <v>Moderado - 3</v>
      </c>
      <c r="F110" s="499" t="str">
        <f>'7- Mapa Final'!M110</f>
        <v>Moderado - 3</v>
      </c>
      <c r="G110" s="367"/>
      <c r="H110" s="500" t="s">
        <v>530</v>
      </c>
      <c r="I110" s="490"/>
      <c r="J110" s="490"/>
      <c r="K110" s="491"/>
      <c r="L110" s="491"/>
      <c r="M110" s="363"/>
    </row>
    <row r="111" spans="1:13" s="86" customFormat="1" ht="13.5" customHeight="1">
      <c r="A111" s="493"/>
      <c r="B111" s="494"/>
      <c r="C111" s="494"/>
      <c r="D111" s="496"/>
      <c r="E111" s="498"/>
      <c r="F111" s="499"/>
      <c r="G111" s="367"/>
      <c r="H111" s="500"/>
      <c r="I111" s="490"/>
      <c r="J111" s="490"/>
      <c r="K111" s="490"/>
      <c r="L111" s="490"/>
      <c r="M111" s="500"/>
    </row>
    <row r="112" spans="1:13" s="86" customFormat="1" ht="13.5" customHeight="1">
      <c r="A112" s="493"/>
      <c r="B112" s="494"/>
      <c r="C112" s="494"/>
      <c r="D112" s="496"/>
      <c r="E112" s="498"/>
      <c r="F112" s="499"/>
      <c r="G112" s="367"/>
      <c r="H112" s="500"/>
      <c r="I112" s="490"/>
      <c r="J112" s="490"/>
      <c r="K112" s="490"/>
      <c r="L112" s="490"/>
      <c r="M112" s="500"/>
    </row>
    <row r="113" spans="1:13" s="86" customFormat="1" ht="13.5" customHeight="1">
      <c r="A113" s="493"/>
      <c r="B113" s="494"/>
      <c r="C113" s="494"/>
      <c r="D113" s="496"/>
      <c r="E113" s="498"/>
      <c r="F113" s="499"/>
      <c r="G113" s="367"/>
      <c r="H113" s="500"/>
      <c r="I113" s="490"/>
      <c r="J113" s="490"/>
      <c r="K113" s="490"/>
      <c r="L113" s="490"/>
      <c r="M113" s="500"/>
    </row>
    <row r="114" spans="1:13" s="86" customFormat="1" ht="13.5" customHeight="1">
      <c r="A114" s="493"/>
      <c r="B114" s="494"/>
      <c r="C114" s="494"/>
      <c r="D114" s="496"/>
      <c r="E114" s="498"/>
      <c r="F114" s="499"/>
      <c r="G114" s="367"/>
      <c r="H114" s="500"/>
      <c r="I114" s="490"/>
      <c r="J114" s="490"/>
      <c r="K114" s="490"/>
      <c r="L114" s="490"/>
      <c r="M114" s="500"/>
    </row>
    <row r="115" spans="1:13" s="86" customFormat="1" ht="13.5" customHeight="1">
      <c r="A115" s="493"/>
      <c r="B115" s="494"/>
      <c r="C115" s="494"/>
      <c r="D115" s="496"/>
      <c r="E115" s="498"/>
      <c r="F115" s="499"/>
      <c r="G115" s="367"/>
      <c r="H115" s="500"/>
      <c r="I115" s="490"/>
      <c r="J115" s="490"/>
      <c r="K115" s="490"/>
      <c r="L115" s="490"/>
      <c r="M115" s="500"/>
    </row>
    <row r="116" spans="1:13" s="86" customFormat="1" ht="13.5" customHeight="1">
      <c r="A116" s="493"/>
      <c r="B116" s="494"/>
      <c r="C116" s="494"/>
      <c r="D116" s="496"/>
      <c r="E116" s="498"/>
      <c r="F116" s="499"/>
      <c r="G116" s="367"/>
      <c r="H116" s="500"/>
      <c r="I116" s="490"/>
      <c r="J116" s="490"/>
      <c r="K116" s="490"/>
      <c r="L116" s="490"/>
      <c r="M116" s="500"/>
    </row>
    <row r="117" spans="1:13" s="86" customFormat="1" ht="13.5" customHeight="1">
      <c r="A117" s="493"/>
      <c r="B117" s="494"/>
      <c r="C117" s="494"/>
      <c r="D117" s="496"/>
      <c r="E117" s="498"/>
      <c r="F117" s="499"/>
      <c r="G117" s="367"/>
      <c r="H117" s="500"/>
      <c r="I117" s="490"/>
      <c r="J117" s="490"/>
      <c r="K117" s="490"/>
      <c r="L117" s="490"/>
      <c r="M117" s="500"/>
    </row>
    <row r="118" spans="1:13" s="86" customFormat="1" ht="21.75" customHeight="1">
      <c r="A118" s="493"/>
      <c r="B118" s="494"/>
      <c r="C118" s="494"/>
      <c r="D118" s="496"/>
      <c r="E118" s="498"/>
      <c r="F118" s="499"/>
      <c r="G118" s="367"/>
      <c r="H118" s="500"/>
      <c r="I118" s="490"/>
      <c r="J118" s="490"/>
      <c r="K118" s="490"/>
      <c r="L118" s="490"/>
      <c r="M118" s="500"/>
    </row>
    <row r="119" spans="1:13" s="86" customFormat="1" ht="21.75" customHeight="1">
      <c r="A119" s="493"/>
      <c r="B119" s="494"/>
      <c r="C119" s="494"/>
      <c r="D119" s="496"/>
      <c r="E119" s="498"/>
      <c r="F119" s="499"/>
      <c r="G119" s="367"/>
      <c r="H119" s="500"/>
      <c r="I119" s="490"/>
      <c r="J119" s="490"/>
      <c r="K119" s="490"/>
      <c r="L119" s="490"/>
      <c r="M119" s="500"/>
    </row>
    <row r="120" spans="1:13" s="86" customFormat="1" ht="13.5" customHeight="1">
      <c r="A120" s="493">
        <f>'7- Mapa Final'!A120</f>
        <v>12</v>
      </c>
      <c r="B120" s="494" t="str">
        <f>'7- Mapa Final'!B120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120" s="494" t="str">
        <f>'7- Mapa Final'!C120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120" s="495" t="str">
        <f>'7- Mapa Final'!J120</f>
        <v>Muy Baja - 1</v>
      </c>
      <c r="E120" s="497" t="str">
        <f>'7- Mapa Final'!K120</f>
        <v>Moderado - 3</v>
      </c>
      <c r="F120" s="499" t="str">
        <f>'7- Mapa Final'!M120</f>
        <v>Moderado - 3</v>
      </c>
      <c r="G120" s="367"/>
      <c r="H120" s="500" t="s">
        <v>530</v>
      </c>
      <c r="I120" s="490"/>
      <c r="J120" s="490"/>
      <c r="K120" s="491"/>
      <c r="L120" s="491"/>
      <c r="M120" s="363"/>
    </row>
    <row r="121" spans="1:13" s="86" customFormat="1" ht="13.5" customHeight="1">
      <c r="A121" s="493"/>
      <c r="B121" s="494"/>
      <c r="C121" s="494"/>
      <c r="D121" s="496"/>
      <c r="E121" s="498"/>
      <c r="F121" s="499"/>
      <c r="G121" s="367"/>
      <c r="H121" s="500"/>
      <c r="I121" s="490"/>
      <c r="J121" s="490"/>
      <c r="K121" s="490"/>
      <c r="L121" s="490"/>
      <c r="M121" s="500"/>
    </row>
    <row r="122" spans="1:13" s="86" customFormat="1" ht="13.5" customHeight="1">
      <c r="A122" s="493"/>
      <c r="B122" s="494"/>
      <c r="C122" s="494"/>
      <c r="D122" s="496"/>
      <c r="E122" s="498"/>
      <c r="F122" s="499"/>
      <c r="G122" s="367"/>
      <c r="H122" s="500"/>
      <c r="I122" s="490"/>
      <c r="J122" s="490"/>
      <c r="K122" s="490"/>
      <c r="L122" s="490"/>
      <c r="M122" s="500"/>
    </row>
    <row r="123" spans="1:13" s="86" customFormat="1" ht="13.5" customHeight="1">
      <c r="A123" s="493"/>
      <c r="B123" s="494"/>
      <c r="C123" s="494"/>
      <c r="D123" s="496"/>
      <c r="E123" s="498"/>
      <c r="F123" s="499"/>
      <c r="G123" s="367"/>
      <c r="H123" s="500"/>
      <c r="I123" s="490"/>
      <c r="J123" s="490"/>
      <c r="K123" s="490"/>
      <c r="L123" s="490"/>
      <c r="M123" s="500"/>
    </row>
    <row r="124" spans="1:13" s="86" customFormat="1" ht="13.5" customHeight="1">
      <c r="A124" s="493"/>
      <c r="B124" s="494"/>
      <c r="C124" s="494"/>
      <c r="D124" s="496"/>
      <c r="E124" s="498"/>
      <c r="F124" s="499"/>
      <c r="G124" s="367"/>
      <c r="H124" s="500"/>
      <c r="I124" s="490"/>
      <c r="J124" s="490"/>
      <c r="K124" s="490"/>
      <c r="L124" s="490"/>
      <c r="M124" s="500"/>
    </row>
    <row r="125" spans="1:13" s="86" customFormat="1" ht="13.5" customHeight="1">
      <c r="A125" s="493"/>
      <c r="B125" s="494"/>
      <c r="C125" s="494"/>
      <c r="D125" s="496"/>
      <c r="E125" s="498"/>
      <c r="F125" s="499"/>
      <c r="G125" s="367"/>
      <c r="H125" s="500"/>
      <c r="I125" s="490"/>
      <c r="J125" s="490"/>
      <c r="K125" s="490"/>
      <c r="L125" s="490"/>
      <c r="M125" s="500"/>
    </row>
    <row r="126" spans="1:13" s="86" customFormat="1" ht="13.5" customHeight="1">
      <c r="A126" s="493"/>
      <c r="B126" s="494"/>
      <c r="C126" s="494"/>
      <c r="D126" s="496"/>
      <c r="E126" s="498"/>
      <c r="F126" s="499"/>
      <c r="G126" s="367"/>
      <c r="H126" s="500"/>
      <c r="I126" s="490"/>
      <c r="J126" s="490"/>
      <c r="K126" s="490"/>
      <c r="L126" s="490"/>
      <c r="M126" s="500"/>
    </row>
    <row r="127" spans="1:13" s="86" customFormat="1" ht="13.5" customHeight="1">
      <c r="A127" s="493"/>
      <c r="B127" s="494"/>
      <c r="C127" s="494"/>
      <c r="D127" s="496"/>
      <c r="E127" s="498"/>
      <c r="F127" s="499"/>
      <c r="G127" s="367"/>
      <c r="H127" s="500"/>
      <c r="I127" s="490"/>
      <c r="J127" s="490"/>
      <c r="K127" s="490"/>
      <c r="L127" s="490"/>
      <c r="M127" s="500"/>
    </row>
    <row r="128" spans="1:13" s="86" customFormat="1" ht="21.75" customHeight="1">
      <c r="A128" s="493"/>
      <c r="B128" s="494"/>
      <c r="C128" s="494"/>
      <c r="D128" s="496"/>
      <c r="E128" s="498"/>
      <c r="F128" s="499"/>
      <c r="G128" s="367"/>
      <c r="H128" s="500"/>
      <c r="I128" s="490"/>
      <c r="J128" s="490"/>
      <c r="K128" s="490"/>
      <c r="L128" s="490"/>
      <c r="M128" s="500"/>
    </row>
    <row r="129" spans="1:13" s="86" customFormat="1" ht="21.75" customHeight="1">
      <c r="A129" s="493"/>
      <c r="B129" s="494"/>
      <c r="C129" s="494"/>
      <c r="D129" s="496"/>
      <c r="E129" s="498"/>
      <c r="F129" s="499"/>
      <c r="G129" s="367"/>
      <c r="H129" s="500"/>
      <c r="I129" s="490"/>
      <c r="J129" s="490"/>
      <c r="K129" s="490"/>
      <c r="L129" s="490"/>
      <c r="M129" s="500"/>
    </row>
    <row r="130" spans="1:13" s="86" customFormat="1" ht="13.5" customHeight="1">
      <c r="A130" s="493">
        <f>'7- Mapa Final'!A130</f>
        <v>13</v>
      </c>
      <c r="B130" s="494" t="str">
        <f>'7- Mapa Final'!B130</f>
        <v>Ofrecer, prometer, entregar, aceptar o solicitar una ventaja para afectar indebidamente la evaluación técnica de ofertas en los procesos de contratación.</v>
      </c>
      <c r="C130" s="494" t="str">
        <f>'7- Mapa Final'!C130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130" s="495" t="str">
        <f>'7- Mapa Final'!J130</f>
        <v>Muy Baja - 1</v>
      </c>
      <c r="E130" s="497" t="str">
        <f>'7- Mapa Final'!K130</f>
        <v>Moderado - 3</v>
      </c>
      <c r="F130" s="499" t="str">
        <f>'7- Mapa Final'!M130</f>
        <v>Moderado - 3</v>
      </c>
      <c r="G130" s="367"/>
      <c r="H130" s="500" t="s">
        <v>530</v>
      </c>
      <c r="I130" s="490"/>
      <c r="J130" s="490"/>
      <c r="K130" s="491"/>
      <c r="L130" s="491"/>
      <c r="M130" s="526"/>
    </row>
    <row r="131" spans="1:13" s="86" customFormat="1" ht="13.5" customHeight="1">
      <c r="A131" s="493"/>
      <c r="B131" s="494"/>
      <c r="C131" s="494"/>
      <c r="D131" s="496"/>
      <c r="E131" s="498"/>
      <c r="F131" s="499"/>
      <c r="G131" s="367"/>
      <c r="H131" s="500"/>
      <c r="I131" s="490"/>
      <c r="J131" s="490"/>
      <c r="K131" s="490"/>
      <c r="L131" s="490"/>
      <c r="M131" s="527"/>
    </row>
    <row r="132" spans="1:13" s="86" customFormat="1" ht="13.5" customHeight="1">
      <c r="A132" s="493"/>
      <c r="B132" s="494"/>
      <c r="C132" s="494"/>
      <c r="D132" s="496"/>
      <c r="E132" s="498"/>
      <c r="F132" s="499"/>
      <c r="G132" s="367"/>
      <c r="H132" s="500"/>
      <c r="I132" s="490"/>
      <c r="J132" s="490"/>
      <c r="K132" s="490"/>
      <c r="L132" s="490"/>
      <c r="M132" s="527"/>
    </row>
    <row r="133" spans="1:13" s="86" customFormat="1" ht="13.5" customHeight="1">
      <c r="A133" s="493"/>
      <c r="B133" s="494"/>
      <c r="C133" s="494"/>
      <c r="D133" s="496"/>
      <c r="E133" s="498"/>
      <c r="F133" s="499"/>
      <c r="G133" s="367"/>
      <c r="H133" s="500"/>
      <c r="I133" s="490"/>
      <c r="J133" s="490"/>
      <c r="K133" s="490"/>
      <c r="L133" s="490"/>
      <c r="M133" s="527"/>
    </row>
    <row r="134" spans="1:13" s="86" customFormat="1" ht="13.5" customHeight="1">
      <c r="A134" s="493"/>
      <c r="B134" s="494"/>
      <c r="C134" s="494"/>
      <c r="D134" s="496"/>
      <c r="E134" s="498"/>
      <c r="F134" s="499"/>
      <c r="G134" s="367"/>
      <c r="H134" s="500"/>
      <c r="I134" s="490"/>
      <c r="J134" s="490"/>
      <c r="K134" s="490"/>
      <c r="L134" s="490"/>
      <c r="M134" s="527"/>
    </row>
    <row r="135" spans="1:13" s="86" customFormat="1" ht="13.5" customHeight="1">
      <c r="A135" s="493"/>
      <c r="B135" s="494"/>
      <c r="C135" s="494"/>
      <c r="D135" s="496"/>
      <c r="E135" s="498"/>
      <c r="F135" s="499"/>
      <c r="G135" s="367"/>
      <c r="H135" s="500"/>
      <c r="I135" s="490"/>
      <c r="J135" s="490"/>
      <c r="K135" s="490"/>
      <c r="L135" s="490"/>
      <c r="M135" s="527"/>
    </row>
    <row r="136" spans="1:13" s="86" customFormat="1" ht="13.5" customHeight="1">
      <c r="A136" s="493"/>
      <c r="B136" s="494"/>
      <c r="C136" s="494"/>
      <c r="D136" s="496"/>
      <c r="E136" s="498"/>
      <c r="F136" s="499"/>
      <c r="G136" s="367"/>
      <c r="H136" s="500"/>
      <c r="I136" s="490"/>
      <c r="J136" s="490"/>
      <c r="K136" s="490"/>
      <c r="L136" s="490"/>
      <c r="M136" s="527"/>
    </row>
    <row r="137" spans="1:13" s="86" customFormat="1" ht="13.5" customHeight="1">
      <c r="A137" s="493"/>
      <c r="B137" s="494"/>
      <c r="C137" s="494"/>
      <c r="D137" s="496"/>
      <c r="E137" s="498"/>
      <c r="F137" s="499"/>
      <c r="G137" s="367"/>
      <c r="H137" s="500"/>
      <c r="I137" s="490"/>
      <c r="J137" s="490"/>
      <c r="K137" s="490"/>
      <c r="L137" s="490"/>
      <c r="M137" s="527"/>
    </row>
    <row r="138" spans="1:13" s="86" customFormat="1" ht="21.75" customHeight="1">
      <c r="A138" s="493"/>
      <c r="B138" s="494"/>
      <c r="C138" s="494"/>
      <c r="D138" s="496"/>
      <c r="E138" s="498"/>
      <c r="F138" s="499"/>
      <c r="G138" s="367"/>
      <c r="H138" s="500"/>
      <c r="I138" s="490"/>
      <c r="J138" s="490"/>
      <c r="K138" s="490"/>
      <c r="L138" s="490"/>
      <c r="M138" s="527"/>
    </row>
    <row r="139" spans="1:13" s="86" customFormat="1" ht="21.75" customHeight="1">
      <c r="A139" s="493"/>
      <c r="B139" s="494"/>
      <c r="C139" s="494"/>
      <c r="D139" s="496"/>
      <c r="E139" s="498"/>
      <c r="F139" s="499"/>
      <c r="G139" s="367"/>
      <c r="H139" s="500"/>
      <c r="I139" s="490"/>
      <c r="J139" s="490"/>
      <c r="K139" s="490"/>
      <c r="L139" s="490"/>
      <c r="M139" s="528"/>
    </row>
    <row r="140" spans="1:13">
      <c r="A140" s="493">
        <f>'7- Mapa Final'!A140</f>
        <v>14</v>
      </c>
      <c r="B140" s="494" t="str">
        <f>'7- Mapa Final'!B140</f>
        <v>Ofrecer, prometer, entregar, aceptar o solicitar una ventaja indebida  para afectar la supervisión o interventoría de los contratos.</v>
      </c>
      <c r="C140" s="494" t="str">
        <f>'7- Mapa Final'!C140</f>
        <v>Cuando se favorece  indebidamente la intervención de personas inescrupulosas (ejem:  consultores externos, fabricantes, proveedores, oferentes, proponentes, entre otros.), para afectar indebidamente la supervisión o interventoría de los contratos.</v>
      </c>
      <c r="D140" s="495" t="str">
        <f>'7- Mapa Final'!J140</f>
        <v>Muy Baja - 1</v>
      </c>
      <c r="E140" s="497" t="str">
        <f>'7- Mapa Final'!K140</f>
        <v>Moderado - 3</v>
      </c>
      <c r="F140" s="499" t="str">
        <f>'7- Mapa Final'!M140</f>
        <v>Moderado - 3</v>
      </c>
      <c r="G140" s="367"/>
      <c r="H140" s="500" t="s">
        <v>530</v>
      </c>
      <c r="I140" s="490"/>
      <c r="J140" s="490"/>
      <c r="K140" s="491"/>
      <c r="L140" s="491"/>
      <c r="M140" s="363"/>
    </row>
    <row r="141" spans="1:13">
      <c r="A141" s="493"/>
      <c r="B141" s="494"/>
      <c r="C141" s="494"/>
      <c r="D141" s="496"/>
      <c r="E141" s="498"/>
      <c r="F141" s="499"/>
      <c r="G141" s="367"/>
      <c r="H141" s="500"/>
      <c r="I141" s="490"/>
      <c r="J141" s="490"/>
      <c r="K141" s="490"/>
      <c r="L141" s="490"/>
      <c r="M141" s="363"/>
    </row>
    <row r="142" spans="1:13">
      <c r="A142" s="493"/>
      <c r="B142" s="494"/>
      <c r="C142" s="494"/>
      <c r="D142" s="496"/>
      <c r="E142" s="498"/>
      <c r="F142" s="499"/>
      <c r="G142" s="367"/>
      <c r="H142" s="500"/>
      <c r="I142" s="490"/>
      <c r="J142" s="490"/>
      <c r="K142" s="490"/>
      <c r="L142" s="490"/>
      <c r="M142" s="363"/>
    </row>
    <row r="143" spans="1:13">
      <c r="A143" s="493"/>
      <c r="B143" s="494"/>
      <c r="C143" s="494"/>
      <c r="D143" s="496"/>
      <c r="E143" s="498"/>
      <c r="F143" s="499"/>
      <c r="G143" s="367"/>
      <c r="H143" s="500"/>
      <c r="I143" s="490"/>
      <c r="J143" s="490"/>
      <c r="K143" s="490"/>
      <c r="L143" s="490"/>
      <c r="M143" s="363"/>
    </row>
    <row r="144" spans="1:13">
      <c r="A144" s="493"/>
      <c r="B144" s="494"/>
      <c r="C144" s="494"/>
      <c r="D144" s="496"/>
      <c r="E144" s="498"/>
      <c r="F144" s="499"/>
      <c r="G144" s="367"/>
      <c r="H144" s="500"/>
      <c r="I144" s="490"/>
      <c r="J144" s="490"/>
      <c r="K144" s="490"/>
      <c r="L144" s="490"/>
      <c r="M144" s="363"/>
    </row>
    <row r="145" spans="1:13">
      <c r="A145" s="493"/>
      <c r="B145" s="494"/>
      <c r="C145" s="494"/>
      <c r="D145" s="496"/>
      <c r="E145" s="498"/>
      <c r="F145" s="499"/>
      <c r="G145" s="367"/>
      <c r="H145" s="500"/>
      <c r="I145" s="490"/>
      <c r="J145" s="490"/>
      <c r="K145" s="490"/>
      <c r="L145" s="490"/>
      <c r="M145" s="363"/>
    </row>
    <row r="146" spans="1:13">
      <c r="A146" s="493"/>
      <c r="B146" s="494"/>
      <c r="C146" s="494"/>
      <c r="D146" s="496"/>
      <c r="E146" s="498"/>
      <c r="F146" s="499"/>
      <c r="G146" s="367"/>
      <c r="H146" s="500"/>
      <c r="I146" s="490"/>
      <c r="J146" s="490"/>
      <c r="K146" s="490"/>
      <c r="L146" s="490"/>
      <c r="M146" s="363"/>
    </row>
    <row r="147" spans="1:13">
      <c r="A147" s="493"/>
      <c r="B147" s="494"/>
      <c r="C147" s="494"/>
      <c r="D147" s="496"/>
      <c r="E147" s="498"/>
      <c r="F147" s="499"/>
      <c r="G147" s="367"/>
      <c r="H147" s="500"/>
      <c r="I147" s="490"/>
      <c r="J147" s="490"/>
      <c r="K147" s="490"/>
      <c r="L147" s="490"/>
      <c r="M147" s="363"/>
    </row>
    <row r="148" spans="1:13">
      <c r="A148" s="493"/>
      <c r="B148" s="494"/>
      <c r="C148" s="494"/>
      <c r="D148" s="496"/>
      <c r="E148" s="498"/>
      <c r="F148" s="499"/>
      <c r="G148" s="367"/>
      <c r="H148" s="500"/>
      <c r="I148" s="490"/>
      <c r="J148" s="490"/>
      <c r="K148" s="490"/>
      <c r="L148" s="490"/>
      <c r="M148" s="363"/>
    </row>
    <row r="149" spans="1:13">
      <c r="A149" s="493"/>
      <c r="B149" s="494"/>
      <c r="C149" s="494"/>
      <c r="D149" s="496"/>
      <c r="E149" s="498"/>
      <c r="F149" s="499"/>
      <c r="G149" s="367"/>
      <c r="H149" s="500"/>
      <c r="I149" s="490"/>
      <c r="J149" s="490"/>
      <c r="K149" s="490"/>
      <c r="L149" s="490"/>
      <c r="M149" s="363"/>
    </row>
  </sheetData>
  <mergeCells count="199">
    <mergeCell ref="J140:J149"/>
    <mergeCell ref="K140:K149"/>
    <mergeCell ref="L140:L149"/>
    <mergeCell ref="M140:M149"/>
    <mergeCell ref="A140:A149"/>
    <mergeCell ref="B140:B149"/>
    <mergeCell ref="C140:C149"/>
    <mergeCell ref="D140:D149"/>
    <mergeCell ref="E140:E149"/>
    <mergeCell ref="F140:F149"/>
    <mergeCell ref="G140:G149"/>
    <mergeCell ref="H140:H149"/>
    <mergeCell ref="I140:I149"/>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H90:H99"/>
    <mergeCell ref="I90:I9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J90:J99"/>
    <mergeCell ref="K90:K99"/>
    <mergeCell ref="L90:L99"/>
    <mergeCell ref="M90:M99"/>
    <mergeCell ref="A100:A109"/>
    <mergeCell ref="B100:B109"/>
    <mergeCell ref="C100:C109"/>
    <mergeCell ref="D100:D109"/>
    <mergeCell ref="E100:E109"/>
    <mergeCell ref="F100:F109"/>
    <mergeCell ref="M100:M109"/>
    <mergeCell ref="G100:G109"/>
    <mergeCell ref="H100:H109"/>
    <mergeCell ref="I100:I109"/>
    <mergeCell ref="J100:J109"/>
    <mergeCell ref="K100:K109"/>
    <mergeCell ref="L100:L109"/>
    <mergeCell ref="A90:A99"/>
    <mergeCell ref="B90:B99"/>
    <mergeCell ref="C90:C99"/>
    <mergeCell ref="D90:D99"/>
    <mergeCell ref="E90:E99"/>
    <mergeCell ref="F90:F99"/>
    <mergeCell ref="G90:G99"/>
    <mergeCell ref="J110:J119"/>
    <mergeCell ref="K110:K119"/>
    <mergeCell ref="L110:L119"/>
    <mergeCell ref="M110:M119"/>
    <mergeCell ref="A120:A129"/>
    <mergeCell ref="B120:B129"/>
    <mergeCell ref="C120:C129"/>
    <mergeCell ref="D120:D129"/>
    <mergeCell ref="E120:E129"/>
    <mergeCell ref="F120:F129"/>
    <mergeCell ref="A110:A119"/>
    <mergeCell ref="B110:B119"/>
    <mergeCell ref="C110:C119"/>
    <mergeCell ref="D110:D119"/>
    <mergeCell ref="E110:E119"/>
    <mergeCell ref="F110:F119"/>
    <mergeCell ref="G110:G119"/>
    <mergeCell ref="H110:H119"/>
    <mergeCell ref="I110:I119"/>
    <mergeCell ref="J130:J139"/>
    <mergeCell ref="K130:K139"/>
    <mergeCell ref="L130:L139"/>
    <mergeCell ref="M130:M139"/>
    <mergeCell ref="M120:M129"/>
    <mergeCell ref="A130:A139"/>
    <mergeCell ref="B130:B139"/>
    <mergeCell ref="C130:C139"/>
    <mergeCell ref="D130:D139"/>
    <mergeCell ref="E130:E139"/>
    <mergeCell ref="F130:F139"/>
    <mergeCell ref="G130:G139"/>
    <mergeCell ref="H130:H139"/>
    <mergeCell ref="I130:I139"/>
    <mergeCell ref="G120:G129"/>
    <mergeCell ref="H120:H129"/>
    <mergeCell ref="I120:I129"/>
    <mergeCell ref="J120:J129"/>
    <mergeCell ref="K120:K129"/>
    <mergeCell ref="L120:L129"/>
  </mergeCells>
  <conditionalFormatting sqref="A7:B7">
    <cfRule type="containsText" dxfId="51" priority="49" operator="containsText" text="3- Moderado">
      <formula>NOT(ISERROR(SEARCH("3- Moderado",A7)))</formula>
    </cfRule>
    <cfRule type="containsText" dxfId="50" priority="50" operator="containsText" text="6- Moderado">
      <formula>NOT(ISERROR(SEARCH("6- Moderado",A7)))</formula>
    </cfRule>
    <cfRule type="containsText" dxfId="49" priority="51" operator="containsText" text="4- Moderado">
      <formula>NOT(ISERROR(SEARCH("4- Moderado",A7)))</formula>
    </cfRule>
    <cfRule type="containsText" dxfId="48" priority="52" operator="containsText" text="3- Bajo">
      <formula>NOT(ISERROR(SEARCH("3- Bajo",A7)))</formula>
    </cfRule>
    <cfRule type="containsText" dxfId="47" priority="53" operator="containsText" text="4- Bajo">
      <formula>NOT(ISERROR(SEARCH("4- Bajo",A7)))</formula>
    </cfRule>
    <cfRule type="containsText" dxfId="46" priority="54" operator="containsText" text="1- Bajo">
      <formula>NOT(ISERROR(SEARCH("1- Bajo",A7)))</formula>
    </cfRule>
  </conditionalFormatting>
  <conditionalFormatting sqref="C8:F8">
    <cfRule type="containsText" dxfId="45" priority="43" operator="containsText" text="3- Moderado">
      <formula>NOT(ISERROR(SEARCH("3- Moderado",C8)))</formula>
    </cfRule>
    <cfRule type="containsText" dxfId="44" priority="44" operator="containsText" text="6- Moderado">
      <formula>NOT(ISERROR(SEARCH("6- Moderado",C8)))</formula>
    </cfRule>
    <cfRule type="containsText" dxfId="43" priority="45" operator="containsText" text="4- Moderado">
      <formula>NOT(ISERROR(SEARCH("4- Moderado",C8)))</formula>
    </cfRule>
    <cfRule type="containsText" dxfId="42" priority="46" operator="containsText" text="3- Bajo">
      <formula>NOT(ISERROR(SEARCH("3- Bajo",C8)))</formula>
    </cfRule>
    <cfRule type="containsText" dxfId="41" priority="47" operator="containsText" text="4- Bajo">
      <formula>NOT(ISERROR(SEARCH("4- Bajo",C8)))</formula>
    </cfRule>
    <cfRule type="containsText" dxfId="40" priority="48" operator="containsText" text="1- Bajo">
      <formula>NOT(ISERROR(SEARCH("1- Bajo",C8)))</formula>
    </cfRule>
  </conditionalFormatting>
  <conditionalFormatting sqref="A10:E10 A20:E20">
    <cfRule type="containsText" dxfId="39" priority="36" operator="containsText" text="3- Moderado">
      <formula>NOT(ISERROR(SEARCH("3- Moderado",A10)))</formula>
    </cfRule>
    <cfRule type="containsText" dxfId="38" priority="37" operator="containsText" text="6- Moderado">
      <formula>NOT(ISERROR(SEARCH("6- Moderado",A10)))</formula>
    </cfRule>
    <cfRule type="containsText" dxfId="37" priority="38" operator="containsText" text="4- Moderado">
      <formula>NOT(ISERROR(SEARCH("4- Moderado",A10)))</formula>
    </cfRule>
    <cfRule type="containsText" dxfId="36" priority="39" operator="containsText" text="3- Bajo">
      <formula>NOT(ISERROR(SEARCH("3- Bajo",A10)))</formula>
    </cfRule>
    <cfRule type="containsText" dxfId="35" priority="40" operator="containsText" text="4- Bajo">
      <formula>NOT(ISERROR(SEARCH("4- Bajo",A10)))</formula>
    </cfRule>
    <cfRule type="containsText" dxfId="34" priority="41" operator="containsText" text="1- Bajo">
      <formula>NOT(ISERROR(SEARCH("1- Bajo",A10)))</formula>
    </cfRule>
  </conditionalFormatting>
  <conditionalFormatting sqref="D10:D29">
    <cfRule type="containsText" dxfId="33" priority="26" operator="containsText" text="Muy Alta">
      <formula>NOT(ISERROR(SEARCH("Muy Alta",D10)))</formula>
    </cfRule>
    <cfRule type="containsText" dxfId="32" priority="27" operator="containsText" text="Alta">
      <formula>NOT(ISERROR(SEARCH("Alta",D10)))</formula>
    </cfRule>
    <cfRule type="containsText" dxfId="31" priority="28" operator="containsText" text="Baja">
      <formula>NOT(ISERROR(SEARCH("Baja",D10)))</formula>
    </cfRule>
    <cfRule type="containsText" dxfId="30" priority="29" operator="containsText" text="Muy Baja">
      <formula>NOT(ISERROR(SEARCH("Muy Baja",D10)))</formula>
    </cfRule>
    <cfRule type="containsText" dxfId="29" priority="31" operator="containsText" text="Media">
      <formula>NOT(ISERROR(SEARCH("Media",D10)))</formula>
    </cfRule>
  </conditionalFormatting>
  <conditionalFormatting sqref="E10:E29">
    <cfRule type="containsText" dxfId="28" priority="22" operator="containsText" text="Catastrófico">
      <formula>NOT(ISERROR(SEARCH("Catastrófico",E10)))</formula>
    </cfRule>
    <cfRule type="containsText" dxfId="27" priority="23" operator="containsText" text="Mayor">
      <formula>NOT(ISERROR(SEARCH("Mayor",E10)))</formula>
    </cfRule>
    <cfRule type="containsText" dxfId="26" priority="24" operator="containsText" text="Menor">
      <formula>NOT(ISERROR(SEARCH("Menor",E10)))</formula>
    </cfRule>
    <cfRule type="containsText" dxfId="25" priority="25" operator="containsText" text="Leve">
      <formula>NOT(ISERROR(SEARCH("Leve",E10)))</formula>
    </cfRule>
  </conditionalFormatting>
  <conditionalFormatting sqref="E10:F29">
    <cfRule type="containsText" dxfId="24" priority="30" operator="containsText" text="Moderado">
      <formula>NOT(ISERROR(SEARCH("Moderado",E10)))</formula>
    </cfRule>
  </conditionalFormatting>
  <conditionalFormatting sqref="F10:F29">
    <cfRule type="colorScale" priority="42">
      <colorScale>
        <cfvo type="min"/>
        <cfvo type="max"/>
        <color rgb="FFFF7128"/>
        <color rgb="FFFFEF9C"/>
      </colorScale>
    </cfRule>
  </conditionalFormatting>
  <conditionalFormatting sqref="F10:F29">
    <cfRule type="containsText" dxfId="23" priority="32" operator="containsText" text="Bajo">
      <formula>NOT(ISERROR(SEARCH("Bajo",F10)))</formula>
    </cfRule>
    <cfRule type="containsText" dxfId="22" priority="33" operator="containsText" text="Moderado">
      <formula>NOT(ISERROR(SEARCH("Moderado",F10)))</formula>
    </cfRule>
    <cfRule type="containsText" dxfId="21" priority="34" operator="containsText" text="Alto">
      <formula>NOT(ISERROR(SEARCH("Alto",F10)))</formula>
    </cfRule>
    <cfRule type="containsText" dxfId="20" priority="35" operator="containsText" text="Extremo">
      <formula>NOT(ISERROR(SEARCH("Extremo",F10)))</formula>
    </cfRule>
  </conditionalFormatting>
  <conditionalFormatting sqref="A30:E30 A40:E40 A50:E50 A60:E60 A70:E70 A80:E80 A90:E90 A100:E100 A110:E110 A120:E120 A130:E130 A140:E140">
    <cfRule type="containsText" dxfId="19" priority="15" operator="containsText" text="3- Moderado">
      <formula>NOT(ISERROR(SEARCH("3- Moderado",A30)))</formula>
    </cfRule>
    <cfRule type="containsText" dxfId="18" priority="16" operator="containsText" text="6- Moderado">
      <formula>NOT(ISERROR(SEARCH("6- Moderado",A30)))</formula>
    </cfRule>
    <cfRule type="containsText" dxfId="17" priority="17" operator="containsText" text="4- Moderado">
      <formula>NOT(ISERROR(SEARCH("4- Moderado",A30)))</formula>
    </cfRule>
    <cfRule type="containsText" dxfId="16" priority="18" operator="containsText" text="3- Bajo">
      <formula>NOT(ISERROR(SEARCH("3- Bajo",A30)))</formula>
    </cfRule>
    <cfRule type="containsText" dxfId="15" priority="19" operator="containsText" text="4- Bajo">
      <formula>NOT(ISERROR(SEARCH("4- Bajo",A30)))</formula>
    </cfRule>
    <cfRule type="containsText" dxfId="14" priority="20" operator="containsText" text="1- Bajo">
      <formula>NOT(ISERROR(SEARCH("1- Bajo",A30)))</formula>
    </cfRule>
  </conditionalFormatting>
  <conditionalFormatting sqref="D30:D149">
    <cfRule type="containsText" dxfId="13" priority="5" operator="containsText" text="Muy Alta">
      <formula>NOT(ISERROR(SEARCH("Muy Alta",D30)))</formula>
    </cfRule>
    <cfRule type="containsText" dxfId="12" priority="6" operator="containsText" text="Alta">
      <formula>NOT(ISERROR(SEARCH("Alta",D30)))</formula>
    </cfRule>
    <cfRule type="containsText" dxfId="11" priority="7" operator="containsText" text="Baja">
      <formula>NOT(ISERROR(SEARCH("Baja",D30)))</formula>
    </cfRule>
    <cfRule type="containsText" dxfId="10" priority="8" operator="containsText" text="Muy Baja">
      <formula>NOT(ISERROR(SEARCH("Muy Baja",D30)))</formula>
    </cfRule>
    <cfRule type="containsText" dxfId="9" priority="10" operator="containsText" text="Media">
      <formula>NOT(ISERROR(SEARCH("Media",D30)))</formula>
    </cfRule>
  </conditionalFormatting>
  <conditionalFormatting sqref="E30:E149">
    <cfRule type="containsText" dxfId="8" priority="1" operator="containsText" text="Catastrófico">
      <formula>NOT(ISERROR(SEARCH("Catastrófico",E30)))</formula>
    </cfRule>
    <cfRule type="containsText" dxfId="7" priority="2" operator="containsText" text="Mayor">
      <formula>NOT(ISERROR(SEARCH("Mayor",E30)))</formula>
    </cfRule>
    <cfRule type="containsText" dxfId="6" priority="3" operator="containsText" text="Menor">
      <formula>NOT(ISERROR(SEARCH("Menor",E30)))</formula>
    </cfRule>
    <cfRule type="containsText" dxfId="5" priority="4" operator="containsText" text="Leve">
      <formula>NOT(ISERROR(SEARCH("Leve",E30)))</formula>
    </cfRule>
  </conditionalFormatting>
  <conditionalFormatting sqref="E30:F149">
    <cfRule type="containsText" dxfId="4" priority="9" operator="containsText" text="Moderado">
      <formula>NOT(ISERROR(SEARCH("Moderado",E30)))</formula>
    </cfRule>
  </conditionalFormatting>
  <conditionalFormatting sqref="F30:F149">
    <cfRule type="colorScale" priority="21">
      <colorScale>
        <cfvo type="min"/>
        <cfvo type="max"/>
        <color rgb="FFFF7128"/>
        <color rgb="FFFFEF9C"/>
      </colorScale>
    </cfRule>
  </conditionalFormatting>
  <conditionalFormatting sqref="F30:F149">
    <cfRule type="containsText" dxfId="3" priority="11" operator="containsText" text="Bajo">
      <formula>NOT(ISERROR(SEARCH("Bajo",F30)))</formula>
    </cfRule>
    <cfRule type="containsText" dxfId="2" priority="12" operator="containsText" text="Moderado">
      <formula>NOT(ISERROR(SEARCH("Moderado",F30)))</formula>
    </cfRule>
    <cfRule type="containsText" dxfId="1" priority="13" operator="containsText" text="Alto">
      <formula>NOT(ISERROR(SEARCH("Alto",F30)))</formula>
    </cfRule>
    <cfRule type="containsText" dxfId="0" priority="14" operator="containsText" text="Extremo">
      <formula>NOT(ISERROR(SEARCH("Extremo",F30)))</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E39582E2-954A-4457-B442-2B52B15DAE5E}"/>
    <dataValidation allowBlank="1" showInputMessage="1" showErrorMessage="1" prompt="Describir las actividades que se van a desarrollar para el proyecto" sqref="H7" xr:uid="{C4520880-53A2-48A1-B759-E45BC728571C}"/>
    <dataValidation allowBlank="1" showInputMessage="1" showErrorMessage="1" prompt="Seleccionar si el responsable es el responsable de las acciones es el nivel central" sqref="I7:I8" xr:uid="{657F5EC5-77B0-4A77-90A1-36990F765927}"/>
    <dataValidation allowBlank="1" showInputMessage="1" showErrorMessage="1" prompt="seleccionar si el responsable de ejecutar las acciones es el nivel central" sqref="J8" xr:uid="{4DF9AD3F-C637-4638-B0BB-0398ED973F35}"/>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63BCF0A-25E5-429A-B5C0-EE41589657EB}">
          <x14:formula1>
            <xm:f>'9- Matriz de Calor '!$S$7:$S$10</xm:f>
          </x14:formula1>
          <xm:sqref>G9:G149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B4" sqref="B4:J7"/>
    </sheetView>
  </sheetViews>
  <sheetFormatPr defaultColWidth="11.42578125" defaultRowHeight="15"/>
  <sheetData>
    <row r="1" spans="2:10" ht="9" customHeight="1"/>
    <row r="2" spans="2:10" ht="27" customHeight="1">
      <c r="B2" s="271" t="s">
        <v>21</v>
      </c>
      <c r="C2" s="271"/>
      <c r="D2" s="271"/>
      <c r="E2" s="271"/>
      <c r="F2" s="271"/>
      <c r="G2" s="271"/>
      <c r="H2" s="271"/>
      <c r="I2" s="271"/>
      <c r="J2" s="271"/>
    </row>
    <row r="3" spans="2:10" ht="5.25" customHeight="1" thickBot="1"/>
    <row r="4" spans="2:10" ht="15" customHeight="1">
      <c r="B4" s="272" t="s">
        <v>22</v>
      </c>
      <c r="C4" s="273"/>
      <c r="D4" s="273"/>
      <c r="E4" s="273"/>
      <c r="F4" s="273"/>
      <c r="G4" s="273"/>
      <c r="H4" s="273"/>
      <c r="I4" s="273"/>
      <c r="J4" s="274"/>
    </row>
    <row r="5" spans="2:10">
      <c r="B5" s="275"/>
      <c r="C5" s="276"/>
      <c r="D5" s="276"/>
      <c r="E5" s="276"/>
      <c r="F5" s="276"/>
      <c r="G5" s="276"/>
      <c r="H5" s="276"/>
      <c r="I5" s="276"/>
      <c r="J5" s="277"/>
    </row>
    <row r="6" spans="2:10">
      <c r="B6" s="275"/>
      <c r="C6" s="276"/>
      <c r="D6" s="276"/>
      <c r="E6" s="276"/>
      <c r="F6" s="276"/>
      <c r="G6" s="276"/>
      <c r="H6" s="276"/>
      <c r="I6" s="276"/>
      <c r="J6" s="277"/>
    </row>
    <row r="7" spans="2:10" ht="15.75" thickBot="1">
      <c r="B7" s="278"/>
      <c r="C7" s="279"/>
      <c r="D7" s="279"/>
      <c r="E7" s="279"/>
      <c r="F7" s="279"/>
      <c r="G7" s="279"/>
      <c r="H7" s="279"/>
      <c r="I7" s="279"/>
      <c r="J7" s="280"/>
    </row>
    <row r="8" spans="2:10" ht="6.75" customHeight="1" thickBot="1"/>
    <row r="9" spans="2:10" ht="15" customHeight="1">
      <c r="B9" s="272" t="s">
        <v>23</v>
      </c>
      <c r="C9" s="273"/>
      <c r="D9" s="273"/>
      <c r="E9" s="273"/>
      <c r="F9" s="273"/>
      <c r="G9" s="273"/>
      <c r="H9" s="273"/>
      <c r="I9" s="273"/>
      <c r="J9" s="274"/>
    </row>
    <row r="10" spans="2:10">
      <c r="B10" s="275"/>
      <c r="C10" s="276"/>
      <c r="D10" s="276"/>
      <c r="E10" s="276"/>
      <c r="F10" s="276"/>
      <c r="G10" s="276"/>
      <c r="H10" s="276"/>
      <c r="I10" s="276"/>
      <c r="J10" s="277"/>
    </row>
    <row r="11" spans="2:10">
      <c r="B11" s="275"/>
      <c r="C11" s="276"/>
      <c r="D11" s="276"/>
      <c r="E11" s="276"/>
      <c r="F11" s="276"/>
      <c r="G11" s="276"/>
      <c r="H11" s="276"/>
      <c r="I11" s="276"/>
      <c r="J11" s="277"/>
    </row>
    <row r="12" spans="2:10">
      <c r="B12" s="275"/>
      <c r="C12" s="276"/>
      <c r="D12" s="276"/>
      <c r="E12" s="276"/>
      <c r="F12" s="276"/>
      <c r="G12" s="276"/>
      <c r="H12" s="276"/>
      <c r="I12" s="276"/>
      <c r="J12" s="277"/>
    </row>
    <row r="13" spans="2:10">
      <c r="B13" s="275"/>
      <c r="C13" s="276"/>
      <c r="D13" s="276"/>
      <c r="E13" s="276"/>
      <c r="F13" s="276"/>
      <c r="G13" s="276"/>
      <c r="H13" s="276"/>
      <c r="I13" s="276"/>
      <c r="J13" s="277"/>
    </row>
    <row r="14" spans="2:10">
      <c r="B14" s="275"/>
      <c r="C14" s="276"/>
      <c r="D14" s="276"/>
      <c r="E14" s="276"/>
      <c r="F14" s="276"/>
      <c r="G14" s="276"/>
      <c r="H14" s="276"/>
      <c r="I14" s="276"/>
      <c r="J14" s="277"/>
    </row>
    <row r="15" spans="2:10" ht="7.5" customHeight="1" thickBot="1">
      <c r="B15" s="278"/>
      <c r="C15" s="279"/>
      <c r="D15" s="279"/>
      <c r="E15" s="279"/>
      <c r="F15" s="279"/>
      <c r="G15" s="279"/>
      <c r="H15" s="279"/>
      <c r="I15" s="279"/>
      <c r="J15" s="280"/>
    </row>
    <row r="16" spans="2:10" ht="15" customHeight="1" thickBot="1"/>
    <row r="17" spans="2:10">
      <c r="B17" s="272" t="s">
        <v>24</v>
      </c>
      <c r="C17" s="273"/>
      <c r="D17" s="273"/>
      <c r="E17" s="273"/>
      <c r="F17" s="273"/>
      <c r="G17" s="273"/>
      <c r="H17" s="273"/>
      <c r="I17" s="273"/>
      <c r="J17" s="274"/>
    </row>
    <row r="18" spans="2:10">
      <c r="B18" s="275"/>
      <c r="C18" s="276"/>
      <c r="D18" s="276"/>
      <c r="E18" s="276"/>
      <c r="F18" s="276"/>
      <c r="G18" s="276"/>
      <c r="H18" s="276"/>
      <c r="I18" s="276"/>
      <c r="J18" s="277"/>
    </row>
    <row r="19" spans="2:10">
      <c r="B19" s="275"/>
      <c r="C19" s="276"/>
      <c r="D19" s="276"/>
      <c r="E19" s="276"/>
      <c r="F19" s="276"/>
      <c r="G19" s="276"/>
      <c r="H19" s="276"/>
      <c r="I19" s="276"/>
      <c r="J19" s="277"/>
    </row>
    <row r="20" spans="2:10" ht="6" customHeight="1" thickBot="1">
      <c r="B20" s="278"/>
      <c r="C20" s="279"/>
      <c r="D20" s="279"/>
      <c r="E20" s="279"/>
      <c r="F20" s="279"/>
      <c r="G20" s="279"/>
      <c r="H20" s="279"/>
      <c r="I20" s="279"/>
      <c r="J20" s="280"/>
    </row>
    <row r="21" spans="2:10" ht="15" customHeight="1" thickBot="1"/>
    <row r="22" spans="2:10">
      <c r="B22" s="272" t="s">
        <v>25</v>
      </c>
      <c r="C22" s="273"/>
      <c r="D22" s="273"/>
      <c r="E22" s="273"/>
      <c r="F22" s="273"/>
      <c r="G22" s="273"/>
      <c r="H22" s="273"/>
      <c r="I22" s="273"/>
      <c r="J22" s="274"/>
    </row>
    <row r="23" spans="2:10">
      <c r="B23" s="275"/>
      <c r="C23" s="276"/>
      <c r="D23" s="276"/>
      <c r="E23" s="276"/>
      <c r="F23" s="276"/>
      <c r="G23" s="276"/>
      <c r="H23" s="276"/>
      <c r="I23" s="276"/>
      <c r="J23" s="277"/>
    </row>
    <row r="24" spans="2:10">
      <c r="B24" s="275"/>
      <c r="C24" s="276"/>
      <c r="D24" s="276"/>
      <c r="E24" s="276"/>
      <c r="F24" s="276"/>
      <c r="G24" s="276"/>
      <c r="H24" s="276"/>
      <c r="I24" s="276"/>
      <c r="J24" s="277"/>
    </row>
    <row r="25" spans="2:10">
      <c r="B25" s="275"/>
      <c r="C25" s="276"/>
      <c r="D25" s="276"/>
      <c r="E25" s="276"/>
      <c r="F25" s="276"/>
      <c r="G25" s="276"/>
      <c r="H25" s="276"/>
      <c r="I25" s="276"/>
      <c r="J25" s="277"/>
    </row>
    <row r="26" spans="2:10">
      <c r="B26" s="275"/>
      <c r="C26" s="276"/>
      <c r="D26" s="276"/>
      <c r="E26" s="276"/>
      <c r="F26" s="276"/>
      <c r="G26" s="276"/>
      <c r="H26" s="276"/>
      <c r="I26" s="276"/>
      <c r="J26" s="277"/>
    </row>
    <row r="27" spans="2:10">
      <c r="B27" s="275"/>
      <c r="C27" s="276"/>
      <c r="D27" s="276"/>
      <c r="E27" s="276"/>
      <c r="F27" s="276"/>
      <c r="G27" s="276"/>
      <c r="H27" s="276"/>
      <c r="I27" s="276"/>
      <c r="J27" s="277"/>
    </row>
    <row r="28" spans="2:10">
      <c r="B28" s="275"/>
      <c r="C28" s="276"/>
      <c r="D28" s="276"/>
      <c r="E28" s="276"/>
      <c r="F28" s="276"/>
      <c r="G28" s="276"/>
      <c r="H28" s="276"/>
      <c r="I28" s="276"/>
      <c r="J28" s="277"/>
    </row>
    <row r="29" spans="2:10">
      <c r="B29" s="275"/>
      <c r="C29" s="276"/>
      <c r="D29" s="276"/>
      <c r="E29" s="276"/>
      <c r="F29" s="276"/>
      <c r="G29" s="276"/>
      <c r="H29" s="276"/>
      <c r="I29" s="276"/>
      <c r="J29" s="277"/>
    </row>
    <row r="30" spans="2:10" ht="15.75" thickBot="1">
      <c r="B30" s="278"/>
      <c r="C30" s="279"/>
      <c r="D30" s="279"/>
      <c r="E30" s="279"/>
      <c r="F30" s="279"/>
      <c r="G30" s="279"/>
      <c r="H30" s="279"/>
      <c r="I30" s="279"/>
      <c r="J30" s="280"/>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21DDA-C1EA-41DA-BE7E-4B8B29657599}">
  <sheetPr>
    <tabColor theme="8" tint="0.59999389629810485"/>
    <pageSetUpPr fitToPage="1"/>
  </sheetPr>
  <dimension ref="A1:E84"/>
  <sheetViews>
    <sheetView showGridLines="0" topLeftCell="D22" zoomScale="70" zoomScaleNormal="70" workbookViewId="0">
      <selection activeCell="D7" sqref="D7:E7"/>
    </sheetView>
  </sheetViews>
  <sheetFormatPr defaultColWidth="10.42578125" defaultRowHeight="18"/>
  <cols>
    <col min="1" max="1" width="38.5703125" style="54" customWidth="1"/>
    <col min="2" max="2" width="6.42578125" style="55" customWidth="1"/>
    <col min="3" max="3" width="80.7109375" style="44" customWidth="1"/>
    <col min="4" max="4" width="16.85546875" style="55" customWidth="1"/>
    <col min="5" max="5" width="88.7109375" style="44" customWidth="1"/>
    <col min="6" max="16384" width="10.42578125" style="44"/>
  </cols>
  <sheetData>
    <row r="1" spans="1:5" ht="79.900000000000006" customHeight="1">
      <c r="A1" s="43"/>
      <c r="B1" s="288" t="s">
        <v>26</v>
      </c>
      <c r="C1" s="288"/>
      <c r="D1" s="288"/>
      <c r="E1" s="43"/>
    </row>
    <row r="2" spans="1:5" ht="70.5" customHeight="1">
      <c r="A2" s="91" t="s">
        <v>27</v>
      </c>
      <c r="B2" s="289" t="s">
        <v>28</v>
      </c>
      <c r="C2" s="290"/>
      <c r="D2" s="92" t="s">
        <v>29</v>
      </c>
      <c r="E2" s="93" t="s">
        <v>5</v>
      </c>
    </row>
    <row r="3" spans="1:5" ht="16.899999999999999" customHeight="1">
      <c r="A3" s="94"/>
      <c r="B3" s="95"/>
      <c r="C3" s="95"/>
      <c r="D3" s="96"/>
      <c r="E3" s="95"/>
    </row>
    <row r="4" spans="1:5" ht="42" customHeight="1">
      <c r="A4" s="91" t="s">
        <v>30</v>
      </c>
      <c r="B4" s="291" t="s">
        <v>31</v>
      </c>
      <c r="C4" s="292"/>
      <c r="D4" s="292"/>
      <c r="E4" s="292"/>
    </row>
    <row r="5" spans="1:5" s="45" customFormat="1" ht="13.15" customHeight="1">
      <c r="A5" s="97"/>
      <c r="B5" s="98"/>
      <c r="C5" s="99"/>
      <c r="D5" s="96"/>
      <c r="E5" s="96"/>
    </row>
    <row r="6" spans="1:5" s="45" customFormat="1" ht="21" customHeight="1">
      <c r="A6" s="293" t="s">
        <v>32</v>
      </c>
      <c r="B6" s="294" t="s">
        <v>33</v>
      </c>
      <c r="C6" s="294"/>
      <c r="D6" s="294"/>
      <c r="E6" s="294" t="s">
        <v>34</v>
      </c>
    </row>
    <row r="7" spans="1:5" s="45" customFormat="1" ht="123" customHeight="1">
      <c r="A7" s="293"/>
      <c r="B7" s="295" t="s">
        <v>35</v>
      </c>
      <c r="C7" s="296"/>
      <c r="D7" s="297"/>
      <c r="E7" s="297"/>
    </row>
    <row r="8" spans="1:5" s="45" customFormat="1" ht="21" customHeight="1">
      <c r="A8" s="97"/>
      <c r="B8" s="98"/>
      <c r="C8" s="99"/>
      <c r="D8" s="96"/>
      <c r="E8" s="96"/>
    </row>
    <row r="9" spans="1:5" s="45" customFormat="1" ht="16.5" customHeight="1">
      <c r="A9" s="287" t="s">
        <v>36</v>
      </c>
      <c r="B9" s="287"/>
      <c r="C9" s="287"/>
      <c r="D9" s="287"/>
      <c r="E9" s="287"/>
    </row>
    <row r="10" spans="1:5" s="46" customFormat="1" ht="39.75" customHeight="1">
      <c r="A10" s="100" t="s">
        <v>37</v>
      </c>
      <c r="B10" s="100" t="s">
        <v>38</v>
      </c>
      <c r="C10" s="100" t="s">
        <v>39</v>
      </c>
      <c r="D10" s="100" t="s">
        <v>40</v>
      </c>
      <c r="E10" s="100" t="s">
        <v>41</v>
      </c>
    </row>
    <row r="11" spans="1:5" s="47" customFormat="1" ht="71.25">
      <c r="A11" s="283" t="s">
        <v>42</v>
      </c>
      <c r="B11" s="101">
        <v>1</v>
      </c>
      <c r="C11" s="102" t="s">
        <v>43</v>
      </c>
      <c r="D11" s="103">
        <v>1</v>
      </c>
      <c r="E11" s="102" t="s">
        <v>44</v>
      </c>
    </row>
    <row r="12" spans="1:5" s="47" customFormat="1" ht="45" customHeight="1">
      <c r="A12" s="283"/>
      <c r="B12" s="101">
        <v>2</v>
      </c>
      <c r="C12" s="102" t="s">
        <v>45</v>
      </c>
      <c r="D12" s="103">
        <v>2</v>
      </c>
      <c r="E12" s="102" t="s">
        <v>46</v>
      </c>
    </row>
    <row r="13" spans="1:5" s="48" customFormat="1" ht="60" customHeight="1">
      <c r="A13" s="283" t="s">
        <v>47</v>
      </c>
      <c r="B13" s="101">
        <v>3</v>
      </c>
      <c r="C13" s="102" t="s">
        <v>48</v>
      </c>
      <c r="D13" s="101">
        <v>3</v>
      </c>
      <c r="E13" s="102" t="s">
        <v>49</v>
      </c>
    </row>
    <row r="14" spans="1:5" s="48" customFormat="1" ht="42.75">
      <c r="A14" s="283"/>
      <c r="B14" s="101">
        <v>4</v>
      </c>
      <c r="C14" s="102" t="s">
        <v>50</v>
      </c>
      <c r="D14" s="101">
        <v>4</v>
      </c>
      <c r="E14" s="102" t="s">
        <v>51</v>
      </c>
    </row>
    <row r="15" spans="1:5" s="48" customFormat="1" ht="36" customHeight="1">
      <c r="A15" s="281" t="s">
        <v>52</v>
      </c>
      <c r="B15" s="101">
        <v>5</v>
      </c>
      <c r="C15" s="102" t="s">
        <v>53</v>
      </c>
      <c r="D15" s="101">
        <v>5</v>
      </c>
      <c r="E15" s="102" t="s">
        <v>54</v>
      </c>
    </row>
    <row r="16" spans="1:5" s="48" customFormat="1" ht="36" customHeight="1">
      <c r="A16" s="284"/>
      <c r="B16" s="101">
        <v>6</v>
      </c>
      <c r="C16" s="102" t="s">
        <v>55</v>
      </c>
      <c r="D16" s="101">
        <v>6</v>
      </c>
      <c r="E16" s="102" t="s">
        <v>56</v>
      </c>
    </row>
    <row r="17" spans="1:5" s="48" customFormat="1" ht="28.5" customHeight="1">
      <c r="A17" s="286"/>
      <c r="B17" s="101">
        <v>7</v>
      </c>
      <c r="C17" s="102" t="s">
        <v>57</v>
      </c>
      <c r="D17" s="101"/>
      <c r="E17" s="102"/>
    </row>
    <row r="18" spans="1:5" s="48" customFormat="1" ht="45" customHeight="1">
      <c r="A18" s="285" t="s">
        <v>58</v>
      </c>
      <c r="B18" s="101">
        <v>8</v>
      </c>
      <c r="C18" s="102" t="s">
        <v>59</v>
      </c>
      <c r="D18" s="101">
        <v>7</v>
      </c>
      <c r="E18" s="102" t="s">
        <v>60</v>
      </c>
    </row>
    <row r="19" spans="1:5" s="48" customFormat="1" ht="15">
      <c r="A19" s="284"/>
      <c r="B19" s="101">
        <v>9</v>
      </c>
      <c r="C19" s="102" t="s">
        <v>61</v>
      </c>
      <c r="D19" s="101">
        <v>8</v>
      </c>
      <c r="E19" s="102" t="s">
        <v>62</v>
      </c>
    </row>
    <row r="20" spans="1:5" s="48" customFormat="1" ht="28.5">
      <c r="A20" s="284"/>
      <c r="B20" s="101">
        <v>10</v>
      </c>
      <c r="C20" s="102" t="s">
        <v>63</v>
      </c>
      <c r="D20" s="101">
        <v>9</v>
      </c>
      <c r="E20" s="102" t="s">
        <v>64</v>
      </c>
    </row>
    <row r="21" spans="1:5" s="48" customFormat="1" ht="28.5">
      <c r="A21" s="286"/>
      <c r="B21" s="101">
        <v>11</v>
      </c>
      <c r="C21" s="102" t="s">
        <v>65</v>
      </c>
      <c r="D21" s="101"/>
      <c r="E21" s="102"/>
    </row>
    <row r="22" spans="1:5" s="48" customFormat="1" ht="84.75" customHeight="1">
      <c r="A22" s="283" t="s">
        <v>66</v>
      </c>
      <c r="B22" s="101">
        <v>12</v>
      </c>
      <c r="C22" s="102" t="s">
        <v>67</v>
      </c>
      <c r="D22" s="101">
        <v>10</v>
      </c>
      <c r="E22" s="102" t="s">
        <v>68</v>
      </c>
    </row>
    <row r="23" spans="1:5" s="48" customFormat="1" ht="28.5">
      <c r="A23" s="283"/>
      <c r="B23" s="101"/>
      <c r="C23" s="102"/>
      <c r="D23" s="101">
        <v>11</v>
      </c>
      <c r="E23" s="102" t="s">
        <v>69</v>
      </c>
    </row>
    <row r="24" spans="1:5" s="48" customFormat="1" ht="30" customHeight="1">
      <c r="A24" s="285" t="s">
        <v>70</v>
      </c>
      <c r="B24" s="101">
        <v>13</v>
      </c>
      <c r="C24" s="104" t="s">
        <v>71</v>
      </c>
      <c r="D24" s="101">
        <v>12</v>
      </c>
      <c r="E24" s="104" t="s">
        <v>72</v>
      </c>
    </row>
    <row r="25" spans="1:5" s="48" customFormat="1" ht="42.75">
      <c r="A25" s="284"/>
      <c r="B25" s="101">
        <v>14</v>
      </c>
      <c r="C25" s="104" t="s">
        <v>73</v>
      </c>
      <c r="D25" s="101">
        <v>13</v>
      </c>
      <c r="E25" s="104" t="s">
        <v>74</v>
      </c>
    </row>
    <row r="26" spans="1:5" s="48" customFormat="1" ht="28.5">
      <c r="A26" s="284"/>
      <c r="B26" s="101">
        <v>15</v>
      </c>
      <c r="C26" s="104" t="s">
        <v>75</v>
      </c>
      <c r="D26" s="101"/>
      <c r="E26" s="104"/>
    </row>
    <row r="27" spans="1:5" s="48" customFormat="1" ht="28.5">
      <c r="A27" s="284"/>
      <c r="B27" s="101">
        <v>16</v>
      </c>
      <c r="C27" s="104" t="s">
        <v>76</v>
      </c>
      <c r="D27" s="101"/>
      <c r="E27" s="104"/>
    </row>
    <row r="28" spans="1:5" s="48" customFormat="1" ht="42.75">
      <c r="A28" s="286"/>
      <c r="B28" s="101">
        <v>15</v>
      </c>
      <c r="C28" s="104" t="s">
        <v>77</v>
      </c>
      <c r="D28" s="101"/>
      <c r="E28" s="104" t="s">
        <v>78</v>
      </c>
    </row>
    <row r="29" spans="1:5" s="48" customFormat="1" ht="15">
      <c r="A29" s="287" t="s">
        <v>79</v>
      </c>
      <c r="B29" s="287"/>
      <c r="C29" s="287"/>
      <c r="D29" s="287"/>
      <c r="E29" s="287"/>
    </row>
    <row r="30" spans="1:5" s="48" customFormat="1" ht="15">
      <c r="A30" s="100" t="s">
        <v>37</v>
      </c>
      <c r="B30" s="100" t="s">
        <v>38</v>
      </c>
      <c r="C30" s="100" t="s">
        <v>80</v>
      </c>
      <c r="D30" s="100" t="s">
        <v>40</v>
      </c>
      <c r="E30" s="100" t="s">
        <v>81</v>
      </c>
    </row>
    <row r="31" spans="1:5" s="48" customFormat="1" ht="69.75" customHeight="1">
      <c r="A31" s="285" t="s">
        <v>82</v>
      </c>
      <c r="B31" s="101">
        <v>1</v>
      </c>
      <c r="C31" s="104" t="s">
        <v>83</v>
      </c>
      <c r="D31" s="101">
        <v>1</v>
      </c>
      <c r="E31" s="104" t="s">
        <v>84</v>
      </c>
    </row>
    <row r="32" spans="1:5" s="48" customFormat="1" ht="30" customHeight="1">
      <c r="A32" s="284"/>
      <c r="B32" s="101">
        <v>2</v>
      </c>
      <c r="C32" s="104" t="s">
        <v>85</v>
      </c>
      <c r="D32" s="101">
        <v>2</v>
      </c>
      <c r="E32" s="104" t="s">
        <v>86</v>
      </c>
    </row>
    <row r="33" spans="1:5" s="48" customFormat="1" ht="60" customHeight="1">
      <c r="A33" s="284"/>
      <c r="B33" s="101">
        <v>3</v>
      </c>
      <c r="C33" s="104" t="s">
        <v>87</v>
      </c>
      <c r="D33" s="101">
        <v>3</v>
      </c>
      <c r="E33" s="104" t="s">
        <v>88</v>
      </c>
    </row>
    <row r="34" spans="1:5" s="48" customFormat="1" ht="28.5">
      <c r="A34" s="284"/>
      <c r="B34" s="101">
        <v>4</v>
      </c>
      <c r="C34" s="104" t="s">
        <v>89</v>
      </c>
      <c r="D34" s="101">
        <v>4</v>
      </c>
      <c r="E34" s="104" t="s">
        <v>90</v>
      </c>
    </row>
    <row r="35" spans="1:5" s="48" customFormat="1" ht="42.75">
      <c r="A35" s="284"/>
      <c r="B35" s="101"/>
      <c r="C35" s="104"/>
      <c r="D35" s="101">
        <v>5</v>
      </c>
      <c r="E35" s="104" t="s">
        <v>91</v>
      </c>
    </row>
    <row r="36" spans="1:5" s="48" customFormat="1" ht="28.5">
      <c r="A36" s="284"/>
      <c r="B36" s="101"/>
      <c r="C36" s="104"/>
      <c r="D36" s="101">
        <v>6</v>
      </c>
      <c r="E36" s="104" t="s">
        <v>92</v>
      </c>
    </row>
    <row r="37" spans="1:5" s="48" customFormat="1" ht="42.75">
      <c r="A37" s="286"/>
      <c r="B37" s="101"/>
      <c r="C37" s="104"/>
      <c r="D37" s="101">
        <v>7</v>
      </c>
      <c r="E37" s="104" t="s">
        <v>93</v>
      </c>
    </row>
    <row r="38" spans="1:5" s="48" customFormat="1" ht="47.25" customHeight="1">
      <c r="A38" s="285" t="s">
        <v>94</v>
      </c>
      <c r="B38" s="101">
        <v>5</v>
      </c>
      <c r="C38" s="104" t="s">
        <v>95</v>
      </c>
      <c r="D38" s="101">
        <v>8</v>
      </c>
      <c r="E38" s="104" t="s">
        <v>96</v>
      </c>
    </row>
    <row r="39" spans="1:5" s="48" customFormat="1" ht="42.75">
      <c r="A39" s="284"/>
      <c r="B39" s="101">
        <v>6</v>
      </c>
      <c r="C39" s="104" t="s">
        <v>97</v>
      </c>
      <c r="D39" s="101">
        <v>9</v>
      </c>
      <c r="E39" s="104" t="s">
        <v>98</v>
      </c>
    </row>
    <row r="40" spans="1:5" s="48" customFormat="1" ht="28.5">
      <c r="A40" s="284"/>
      <c r="B40" s="101"/>
      <c r="C40" s="104"/>
      <c r="D40" s="101">
        <v>10</v>
      </c>
      <c r="E40" s="104" t="s">
        <v>99</v>
      </c>
    </row>
    <row r="41" spans="1:5" s="48" customFormat="1" ht="28.5">
      <c r="A41" s="286"/>
      <c r="B41" s="101"/>
      <c r="C41" s="104"/>
      <c r="D41" s="101">
        <v>11</v>
      </c>
      <c r="E41" s="104" t="s">
        <v>100</v>
      </c>
    </row>
    <row r="42" spans="1:5" s="48" customFormat="1" ht="42.75" customHeight="1">
      <c r="A42" s="285" t="s">
        <v>101</v>
      </c>
      <c r="B42" s="101">
        <v>7</v>
      </c>
      <c r="C42" s="104" t="s">
        <v>102</v>
      </c>
      <c r="D42" s="101">
        <v>12</v>
      </c>
      <c r="E42" s="104" t="s">
        <v>103</v>
      </c>
    </row>
    <row r="43" spans="1:5" s="48" customFormat="1" ht="42.75">
      <c r="A43" s="284"/>
      <c r="B43" s="101">
        <v>8</v>
      </c>
      <c r="C43" s="104" t="s">
        <v>104</v>
      </c>
      <c r="D43" s="101">
        <v>13</v>
      </c>
      <c r="E43" s="104" t="s">
        <v>105</v>
      </c>
    </row>
    <row r="44" spans="1:5" s="48" customFormat="1" ht="28.5">
      <c r="A44" s="284"/>
      <c r="B44" s="101">
        <v>9</v>
      </c>
      <c r="C44" s="104" t="s">
        <v>106</v>
      </c>
      <c r="D44" s="101">
        <v>14</v>
      </c>
      <c r="E44" s="104" t="s">
        <v>107</v>
      </c>
    </row>
    <row r="45" spans="1:5" s="48" customFormat="1" ht="42.75">
      <c r="A45" s="284"/>
      <c r="B45" s="101"/>
      <c r="C45" s="104"/>
      <c r="D45" s="101">
        <v>15</v>
      </c>
      <c r="E45" s="104" t="s">
        <v>108</v>
      </c>
    </row>
    <row r="46" spans="1:5" s="48" customFormat="1" ht="15">
      <c r="A46" s="286"/>
      <c r="B46" s="101"/>
      <c r="C46" s="104"/>
      <c r="D46" s="101">
        <v>16</v>
      </c>
      <c r="E46" s="104" t="s">
        <v>109</v>
      </c>
    </row>
    <row r="47" spans="1:5" s="48" customFormat="1" ht="46.5" customHeight="1">
      <c r="A47" s="105" t="s">
        <v>110</v>
      </c>
      <c r="B47" s="101">
        <v>10</v>
      </c>
      <c r="C47" s="104" t="s">
        <v>111</v>
      </c>
      <c r="D47" s="101">
        <v>17</v>
      </c>
      <c r="E47" s="104" t="s">
        <v>112</v>
      </c>
    </row>
    <row r="48" spans="1:5" s="48" customFormat="1" ht="15">
      <c r="A48" s="285" t="s">
        <v>113</v>
      </c>
      <c r="B48" s="101">
        <v>11</v>
      </c>
      <c r="C48" s="104" t="s">
        <v>114</v>
      </c>
      <c r="D48" s="101">
        <v>18</v>
      </c>
      <c r="E48" s="104" t="s">
        <v>115</v>
      </c>
    </row>
    <row r="49" spans="1:5" s="48" customFormat="1" ht="28.5">
      <c r="A49" s="284"/>
      <c r="B49" s="101">
        <v>12</v>
      </c>
      <c r="C49" s="104" t="s">
        <v>116</v>
      </c>
      <c r="D49" s="101">
        <v>19</v>
      </c>
      <c r="E49" s="104" t="s">
        <v>117</v>
      </c>
    </row>
    <row r="50" spans="1:5" s="48" customFormat="1" ht="28.5">
      <c r="A50" s="284"/>
      <c r="B50" s="101">
        <v>13</v>
      </c>
      <c r="C50" s="104" t="s">
        <v>118</v>
      </c>
      <c r="D50" s="101">
        <v>20</v>
      </c>
      <c r="E50" s="104" t="s">
        <v>119</v>
      </c>
    </row>
    <row r="51" spans="1:5" s="48" customFormat="1" ht="28.5">
      <c r="A51" s="284"/>
      <c r="B51" s="101">
        <v>14</v>
      </c>
      <c r="C51" s="104" t="s">
        <v>120</v>
      </c>
      <c r="D51" s="101">
        <v>21</v>
      </c>
      <c r="E51" s="104" t="s">
        <v>121</v>
      </c>
    </row>
    <row r="52" spans="1:5" s="48" customFormat="1" ht="28.5" customHeight="1">
      <c r="A52" s="281" t="s">
        <v>122</v>
      </c>
      <c r="B52" s="101">
        <v>15</v>
      </c>
      <c r="C52" s="104" t="s">
        <v>123</v>
      </c>
      <c r="D52" s="101">
        <v>22</v>
      </c>
      <c r="E52" s="104" t="s">
        <v>124</v>
      </c>
    </row>
    <row r="53" spans="1:5" s="48" customFormat="1" ht="42.75">
      <c r="A53" s="282"/>
      <c r="B53" s="101">
        <v>16</v>
      </c>
      <c r="C53" s="104" t="s">
        <v>125</v>
      </c>
      <c r="D53" s="101">
        <v>23</v>
      </c>
      <c r="E53" s="104" t="s">
        <v>126</v>
      </c>
    </row>
    <row r="54" spans="1:5" s="48" customFormat="1" ht="42.75">
      <c r="A54" s="105" t="s">
        <v>127</v>
      </c>
      <c r="B54" s="101">
        <v>17</v>
      </c>
      <c r="C54" s="104" t="s">
        <v>128</v>
      </c>
      <c r="D54" s="101">
        <v>24</v>
      </c>
      <c r="E54" s="104" t="s">
        <v>129</v>
      </c>
    </row>
    <row r="55" spans="1:5" s="48" customFormat="1" ht="28.5" customHeight="1">
      <c r="A55" s="283" t="s">
        <v>130</v>
      </c>
      <c r="B55" s="101">
        <v>18</v>
      </c>
      <c r="C55" s="104" t="s">
        <v>131</v>
      </c>
      <c r="D55" s="101">
        <v>25</v>
      </c>
      <c r="E55" s="104" t="s">
        <v>132</v>
      </c>
    </row>
    <row r="56" spans="1:5" s="48" customFormat="1" ht="28.5">
      <c r="A56" s="283"/>
      <c r="B56" s="101"/>
      <c r="C56" s="104"/>
      <c r="D56" s="101">
        <v>26</v>
      </c>
      <c r="E56" s="104" t="s">
        <v>133</v>
      </c>
    </row>
    <row r="57" spans="1:5" s="48" customFormat="1" ht="42.75" customHeight="1">
      <c r="A57" s="283" t="s">
        <v>134</v>
      </c>
      <c r="B57" s="101">
        <v>19</v>
      </c>
      <c r="C57" s="104" t="s">
        <v>135</v>
      </c>
      <c r="D57" s="101">
        <v>27</v>
      </c>
      <c r="E57" s="104" t="s">
        <v>136</v>
      </c>
    </row>
    <row r="58" spans="1:5" s="48" customFormat="1" ht="42.75">
      <c r="A58" s="283"/>
      <c r="B58" s="101">
        <v>20</v>
      </c>
      <c r="C58" s="104" t="s">
        <v>137</v>
      </c>
      <c r="D58" s="101"/>
      <c r="E58" s="104"/>
    </row>
    <row r="59" spans="1:5" s="48" customFormat="1" ht="28.5">
      <c r="A59" s="281" t="s">
        <v>138</v>
      </c>
      <c r="B59" s="101">
        <v>21</v>
      </c>
      <c r="C59" s="104" t="s">
        <v>139</v>
      </c>
      <c r="D59" s="101">
        <v>28</v>
      </c>
      <c r="E59" s="104" t="s">
        <v>140</v>
      </c>
    </row>
    <row r="60" spans="1:5" s="48" customFormat="1" ht="28.5">
      <c r="A60" s="284"/>
      <c r="B60" s="101">
        <v>22</v>
      </c>
      <c r="C60" s="104" t="s">
        <v>141</v>
      </c>
      <c r="D60" s="101">
        <v>29</v>
      </c>
      <c r="E60" s="104" t="s">
        <v>142</v>
      </c>
    </row>
    <row r="61" spans="1:5" s="48" customFormat="1" ht="28.5">
      <c r="A61" s="284"/>
      <c r="B61" s="101">
        <v>23</v>
      </c>
      <c r="C61" s="104" t="s">
        <v>143</v>
      </c>
      <c r="D61" s="101">
        <v>30</v>
      </c>
      <c r="E61" s="104" t="s">
        <v>144</v>
      </c>
    </row>
    <row r="62" spans="1:5" s="48" customFormat="1" ht="28.5">
      <c r="A62" s="284"/>
      <c r="B62" s="101">
        <v>24</v>
      </c>
      <c r="C62" s="104" t="s">
        <v>145</v>
      </c>
      <c r="D62" s="101">
        <v>31</v>
      </c>
      <c r="E62" s="104" t="s">
        <v>146</v>
      </c>
    </row>
    <row r="63" spans="1:5" s="48" customFormat="1" ht="28.5">
      <c r="A63" s="282"/>
      <c r="B63" s="101">
        <v>25</v>
      </c>
      <c r="C63" s="104" t="s">
        <v>147</v>
      </c>
      <c r="D63" s="101">
        <v>32</v>
      </c>
      <c r="E63" s="104" t="s">
        <v>148</v>
      </c>
    </row>
    <row r="64" spans="1:5" s="45" customFormat="1" ht="72" customHeight="1">
      <c r="A64" s="49"/>
      <c r="B64" s="50"/>
      <c r="C64" s="50"/>
      <c r="D64" s="50"/>
      <c r="E64" s="51"/>
    </row>
    <row r="65" spans="1:4" s="45" customFormat="1">
      <c r="A65" s="52"/>
      <c r="B65" s="53"/>
      <c r="D65" s="53"/>
    </row>
    <row r="66" spans="1:4" s="45" customFormat="1">
      <c r="A66" s="52"/>
      <c r="B66" s="53"/>
      <c r="D66" s="53"/>
    </row>
    <row r="67" spans="1:4" s="45" customFormat="1">
      <c r="A67" s="52"/>
      <c r="B67" s="53"/>
      <c r="D67" s="53"/>
    </row>
    <row r="68" spans="1:4" s="45" customFormat="1">
      <c r="A68" s="52"/>
      <c r="B68" s="53"/>
      <c r="D68" s="53"/>
    </row>
    <row r="69" spans="1:4" s="45" customFormat="1">
      <c r="A69" s="52"/>
      <c r="B69" s="53"/>
      <c r="D69" s="53"/>
    </row>
    <row r="70" spans="1:4" s="45" customFormat="1">
      <c r="A70" s="52"/>
      <c r="B70" s="53"/>
      <c r="D70" s="53"/>
    </row>
    <row r="71" spans="1:4" s="45" customFormat="1">
      <c r="A71" s="52"/>
      <c r="B71" s="53"/>
      <c r="D71" s="53"/>
    </row>
    <row r="72" spans="1:4" s="45" customFormat="1">
      <c r="A72" s="52"/>
      <c r="B72" s="53"/>
      <c r="D72" s="53"/>
    </row>
    <row r="73" spans="1:4" s="45" customFormat="1">
      <c r="A73" s="52"/>
      <c r="B73" s="53"/>
      <c r="D73" s="53"/>
    </row>
    <row r="74" spans="1:4" s="45" customFormat="1">
      <c r="A74" s="52"/>
      <c r="B74" s="53"/>
      <c r="D74" s="53"/>
    </row>
    <row r="75" spans="1:4" s="45" customFormat="1">
      <c r="A75" s="52"/>
      <c r="B75" s="53"/>
      <c r="D75" s="53"/>
    </row>
    <row r="76" spans="1:4" s="45" customFormat="1">
      <c r="A76" s="52"/>
      <c r="B76" s="53"/>
      <c r="D76" s="53"/>
    </row>
    <row r="77" spans="1:4" s="45" customFormat="1">
      <c r="A77" s="52"/>
      <c r="B77" s="53"/>
      <c r="D77" s="53"/>
    </row>
    <row r="78" spans="1:4" s="45" customFormat="1">
      <c r="A78" s="52"/>
      <c r="B78" s="53"/>
      <c r="D78" s="53"/>
    </row>
    <row r="79" spans="1:4" s="45" customFormat="1">
      <c r="A79" s="52"/>
      <c r="B79" s="53"/>
      <c r="D79" s="53"/>
    </row>
    <row r="80" spans="1:4" s="45" customFormat="1">
      <c r="A80" s="52"/>
      <c r="B80" s="53"/>
      <c r="D80" s="53"/>
    </row>
    <row r="81" spans="1:4" s="45" customFormat="1">
      <c r="A81" s="52"/>
      <c r="B81" s="53"/>
      <c r="D81" s="53"/>
    </row>
    <row r="82" spans="1:4" s="45" customFormat="1">
      <c r="A82" s="52"/>
      <c r="B82" s="53"/>
      <c r="D82" s="53"/>
    </row>
    <row r="83" spans="1:4" s="45" customFormat="1">
      <c r="A83" s="52"/>
      <c r="B83" s="53"/>
      <c r="D83" s="53"/>
    </row>
    <row r="84" spans="1:4" s="45" customFormat="1">
      <c r="A84" s="52"/>
      <c r="B84" s="53"/>
      <c r="D84" s="53"/>
    </row>
  </sheetData>
  <mergeCells count="24">
    <mergeCell ref="A22:A23"/>
    <mergeCell ref="B1:D1"/>
    <mergeCell ref="B2:C2"/>
    <mergeCell ref="B4:E4"/>
    <mergeCell ref="A6:A7"/>
    <mergeCell ref="B6:C6"/>
    <mergeCell ref="D6:E6"/>
    <mergeCell ref="B7:C7"/>
    <mergeCell ref="D7:E7"/>
    <mergeCell ref="A9:E9"/>
    <mergeCell ref="A11:A12"/>
    <mergeCell ref="A13:A14"/>
    <mergeCell ref="A15:A17"/>
    <mergeCell ref="A18:A21"/>
    <mergeCell ref="A52:A53"/>
    <mergeCell ref="A55:A56"/>
    <mergeCell ref="A57:A58"/>
    <mergeCell ref="A59:A63"/>
    <mergeCell ref="A24:A28"/>
    <mergeCell ref="A29:E29"/>
    <mergeCell ref="A31:A37"/>
    <mergeCell ref="A38:A41"/>
    <mergeCell ref="A42:A46"/>
    <mergeCell ref="A48:A51"/>
  </mergeCells>
  <printOptions horizontalCentered="1"/>
  <pageMargins left="0.70866141732283472" right="0.70866141732283472" top="0.74803149606299213" bottom="0.74803149606299213" header="0.31496062992125984" footer="0.31496062992125984"/>
  <pageSetup scale="6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G21"/>
  <sheetViews>
    <sheetView showGridLines="0" topLeftCell="A9" zoomScale="80" zoomScaleNormal="80" workbookViewId="0">
      <selection activeCell="D7" sqref="D7"/>
    </sheetView>
  </sheetViews>
  <sheetFormatPr defaultColWidth="10.5703125" defaultRowHeight="15"/>
  <cols>
    <col min="1" max="1" width="79.7109375" style="34" customWidth="1"/>
    <col min="2" max="5" width="9.42578125" style="34" customWidth="1"/>
    <col min="6" max="6" width="37" style="34" customWidth="1"/>
    <col min="7" max="7" width="3.5703125" style="34" customWidth="1"/>
    <col min="8" max="16384" width="10.5703125" style="34"/>
  </cols>
  <sheetData>
    <row r="1" spans="1:7" ht="92.25" customHeight="1">
      <c r="A1"/>
      <c r="B1" s="298" t="s">
        <v>149</v>
      </c>
      <c r="C1" s="298"/>
      <c r="D1" s="298"/>
      <c r="E1" s="298"/>
      <c r="F1"/>
      <c r="G1"/>
    </row>
    <row r="2" spans="1:7">
      <c r="A2"/>
      <c r="B2"/>
      <c r="C2"/>
      <c r="D2"/>
      <c r="E2"/>
      <c r="F2"/>
      <c r="G2"/>
    </row>
    <row r="3" spans="1:7" ht="22.5" customHeight="1">
      <c r="A3" s="299" t="s">
        <v>150</v>
      </c>
      <c r="B3" s="299"/>
      <c r="C3" s="299"/>
      <c r="D3" s="299"/>
      <c r="E3" s="299"/>
      <c r="F3" s="299"/>
      <c r="G3"/>
    </row>
    <row r="4" spans="1:7" ht="21.75" customHeight="1">
      <c r="A4" s="300" t="s">
        <v>151</v>
      </c>
      <c r="B4" s="301" t="s">
        <v>152</v>
      </c>
      <c r="C4" s="301"/>
      <c r="D4" s="301"/>
      <c r="E4" s="301"/>
      <c r="F4" s="106" t="s">
        <v>153</v>
      </c>
      <c r="G4"/>
    </row>
    <row r="5" spans="1:7">
      <c r="A5" s="300"/>
      <c r="B5" s="107" t="s">
        <v>154</v>
      </c>
      <c r="C5" s="107" t="s">
        <v>155</v>
      </c>
      <c r="D5" s="107" t="s">
        <v>156</v>
      </c>
      <c r="E5" s="107" t="s">
        <v>157</v>
      </c>
      <c r="F5" s="108"/>
      <c r="G5"/>
    </row>
    <row r="6" spans="1:7" ht="57" customHeight="1">
      <c r="A6" s="112" t="s">
        <v>158</v>
      </c>
      <c r="B6" s="109"/>
      <c r="C6" s="110">
        <v>3</v>
      </c>
      <c r="D6" s="110"/>
      <c r="E6" s="110">
        <v>8</v>
      </c>
      <c r="F6" s="111" t="s">
        <v>159</v>
      </c>
      <c r="G6"/>
    </row>
    <row r="7" spans="1:7" ht="57" customHeight="1">
      <c r="A7" s="112" t="s">
        <v>160</v>
      </c>
      <c r="B7" s="109"/>
      <c r="C7" s="110"/>
      <c r="D7" s="110">
        <v>5</v>
      </c>
      <c r="E7" s="110"/>
      <c r="F7" s="111" t="s">
        <v>159</v>
      </c>
      <c r="G7"/>
    </row>
    <row r="8" spans="1:7" ht="57" customHeight="1">
      <c r="A8" s="112" t="s">
        <v>161</v>
      </c>
      <c r="B8" s="109"/>
      <c r="C8" s="110"/>
      <c r="D8" s="110">
        <v>11</v>
      </c>
      <c r="E8" s="110">
        <v>26</v>
      </c>
      <c r="F8" s="111" t="s">
        <v>162</v>
      </c>
      <c r="G8"/>
    </row>
    <row r="9" spans="1:7" ht="57" customHeight="1">
      <c r="A9" s="112" t="s">
        <v>163</v>
      </c>
      <c r="B9" s="109"/>
      <c r="C9" s="110">
        <v>7</v>
      </c>
      <c r="D9" s="110"/>
      <c r="E9" s="110">
        <v>18</v>
      </c>
      <c r="F9" s="111" t="s">
        <v>159</v>
      </c>
      <c r="G9"/>
    </row>
    <row r="10" spans="1:7" ht="57" customHeight="1">
      <c r="A10" s="112" t="s">
        <v>164</v>
      </c>
      <c r="B10" s="109">
        <v>8</v>
      </c>
      <c r="C10" s="110"/>
      <c r="D10" s="110"/>
      <c r="E10" s="110"/>
      <c r="F10" s="111" t="s">
        <v>159</v>
      </c>
      <c r="G10"/>
    </row>
    <row r="11" spans="1:7" ht="57" customHeight="1">
      <c r="A11" s="112" t="s">
        <v>165</v>
      </c>
      <c r="B11" s="109"/>
      <c r="C11" s="110">
        <v>7</v>
      </c>
      <c r="D11" s="110"/>
      <c r="E11" s="110">
        <v>14</v>
      </c>
      <c r="F11" s="111" t="s">
        <v>159</v>
      </c>
      <c r="G11"/>
    </row>
    <row r="12" spans="1:7" ht="57" customHeight="1">
      <c r="A12" s="112" t="s">
        <v>166</v>
      </c>
      <c r="B12" s="109"/>
      <c r="C12" s="110"/>
      <c r="D12" s="110"/>
      <c r="E12" s="110" t="s">
        <v>167</v>
      </c>
      <c r="F12" s="111" t="s">
        <v>159</v>
      </c>
      <c r="G12"/>
    </row>
    <row r="13" spans="1:7" ht="57" customHeight="1">
      <c r="A13" s="112" t="s">
        <v>168</v>
      </c>
      <c r="B13" s="109">
        <v>9</v>
      </c>
      <c r="C13" s="110"/>
      <c r="D13" s="110">
        <v>11</v>
      </c>
      <c r="E13" s="110">
        <v>20</v>
      </c>
      <c r="F13" s="111" t="s">
        <v>159</v>
      </c>
      <c r="G13"/>
    </row>
    <row r="14" spans="1:7" ht="57" customHeight="1">
      <c r="A14" s="112" t="s">
        <v>169</v>
      </c>
      <c r="B14" s="109"/>
      <c r="C14" s="110"/>
      <c r="D14" s="110">
        <v>12</v>
      </c>
      <c r="E14" s="110">
        <v>19</v>
      </c>
      <c r="F14" s="111" t="s">
        <v>159</v>
      </c>
      <c r="G14"/>
    </row>
    <row r="15" spans="1:7" ht="57" customHeight="1">
      <c r="A15" s="112" t="s">
        <v>170</v>
      </c>
      <c r="B15" s="109"/>
      <c r="C15" s="110"/>
      <c r="D15" s="110">
        <v>19</v>
      </c>
      <c r="E15" s="110">
        <v>18</v>
      </c>
      <c r="F15" s="111" t="s">
        <v>159</v>
      </c>
      <c r="G15"/>
    </row>
    <row r="16" spans="1:7" ht="57" customHeight="1">
      <c r="A16" s="112" t="s">
        <v>171</v>
      </c>
      <c r="B16" s="109"/>
      <c r="C16" s="110"/>
      <c r="D16" s="110"/>
      <c r="E16" s="110">
        <v>14</v>
      </c>
      <c r="F16" s="111" t="s">
        <v>159</v>
      </c>
      <c r="G16"/>
    </row>
    <row r="17" spans="1:7" ht="57" customHeight="1">
      <c r="A17" s="112" t="s">
        <v>172</v>
      </c>
      <c r="B17" s="109">
        <v>3</v>
      </c>
      <c r="C17" s="110" t="s">
        <v>173</v>
      </c>
      <c r="D17" s="110"/>
      <c r="E17" s="110">
        <v>8</v>
      </c>
      <c r="F17" s="111" t="s">
        <v>159</v>
      </c>
      <c r="G17"/>
    </row>
    <row r="18" spans="1:7" ht="57" customHeight="1">
      <c r="A18" s="112" t="s">
        <v>174</v>
      </c>
      <c r="B18" s="109"/>
      <c r="C18" s="110"/>
      <c r="D18" s="110" t="s">
        <v>175</v>
      </c>
      <c r="E18" s="110">
        <v>1</v>
      </c>
      <c r="F18" s="113" t="s">
        <v>176</v>
      </c>
      <c r="G18"/>
    </row>
    <row r="19" spans="1:7" ht="57" customHeight="1">
      <c r="A19" s="112" t="s">
        <v>177</v>
      </c>
      <c r="B19" s="109"/>
      <c r="C19" s="110"/>
      <c r="D19" s="110"/>
      <c r="E19" s="110">
        <v>3</v>
      </c>
      <c r="F19" s="111" t="s">
        <v>159</v>
      </c>
      <c r="G19"/>
    </row>
    <row r="20" spans="1:7" ht="57" customHeight="1">
      <c r="A20" s="112" t="s">
        <v>178</v>
      </c>
      <c r="B20" s="109"/>
      <c r="C20" s="110"/>
      <c r="D20" s="110">
        <v>9</v>
      </c>
      <c r="E20" s="110">
        <v>21</v>
      </c>
      <c r="F20" s="111" t="s">
        <v>159</v>
      </c>
      <c r="G20"/>
    </row>
    <row r="21" spans="1:7">
      <c r="A21"/>
      <c r="B21"/>
      <c r="C21"/>
      <c r="D21"/>
      <c r="E21"/>
      <c r="F21"/>
      <c r="G21"/>
    </row>
  </sheetData>
  <mergeCells count="4">
    <mergeCell ref="B1:E1"/>
    <mergeCell ref="A3:F3"/>
    <mergeCell ref="A4:A5"/>
    <mergeCell ref="B4:E4"/>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topLeftCell="A49" zoomScale="90" zoomScaleNormal="90" workbookViewId="0">
      <selection activeCell="B6" sqref="B6:G7"/>
    </sheetView>
  </sheetViews>
  <sheetFormatPr defaultColWidth="11.42578125" defaultRowHeight="14.25"/>
  <cols>
    <col min="1" max="1" width="2.7109375" style="114" customWidth="1"/>
    <col min="2" max="2" width="24.7109375" style="114" customWidth="1"/>
    <col min="3" max="3" width="11.28515625" style="115" customWidth="1"/>
    <col min="4" max="4" width="19.28515625" style="115" customWidth="1"/>
    <col min="5" max="5" width="7.5703125" style="114" customWidth="1"/>
    <col min="6" max="6" width="24.7109375" style="114" customWidth="1"/>
    <col min="7" max="7" width="79.140625" style="114" customWidth="1"/>
    <col min="8" max="8" width="11.42578125" style="114"/>
    <col min="9" max="9" width="32" style="114" customWidth="1"/>
    <col min="10" max="16384" width="11.42578125" style="114"/>
  </cols>
  <sheetData>
    <row r="1" spans="2:9" ht="15" thickBot="1"/>
    <row r="2" spans="2:9" ht="18">
      <c r="B2" s="314" t="s">
        <v>179</v>
      </c>
      <c r="C2" s="315"/>
      <c r="D2" s="315"/>
      <c r="E2" s="315"/>
      <c r="F2" s="315"/>
      <c r="G2" s="316"/>
    </row>
    <row r="3" spans="2:9" ht="15">
      <c r="B3" s="317" t="s">
        <v>180</v>
      </c>
      <c r="C3" s="318"/>
      <c r="D3" s="319"/>
      <c r="E3" s="319"/>
      <c r="F3" s="319"/>
      <c r="G3" s="320"/>
    </row>
    <row r="4" spans="2:9" ht="88.5" customHeight="1">
      <c r="B4" s="321" t="s">
        <v>181</v>
      </c>
      <c r="C4" s="322"/>
      <c r="D4" s="322"/>
      <c r="E4" s="322"/>
      <c r="F4" s="322"/>
      <c r="G4" s="323"/>
    </row>
    <row r="5" spans="2:9" ht="15">
      <c r="B5" s="116"/>
      <c r="C5" s="117"/>
      <c r="D5" s="118"/>
      <c r="E5" s="119"/>
      <c r="F5" s="119"/>
      <c r="G5" s="119"/>
    </row>
    <row r="6" spans="2:9" ht="16.5" customHeight="1">
      <c r="B6" s="324" t="s">
        <v>182</v>
      </c>
      <c r="C6" s="325"/>
      <c r="D6" s="325"/>
      <c r="E6" s="325"/>
      <c r="F6" s="325"/>
      <c r="G6" s="326"/>
    </row>
    <row r="7" spans="2:9" ht="76.5" customHeight="1">
      <c r="B7" s="324"/>
      <c r="C7" s="325"/>
      <c r="D7" s="325"/>
      <c r="E7" s="325"/>
      <c r="F7" s="325"/>
      <c r="G7" s="326"/>
    </row>
    <row r="8" spans="2:9" ht="15" thickBot="1">
      <c r="B8" s="120"/>
      <c r="C8" s="121"/>
      <c r="D8" s="121"/>
      <c r="E8" s="122"/>
      <c r="F8" s="123"/>
      <c r="G8" s="123"/>
    </row>
    <row r="9" spans="2:9">
      <c r="B9" s="124"/>
      <c r="C9" s="125" t="s">
        <v>183</v>
      </c>
      <c r="D9" s="327" t="s">
        <v>184</v>
      </c>
      <c r="E9" s="328"/>
      <c r="F9" s="329" t="s">
        <v>185</v>
      </c>
      <c r="G9" s="330"/>
    </row>
    <row r="10" spans="2:9" ht="15" customHeight="1">
      <c r="B10" s="126"/>
      <c r="C10" s="127">
        <v>5</v>
      </c>
      <c r="D10" s="310" t="s">
        <v>186</v>
      </c>
      <c r="E10" s="311"/>
      <c r="F10" s="302" t="s">
        <v>187</v>
      </c>
      <c r="G10" s="303"/>
      <c r="H10" s="313"/>
      <c r="I10" s="313"/>
    </row>
    <row r="11" spans="2:9">
      <c r="B11" s="126"/>
      <c r="C11" s="127">
        <v>5</v>
      </c>
      <c r="D11" s="310" t="s">
        <v>188</v>
      </c>
      <c r="E11" s="311"/>
      <c r="F11" s="302" t="s">
        <v>189</v>
      </c>
      <c r="G11" s="303"/>
      <c r="H11" s="313"/>
      <c r="I11" s="313"/>
    </row>
    <row r="12" spans="2:9">
      <c r="B12" s="126"/>
      <c r="C12" s="127">
        <v>5</v>
      </c>
      <c r="D12" s="310" t="s">
        <v>190</v>
      </c>
      <c r="E12" s="311"/>
      <c r="F12" s="302" t="s">
        <v>191</v>
      </c>
      <c r="G12" s="303"/>
      <c r="H12" s="313"/>
      <c r="I12" s="313"/>
    </row>
    <row r="13" spans="2:9" ht="27.75" customHeight="1">
      <c r="B13" s="126"/>
      <c r="C13" s="127">
        <v>5</v>
      </c>
      <c r="D13" s="310" t="s">
        <v>192</v>
      </c>
      <c r="E13" s="311"/>
      <c r="F13" s="302" t="s">
        <v>193</v>
      </c>
      <c r="G13" s="303"/>
      <c r="H13" s="313"/>
      <c r="I13" s="313"/>
    </row>
    <row r="14" spans="2:9">
      <c r="B14" s="126"/>
      <c r="C14" s="127">
        <v>5</v>
      </c>
      <c r="D14" s="310" t="s">
        <v>194</v>
      </c>
      <c r="E14" s="311"/>
      <c r="F14" s="302" t="s">
        <v>195</v>
      </c>
      <c r="G14" s="303"/>
      <c r="H14" s="313"/>
      <c r="I14" s="313"/>
    </row>
    <row r="15" spans="2:9" ht="41.25" customHeight="1">
      <c r="B15" s="126"/>
      <c r="C15" s="127">
        <v>5</v>
      </c>
      <c r="D15" s="310" t="s">
        <v>196</v>
      </c>
      <c r="E15" s="311"/>
      <c r="F15" s="302" t="s">
        <v>197</v>
      </c>
      <c r="G15" s="303"/>
      <c r="H15" s="313"/>
      <c r="I15" s="313"/>
    </row>
    <row r="16" spans="2:9" ht="41.25" customHeight="1">
      <c r="B16" s="126"/>
      <c r="C16" s="127">
        <v>5</v>
      </c>
      <c r="D16" s="304" t="s">
        <v>198</v>
      </c>
      <c r="E16" s="305"/>
      <c r="F16" s="302" t="s">
        <v>199</v>
      </c>
      <c r="G16" s="303"/>
      <c r="H16" s="313"/>
      <c r="I16" s="313"/>
    </row>
    <row r="17" spans="2:9" ht="51.75" customHeight="1">
      <c r="B17" s="126"/>
      <c r="C17" s="127">
        <v>5</v>
      </c>
      <c r="D17" s="305" t="s">
        <v>200</v>
      </c>
      <c r="E17" s="312"/>
      <c r="F17" s="302" t="s">
        <v>201</v>
      </c>
      <c r="G17" s="303"/>
      <c r="H17" s="313"/>
      <c r="I17" s="313"/>
    </row>
    <row r="18" spans="2:9" ht="51.75" customHeight="1">
      <c r="B18" s="126"/>
      <c r="C18" s="127">
        <v>5</v>
      </c>
      <c r="D18" s="304" t="s">
        <v>202</v>
      </c>
      <c r="E18" s="305"/>
      <c r="F18" s="302" t="s">
        <v>203</v>
      </c>
      <c r="G18" s="303"/>
      <c r="H18" s="313"/>
      <c r="I18" s="313"/>
    </row>
    <row r="19" spans="2:9" ht="51.75" customHeight="1">
      <c r="B19" s="126"/>
      <c r="C19" s="127">
        <v>5</v>
      </c>
      <c r="D19" s="128" t="s">
        <v>204</v>
      </c>
      <c r="E19" s="129"/>
      <c r="F19" s="302" t="s">
        <v>205</v>
      </c>
      <c r="G19" s="303"/>
      <c r="H19" s="313"/>
      <c r="I19" s="313"/>
    </row>
    <row r="20" spans="2:9" ht="51.75" customHeight="1">
      <c r="B20" s="126"/>
      <c r="C20" s="127">
        <v>5</v>
      </c>
      <c r="D20" s="128" t="s">
        <v>206</v>
      </c>
      <c r="E20" s="129"/>
      <c r="F20" s="302" t="s">
        <v>207</v>
      </c>
      <c r="G20" s="303"/>
      <c r="H20" s="313"/>
      <c r="I20" s="313"/>
    </row>
    <row r="21" spans="2:9" ht="66.75" customHeight="1">
      <c r="B21" s="126"/>
      <c r="C21" s="127">
        <v>5</v>
      </c>
      <c r="D21" s="304" t="s">
        <v>208</v>
      </c>
      <c r="E21" s="305"/>
      <c r="F21" s="302" t="s">
        <v>209</v>
      </c>
      <c r="G21" s="303"/>
      <c r="H21" s="313"/>
      <c r="I21" s="313"/>
    </row>
    <row r="22" spans="2:9" ht="36" customHeight="1">
      <c r="B22" s="126"/>
      <c r="C22" s="127">
        <v>5</v>
      </c>
      <c r="D22" s="306" t="s">
        <v>210</v>
      </c>
      <c r="E22" s="307"/>
      <c r="F22" s="302" t="s">
        <v>211</v>
      </c>
      <c r="G22" s="303"/>
      <c r="H22" s="331"/>
      <c r="I22" s="331"/>
    </row>
    <row r="23" spans="2:9" ht="26.25" customHeight="1">
      <c r="B23" s="126"/>
      <c r="C23" s="127">
        <v>5</v>
      </c>
      <c r="D23" s="308" t="s">
        <v>212</v>
      </c>
      <c r="E23" s="308"/>
      <c r="F23" s="309" t="s">
        <v>213</v>
      </c>
      <c r="G23" s="303"/>
      <c r="H23" s="313"/>
      <c r="I23" s="313"/>
    </row>
    <row r="24" spans="2:9" ht="26.25" customHeight="1">
      <c r="B24" s="126"/>
      <c r="C24" s="127">
        <v>5</v>
      </c>
      <c r="D24" s="308" t="s">
        <v>214</v>
      </c>
      <c r="E24" s="308"/>
      <c r="F24" s="309" t="s">
        <v>215</v>
      </c>
      <c r="G24" s="303"/>
      <c r="H24" s="313"/>
      <c r="I24" s="313"/>
    </row>
    <row r="25" spans="2:9" ht="26.25" customHeight="1">
      <c r="B25" s="126"/>
      <c r="C25" s="127">
        <v>5</v>
      </c>
      <c r="D25" s="340" t="s">
        <v>216</v>
      </c>
      <c r="E25" s="341"/>
      <c r="F25" s="309" t="s">
        <v>217</v>
      </c>
      <c r="G25" s="303"/>
      <c r="H25" s="313"/>
      <c r="I25" s="313"/>
    </row>
    <row r="26" spans="2:9" ht="27" customHeight="1">
      <c r="B26" s="130"/>
      <c r="C26" s="333" t="s">
        <v>218</v>
      </c>
      <c r="D26" s="334"/>
      <c r="E26" s="334"/>
      <c r="F26" s="334"/>
      <c r="G26" s="335"/>
    </row>
    <row r="27" spans="2:9" ht="27" customHeight="1">
      <c r="B27" s="336" t="s">
        <v>219</v>
      </c>
      <c r="C27" s="337"/>
      <c r="D27" s="337"/>
      <c r="E27" s="337"/>
      <c r="F27" s="337"/>
      <c r="G27" s="338"/>
    </row>
    <row r="28" spans="2:9" ht="10.5" customHeight="1">
      <c r="B28" s="131"/>
      <c r="D28" s="132"/>
      <c r="E28" s="133"/>
      <c r="F28" s="134"/>
      <c r="G28" s="134"/>
    </row>
    <row r="29" spans="2:9">
      <c r="B29" s="131"/>
      <c r="C29" s="135"/>
      <c r="D29" s="339" t="s">
        <v>184</v>
      </c>
      <c r="E29" s="339"/>
      <c r="F29" s="342" t="s">
        <v>185</v>
      </c>
      <c r="G29" s="343"/>
    </row>
    <row r="30" spans="2:9">
      <c r="B30" s="131"/>
      <c r="D30" s="332" t="s">
        <v>186</v>
      </c>
      <c r="E30" s="332"/>
      <c r="F30" s="344" t="s">
        <v>220</v>
      </c>
      <c r="G30" s="345"/>
      <c r="H30" s="313"/>
      <c r="I30" s="313"/>
    </row>
    <row r="31" spans="2:9">
      <c r="B31" s="131"/>
      <c r="D31" s="332" t="s">
        <v>188</v>
      </c>
      <c r="E31" s="332"/>
      <c r="F31" s="344" t="s">
        <v>221</v>
      </c>
      <c r="G31" s="345"/>
      <c r="H31" s="313"/>
      <c r="I31" s="313"/>
    </row>
    <row r="32" spans="2:9">
      <c r="B32" s="131"/>
      <c r="D32" s="332" t="s">
        <v>190</v>
      </c>
      <c r="E32" s="332"/>
      <c r="F32" s="344" t="s">
        <v>222</v>
      </c>
      <c r="G32" s="345"/>
      <c r="H32" s="313"/>
      <c r="I32" s="313"/>
    </row>
    <row r="33" spans="2:9">
      <c r="B33" s="131"/>
      <c r="D33" s="332" t="s">
        <v>192</v>
      </c>
      <c r="E33" s="332"/>
      <c r="F33" s="344" t="s">
        <v>223</v>
      </c>
      <c r="G33" s="345"/>
      <c r="H33" s="313"/>
      <c r="I33" s="313"/>
    </row>
    <row r="34" spans="2:9">
      <c r="B34" s="131"/>
      <c r="D34" s="332" t="s">
        <v>194</v>
      </c>
      <c r="E34" s="332"/>
      <c r="F34" s="344" t="s">
        <v>224</v>
      </c>
      <c r="G34" s="345"/>
      <c r="H34" s="313"/>
      <c r="I34" s="313"/>
    </row>
    <row r="35" spans="2:9" ht="40.9" customHeight="1">
      <c r="B35" s="131"/>
      <c r="D35" s="332" t="s">
        <v>225</v>
      </c>
      <c r="E35" s="332"/>
      <c r="F35" s="344" t="s">
        <v>226</v>
      </c>
      <c r="G35" s="345"/>
      <c r="H35" s="313"/>
      <c r="I35" s="313"/>
    </row>
    <row r="36" spans="2:9" ht="42" customHeight="1">
      <c r="B36" s="136"/>
      <c r="C36" s="137"/>
      <c r="D36" s="332" t="s">
        <v>227</v>
      </c>
      <c r="E36" s="332"/>
      <c r="F36" s="344" t="s">
        <v>228</v>
      </c>
      <c r="G36" s="345"/>
      <c r="H36" s="346"/>
      <c r="I36" s="346"/>
    </row>
    <row r="37" spans="2:9" ht="30.75" customHeight="1">
      <c r="B37" s="136"/>
      <c r="C37" s="137"/>
      <c r="D37" s="332" t="s">
        <v>229</v>
      </c>
      <c r="E37" s="332"/>
      <c r="F37" s="347" t="s">
        <v>230</v>
      </c>
      <c r="G37" s="348"/>
      <c r="H37" s="346"/>
      <c r="I37" s="346"/>
    </row>
    <row r="38" spans="2:9" ht="33" customHeight="1">
      <c r="B38" s="136"/>
      <c r="C38" s="137"/>
      <c r="D38" s="332" t="s">
        <v>231</v>
      </c>
      <c r="E38" s="332"/>
      <c r="F38" s="347" t="s">
        <v>230</v>
      </c>
      <c r="G38" s="348"/>
      <c r="H38" s="346"/>
      <c r="I38" s="346"/>
    </row>
    <row r="39" spans="2:9" ht="30" customHeight="1">
      <c r="B39" s="136"/>
      <c r="C39" s="137"/>
      <c r="D39" s="332" t="s">
        <v>232</v>
      </c>
      <c r="E39" s="332"/>
      <c r="F39" s="347" t="s">
        <v>230</v>
      </c>
      <c r="G39" s="348"/>
      <c r="H39" s="346"/>
      <c r="I39" s="346"/>
    </row>
    <row r="40" spans="2:9" ht="30" customHeight="1">
      <c r="B40" s="136"/>
      <c r="C40" s="137"/>
      <c r="D40" s="332" t="s">
        <v>233</v>
      </c>
      <c r="E40" s="332"/>
      <c r="F40" s="347" t="s">
        <v>230</v>
      </c>
      <c r="G40" s="348"/>
      <c r="H40" s="346"/>
      <c r="I40" s="346"/>
    </row>
    <row r="41" spans="2:9" ht="30" customHeight="1">
      <c r="B41" s="136"/>
      <c r="C41" s="137"/>
      <c r="D41" s="349" t="s">
        <v>234</v>
      </c>
      <c r="E41" s="350"/>
      <c r="F41" s="344" t="s">
        <v>235</v>
      </c>
      <c r="G41" s="345"/>
      <c r="H41" s="346"/>
      <c r="I41" s="346"/>
    </row>
    <row r="42" spans="2:9" ht="35.25" customHeight="1">
      <c r="B42" s="136"/>
      <c r="C42" s="137"/>
      <c r="D42" s="332" t="s">
        <v>236</v>
      </c>
      <c r="E42" s="332"/>
      <c r="F42" s="344" t="s">
        <v>237</v>
      </c>
      <c r="G42" s="345"/>
      <c r="H42" s="346"/>
      <c r="I42" s="346"/>
    </row>
    <row r="43" spans="2:9" ht="31.5" customHeight="1">
      <c r="B43" s="136"/>
      <c r="C43" s="137"/>
      <c r="D43" s="332" t="s">
        <v>229</v>
      </c>
      <c r="E43" s="332"/>
      <c r="F43" s="347" t="s">
        <v>230</v>
      </c>
      <c r="G43" s="348"/>
      <c r="H43" s="346"/>
      <c r="I43" s="346"/>
    </row>
    <row r="44" spans="2:9" ht="35.25" customHeight="1">
      <c r="B44" s="136"/>
      <c r="C44" s="137"/>
      <c r="D44" s="332" t="s">
        <v>238</v>
      </c>
      <c r="E44" s="332"/>
      <c r="F44" s="347" t="s">
        <v>230</v>
      </c>
      <c r="G44" s="348"/>
      <c r="H44" s="346"/>
      <c r="I44" s="346"/>
    </row>
    <row r="45" spans="2:9" ht="57" customHeight="1">
      <c r="B45" s="136"/>
      <c r="C45" s="137"/>
      <c r="D45" s="332" t="s">
        <v>233</v>
      </c>
      <c r="E45" s="332"/>
      <c r="F45" s="347" t="s">
        <v>230</v>
      </c>
      <c r="G45" s="348"/>
      <c r="H45" s="346"/>
      <c r="I45" s="346"/>
    </row>
    <row r="46" spans="2:9" ht="32.25" customHeight="1">
      <c r="B46" s="136"/>
      <c r="C46" s="137"/>
      <c r="D46" s="332" t="s">
        <v>231</v>
      </c>
      <c r="E46" s="332"/>
      <c r="F46" s="347" t="s">
        <v>230</v>
      </c>
      <c r="G46" s="348"/>
      <c r="H46" s="346"/>
      <c r="I46" s="346"/>
    </row>
    <row r="47" spans="2:9" ht="32.25" customHeight="1">
      <c r="B47" s="136"/>
      <c r="C47" s="137"/>
      <c r="D47" s="349" t="s">
        <v>239</v>
      </c>
      <c r="E47" s="350"/>
      <c r="F47" s="357" t="s">
        <v>240</v>
      </c>
      <c r="G47" s="358"/>
      <c r="H47" s="346"/>
      <c r="I47" s="346"/>
    </row>
    <row r="48" spans="2:9" ht="32.25" customHeight="1">
      <c r="B48" s="136"/>
      <c r="C48" s="137"/>
      <c r="D48" s="332" t="s">
        <v>241</v>
      </c>
      <c r="E48" s="332"/>
      <c r="F48" s="344" t="s">
        <v>242</v>
      </c>
      <c r="G48" s="345"/>
      <c r="H48" s="346"/>
      <c r="I48" s="346"/>
    </row>
    <row r="49" spans="2:9" ht="32.25" customHeight="1">
      <c r="B49" s="136"/>
      <c r="C49" s="137"/>
      <c r="D49" s="332" t="s">
        <v>243</v>
      </c>
      <c r="E49" s="332"/>
      <c r="F49" s="344" t="s">
        <v>244</v>
      </c>
      <c r="G49" s="345"/>
      <c r="H49" s="346"/>
      <c r="I49" s="346"/>
    </row>
    <row r="50" spans="2:9" ht="32.25" customHeight="1">
      <c r="B50" s="136"/>
      <c r="C50" s="137"/>
      <c r="D50" s="332" t="s">
        <v>245</v>
      </c>
      <c r="E50" s="332"/>
      <c r="F50" s="344" t="s">
        <v>246</v>
      </c>
      <c r="G50" s="345"/>
      <c r="H50" s="346"/>
      <c r="I50" s="346"/>
    </row>
    <row r="51" spans="2:9" ht="32.25" customHeight="1">
      <c r="B51" s="136"/>
      <c r="C51" s="137"/>
      <c r="D51" s="132"/>
      <c r="E51" s="132"/>
      <c r="F51" s="134"/>
      <c r="G51" s="134"/>
      <c r="H51" s="346"/>
      <c r="I51" s="346"/>
    </row>
    <row r="52" spans="2:9" ht="32.25" customHeight="1">
      <c r="B52" s="136"/>
      <c r="C52" s="137"/>
      <c r="D52" s="132"/>
      <c r="E52" s="132"/>
      <c r="F52" s="134"/>
      <c r="G52" s="134"/>
    </row>
    <row r="53" spans="2:9" ht="32.25" customHeight="1">
      <c r="B53" s="136"/>
      <c r="C53" s="137"/>
      <c r="D53" s="132"/>
      <c r="E53" s="132"/>
      <c r="F53" s="134"/>
      <c r="G53" s="134"/>
    </row>
    <row r="54" spans="2:9" ht="21.75" customHeight="1">
      <c r="B54" s="351" t="s">
        <v>247</v>
      </c>
      <c r="C54" s="352"/>
      <c r="D54" s="352"/>
      <c r="E54" s="352"/>
      <c r="F54" s="352"/>
      <c r="G54" s="353"/>
    </row>
    <row r="55" spans="2:9" ht="21.75" customHeight="1">
      <c r="B55" s="351" t="s">
        <v>248</v>
      </c>
      <c r="C55" s="352"/>
      <c r="D55" s="352"/>
      <c r="E55" s="352"/>
      <c r="F55" s="352"/>
      <c r="G55" s="353"/>
    </row>
    <row r="56" spans="2:9" ht="20.25" customHeight="1">
      <c r="B56" s="351" t="s">
        <v>249</v>
      </c>
      <c r="C56" s="352"/>
      <c r="D56" s="352"/>
      <c r="E56" s="352"/>
      <c r="F56" s="352"/>
      <c r="G56" s="353"/>
    </row>
    <row r="57" spans="2:9" ht="20.25" customHeight="1">
      <c r="B57" s="351" t="s">
        <v>250</v>
      </c>
      <c r="C57" s="352"/>
      <c r="D57" s="352"/>
      <c r="E57" s="352"/>
      <c r="F57" s="352"/>
      <c r="G57" s="353"/>
    </row>
    <row r="58" spans="2:9" ht="18" customHeight="1" thickBot="1">
      <c r="B58" s="354" t="s">
        <v>251</v>
      </c>
      <c r="C58" s="355"/>
      <c r="D58" s="355"/>
      <c r="E58" s="355"/>
      <c r="F58" s="355"/>
      <c r="G58" s="356"/>
    </row>
    <row r="59" spans="2:9">
      <c r="B59" s="138"/>
      <c r="C59" s="139"/>
      <c r="D59" s="138"/>
      <c r="E59" s="138"/>
      <c r="F59" s="138"/>
      <c r="G59" s="138"/>
    </row>
  </sheetData>
  <mergeCells count="12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F19:G19"/>
    <mergeCell ref="F20:G20"/>
    <mergeCell ref="D21:E21"/>
    <mergeCell ref="F21:G21"/>
    <mergeCell ref="D22:E22"/>
    <mergeCell ref="F22:G22"/>
    <mergeCell ref="D23:E23"/>
    <mergeCell ref="F23:G23"/>
    <mergeCell ref="D24:E24"/>
    <mergeCell ref="F24:G24"/>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209"/>
  <sheetViews>
    <sheetView showGridLines="0" zoomScale="70" zoomScaleNormal="70" zoomScalePageLayoutView="50" workbookViewId="0">
      <pane ySplit="9" topLeftCell="A10" activePane="bottomLeft" state="frozen"/>
      <selection pane="bottomLeft" activeCell="G90" sqref="G90"/>
    </sheetView>
  </sheetViews>
  <sheetFormatPr defaultColWidth="11.42578125" defaultRowHeight="12.75"/>
  <cols>
    <col min="1" max="1" width="5" style="68" bestFit="1" customWidth="1"/>
    <col min="2" max="2" width="26.28515625" style="68" customWidth="1"/>
    <col min="3" max="3" width="43.28515625" style="68" customWidth="1"/>
    <col min="4" max="4" width="49" style="69" customWidth="1"/>
    <col min="5" max="5" width="21" style="68" customWidth="1"/>
    <col min="6" max="6" width="21.140625" style="68" customWidth="1"/>
    <col min="7" max="7" width="15.5703125" style="68" customWidth="1"/>
    <col min="8" max="8" width="20.85546875" style="68" customWidth="1"/>
    <col min="9" max="9" width="35.140625" style="68" customWidth="1"/>
    <col min="10" max="10" width="30.85546875" style="68" customWidth="1"/>
    <col min="11" max="11" width="16.7109375" style="68" customWidth="1"/>
    <col min="12" max="12" width="15.28515625" style="68" hidden="1" customWidth="1"/>
    <col min="13" max="13" width="23.42578125" style="68" customWidth="1"/>
    <col min="14" max="14" width="27.7109375" style="68" customWidth="1"/>
    <col min="15" max="15" width="6.28515625" style="68" hidden="1" customWidth="1"/>
    <col min="16" max="16" width="11.42578125" style="59"/>
    <col min="17" max="17" width="47.85546875" style="59" customWidth="1"/>
    <col min="18" max="258" width="11.42578125" style="59"/>
    <col min="259" max="16384" width="11.42578125" style="60"/>
  </cols>
  <sheetData>
    <row r="1" spans="1:258">
      <c r="A1" s="389"/>
      <c r="B1" s="390"/>
      <c r="C1" s="56"/>
      <c r="D1" s="57"/>
      <c r="E1" s="56"/>
      <c r="F1" s="56"/>
      <c r="G1" s="56"/>
      <c r="H1" s="56"/>
      <c r="I1" s="56"/>
      <c r="J1" s="56"/>
      <c r="K1" s="56"/>
      <c r="L1" s="56"/>
      <c r="M1" s="56"/>
      <c r="N1" s="58"/>
      <c r="O1" s="56"/>
    </row>
    <row r="2" spans="1:258">
      <c r="A2" s="391"/>
      <c r="B2" s="392"/>
      <c r="C2" s="61"/>
      <c r="D2" s="62"/>
      <c r="E2" s="61"/>
      <c r="F2" s="61"/>
      <c r="G2" s="61"/>
      <c r="H2" s="61"/>
      <c r="I2" s="61"/>
      <c r="J2" s="61"/>
      <c r="K2" s="61"/>
      <c r="L2" s="61"/>
      <c r="M2" s="61"/>
      <c r="N2" s="63"/>
      <c r="O2" s="61"/>
    </row>
    <row r="3" spans="1:258">
      <c r="A3" s="391"/>
      <c r="B3" s="392"/>
      <c r="C3" s="64"/>
      <c r="D3" s="62"/>
      <c r="E3" s="61"/>
      <c r="F3" s="61"/>
      <c r="G3" s="61"/>
      <c r="H3" s="61"/>
      <c r="I3" s="61"/>
      <c r="J3" s="61"/>
      <c r="K3" s="61"/>
      <c r="L3" s="61"/>
      <c r="M3" s="61"/>
      <c r="N3" s="63"/>
      <c r="O3" s="61"/>
    </row>
    <row r="4" spans="1:258" ht="19.5" customHeight="1">
      <c r="A4" s="393" t="s">
        <v>252</v>
      </c>
      <c r="B4" s="393"/>
      <c r="C4" s="393"/>
      <c r="D4" s="394" t="s">
        <v>5</v>
      </c>
      <c r="E4" s="395"/>
      <c r="F4" s="395"/>
      <c r="G4" s="395"/>
      <c r="H4" s="395"/>
      <c r="I4" s="395"/>
      <c r="J4" s="395"/>
      <c r="K4" s="395"/>
      <c r="L4" s="395"/>
      <c r="M4" s="395"/>
      <c r="N4" s="396"/>
      <c r="O4" s="140"/>
    </row>
    <row r="5" spans="1:258" ht="38.450000000000003" customHeight="1">
      <c r="A5" s="393" t="s">
        <v>253</v>
      </c>
      <c r="B5" s="393"/>
      <c r="C5" s="393"/>
      <c r="D5" s="394" t="s">
        <v>254</v>
      </c>
      <c r="E5" s="395"/>
      <c r="F5" s="395"/>
      <c r="G5" s="395"/>
      <c r="H5" s="395"/>
      <c r="I5" s="395"/>
      <c r="J5" s="395"/>
      <c r="K5" s="395"/>
      <c r="L5" s="395"/>
      <c r="M5" s="395"/>
      <c r="N5" s="396"/>
      <c r="O5" s="141"/>
    </row>
    <row r="6" spans="1:258" ht="16.5" customHeight="1">
      <c r="A6" s="393" t="s">
        <v>255</v>
      </c>
      <c r="B6" s="393"/>
      <c r="C6" s="393"/>
      <c r="D6" s="394" t="s">
        <v>256</v>
      </c>
      <c r="E6" s="395"/>
      <c r="F6" s="395"/>
      <c r="G6" s="395"/>
      <c r="H6" s="395"/>
      <c r="I6" s="395"/>
      <c r="J6" s="395"/>
      <c r="K6" s="395"/>
      <c r="L6" s="395"/>
      <c r="M6" s="395"/>
      <c r="N6" s="396"/>
      <c r="O6" s="142"/>
    </row>
    <row r="7" spans="1:258" ht="32.25" customHeight="1" thickBot="1">
      <c r="A7" s="143" t="s">
        <v>257</v>
      </c>
      <c r="B7" s="144"/>
      <c r="C7" s="144"/>
      <c r="D7" s="374" t="s">
        <v>258</v>
      </c>
      <c r="E7" s="375" t="s">
        <v>259</v>
      </c>
      <c r="F7" s="376"/>
      <c r="G7" s="376"/>
      <c r="H7" s="377"/>
      <c r="I7" s="378" t="s">
        <v>260</v>
      </c>
      <c r="J7" s="379"/>
      <c r="K7" s="379"/>
      <c r="L7" s="379"/>
      <c r="M7" s="380"/>
      <c r="N7" s="381" t="s">
        <v>261</v>
      </c>
      <c r="O7" s="382"/>
    </row>
    <row r="8" spans="1:258" ht="41.25" customHeight="1" thickTop="1">
      <c r="A8" s="384" t="s">
        <v>262</v>
      </c>
      <c r="B8" s="386" t="s">
        <v>263</v>
      </c>
      <c r="C8" s="145" t="s">
        <v>264</v>
      </c>
      <c r="D8" s="374"/>
      <c r="E8" s="387" t="s">
        <v>200</v>
      </c>
      <c r="F8" s="387" t="s">
        <v>265</v>
      </c>
      <c r="G8" s="387" t="s">
        <v>266</v>
      </c>
      <c r="H8" s="387" t="s">
        <v>206</v>
      </c>
      <c r="I8" s="397" t="s">
        <v>267</v>
      </c>
      <c r="J8" s="146" t="s">
        <v>268</v>
      </c>
      <c r="K8" s="397" t="s">
        <v>260</v>
      </c>
      <c r="L8" s="397" t="s">
        <v>269</v>
      </c>
      <c r="M8" s="397" t="s">
        <v>270</v>
      </c>
      <c r="N8" s="398" t="s">
        <v>271</v>
      </c>
      <c r="O8" s="372" t="s">
        <v>272</v>
      </c>
    </row>
    <row r="9" spans="1:258" s="66" customFormat="1" ht="53.25" customHeight="1" thickBot="1">
      <c r="A9" s="385"/>
      <c r="B9" s="374"/>
      <c r="C9" s="147" t="s">
        <v>273</v>
      </c>
      <c r="D9" s="374"/>
      <c r="E9" s="388"/>
      <c r="F9" s="388"/>
      <c r="G9" s="388"/>
      <c r="H9" s="388"/>
      <c r="I9" s="388"/>
      <c r="J9" s="148" t="s">
        <v>274</v>
      </c>
      <c r="K9" s="388" t="s">
        <v>275</v>
      </c>
      <c r="L9" s="388"/>
      <c r="M9" s="388" t="s">
        <v>275</v>
      </c>
      <c r="N9" s="399"/>
      <c r="O9" s="373"/>
      <c r="P9" s="59"/>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c r="IW9" s="65"/>
      <c r="IX9" s="65"/>
    </row>
    <row r="10" spans="1:258" ht="48.75" customHeight="1" thickBot="1">
      <c r="A10" s="359">
        <v>1</v>
      </c>
      <c r="B10" s="365" t="s">
        <v>276</v>
      </c>
      <c r="C10" s="363" t="s">
        <v>277</v>
      </c>
      <c r="D10" s="154" t="s">
        <v>278</v>
      </c>
      <c r="E10" s="369">
        <v>365</v>
      </c>
      <c r="F10" s="369">
        <v>0</v>
      </c>
      <c r="G10" s="370">
        <f>+F10/E10</f>
        <v>0</v>
      </c>
      <c r="H10" s="359" t="str">
        <f>CONCATENATE(IF(G10&lt;='8- Politicas de admiistracion'!$D$6,'8- Politicas de admiistracion'!$B$6,IF(G10&lt;='8- Politicas de admiistracion'!$D$7,'8- Politicas de admiistracion'!$B$7,IF(G10&lt;='8- Politicas de admiistracion'!$D$8,'8- Politicas de admiistracion'!$B$8,IF(G10&lt;='8- Politicas de admiistracion'!$D$9,'8- Politicas de admiistracion'!$B$9,IF(G10&lt;='8- Politicas de admiistracion'!$D$10,'8- Politicas de admiistracion'!$B$10,"Probabilidad no valida")))))," - ",VLOOKUP(IF(G10&lt;='8- Politicas de admiistracion'!$D$6,'8- Politicas de admiistracion'!$B$6,IF(G10&lt;='8- Politicas de admiistracion'!$D$7,'8- Politicas de admiistracion'!$B$7,IF(G10&lt;='8- Politicas de admiistracion'!$D$8,'8- Politicas de admiistracion'!$B$8,IF(G10&lt;='8- Politicas de admiistracion'!$D$9,'8- Politicas de admiistracion'!$B$9,IF(G10&lt;='8- Politicas de admiistracion'!$D$10,'8- Politicas de admiistracion'!$B$10,"Probabilidad no valida"))))),'8- Politicas de admiistracion'!$B$6:$F$10,5,FALSE))</f>
        <v>Muy Baja - 1</v>
      </c>
      <c r="I10" s="157" t="s">
        <v>279</v>
      </c>
      <c r="J10" s="158" t="s">
        <v>280</v>
      </c>
      <c r="K10" s="151" t="str">
        <f>IFERROR(CONCATENATE(INDEX('8- Politicas de admiistracion'!$B$16:$F$53,MATCH('5- Identificación de Riesgos'!J10,'8- Politicas de admiistracion'!$C$16:$C$54,0),1)," - ",L10),"")</f>
        <v>Leve - 1</v>
      </c>
      <c r="L10" s="152">
        <f>IFERROR(VLOOKUP(INDEX('8- Politicas de admiistracion'!$B$16:$F$64,MATCH('5- Identificación de Riesgos'!J10,'8- Politicas de admiistracion'!$C$16:$C$64,0),1),'8- Politicas de admiistracion'!$B$16:$F$64,5,FALSE),"")</f>
        <v>1</v>
      </c>
      <c r="M10" s="359" t="str">
        <f>IFERROR(CONCATENATE(INDEX('8- Politicas de admiistracion'!$B$16:$F$53,MATCH(ROUND(AVERAGE(L10:L19),0),'8- Politicas de admiistracion'!$F$16:$F$53,0),1)," - ",ROUND(AVERAGE(L10:L19),0)),"")</f>
        <v>Leve - 1</v>
      </c>
      <c r="N10" s="359" t="str">
        <f>IFERROR(CONCATENATE(VLOOKUP((LEFT(H10,LEN(H10)-4)&amp;LEFT(M10,LEN(M10)-4)),'9- Matriz de Calor '!$D$17:$E$41,2,0)," - ",RIGHT(H10,1)*RIGHT(M10,1)),"")</f>
        <v>Bajo - 1</v>
      </c>
      <c r="O10" s="383">
        <f>RIGHT(H10,1)*RIGHT(M10,1)</f>
        <v>1</v>
      </c>
    </row>
    <row r="11" spans="1:258" ht="33" customHeight="1" thickTop="1" thickBot="1">
      <c r="A11" s="359"/>
      <c r="B11" s="365"/>
      <c r="C11" s="363"/>
      <c r="D11" s="154" t="s">
        <v>281</v>
      </c>
      <c r="E11" s="369"/>
      <c r="F11" s="369"/>
      <c r="G11" s="370"/>
      <c r="H11" s="359"/>
      <c r="I11" s="157" t="s">
        <v>282</v>
      </c>
      <c r="J11" s="158" t="s">
        <v>283</v>
      </c>
      <c r="K11" s="151" t="str">
        <f>IFERROR(CONCATENATE(INDEX('8- Politicas de admiistracion'!$B$16:$F$53,MATCH('5- Identificación de Riesgos'!J11,'8- Politicas de admiistracion'!$C$16:$C$54,0),1)," - ",L11),"")</f>
        <v>Leve - 1</v>
      </c>
      <c r="L11" s="152">
        <f>IFERROR(VLOOKUP(INDEX('8- Politicas de admiistracion'!$B$16:$F$64,MATCH('5- Identificación de Riesgos'!J11,'8- Politicas de admiistracion'!$C$16:$C$64,0),1),'8- Politicas de admiistracion'!$B$16:$F$64,5,FALSE),"")</f>
        <v>1</v>
      </c>
      <c r="M11" s="359"/>
      <c r="N11" s="359"/>
      <c r="O11" s="360"/>
    </row>
    <row r="12" spans="1:258" ht="33" customHeight="1" thickTop="1" thickBot="1">
      <c r="A12" s="359"/>
      <c r="B12" s="365"/>
      <c r="C12" s="363"/>
      <c r="D12" s="155" t="s">
        <v>284</v>
      </c>
      <c r="E12" s="369"/>
      <c r="F12" s="369"/>
      <c r="G12" s="370"/>
      <c r="H12" s="359"/>
      <c r="I12" s="157" t="s">
        <v>285</v>
      </c>
      <c r="J12" s="158" t="s">
        <v>286</v>
      </c>
      <c r="K12" s="151" t="str">
        <f>IFERROR(CONCATENATE(INDEX('8- Politicas de admiistracion'!$B$16:$F$53,MATCH('5- Identificación de Riesgos'!J12,'8- Politicas de admiistracion'!$C$16:$C$54,0),1)," - ",L12),"")</f>
        <v>Leve - 1</v>
      </c>
      <c r="L12" s="152">
        <f>IFERROR(VLOOKUP(INDEX('8- Politicas de admiistracion'!$B$16:$F$64,MATCH('5- Identificación de Riesgos'!J12,'8- Politicas de admiistracion'!$C$16:$C$64,0),1),'8- Politicas de admiistracion'!$B$16:$F$64,5,FALSE),"")</f>
        <v>1</v>
      </c>
      <c r="M12" s="359"/>
      <c r="N12" s="359"/>
      <c r="O12" s="360"/>
    </row>
    <row r="13" spans="1:258" ht="33" customHeight="1" thickTop="1" thickBot="1">
      <c r="A13" s="359"/>
      <c r="B13" s="365"/>
      <c r="C13" s="363"/>
      <c r="D13" s="155" t="s">
        <v>287</v>
      </c>
      <c r="E13" s="369"/>
      <c r="F13" s="369"/>
      <c r="G13" s="370"/>
      <c r="H13" s="359"/>
      <c r="I13" s="157" t="s">
        <v>288</v>
      </c>
      <c r="J13" s="158" t="s">
        <v>289</v>
      </c>
      <c r="K13" s="151" t="str">
        <f>IFERROR(CONCATENATE(INDEX('8- Politicas de admiistracion'!$B$16:$F$53,MATCH('5- Identificación de Riesgos'!J13,'8- Politicas de admiistracion'!$C$16:$C$54,0),1)," - ",L13),"")</f>
        <v>Leve - 1</v>
      </c>
      <c r="L13" s="152">
        <f>IFERROR(VLOOKUP(INDEX('8- Politicas de admiistracion'!$B$16:$F$64,MATCH('5- Identificación de Riesgos'!J13,'8- Politicas de admiistracion'!$C$16:$C$64,0),1),'8- Politicas de admiistracion'!$B$16:$F$64,5,FALSE),"")</f>
        <v>1</v>
      </c>
      <c r="M13" s="359"/>
      <c r="N13" s="359"/>
      <c r="O13" s="360"/>
    </row>
    <row r="14" spans="1:258" ht="33" customHeight="1" thickTop="1" thickBot="1">
      <c r="A14" s="359"/>
      <c r="B14" s="365"/>
      <c r="C14" s="363"/>
      <c r="D14" s="156"/>
      <c r="E14" s="369"/>
      <c r="F14" s="369"/>
      <c r="G14" s="370"/>
      <c r="H14" s="359"/>
      <c r="I14" s="154"/>
      <c r="J14" s="155"/>
      <c r="K14" s="151" t="str">
        <f>IFERROR(CONCATENATE(INDEX('8- Politicas de admiistracion'!$B$16:$F$53,MATCH('5- Identificación de Riesgos'!J14,'8- Politicas de admiistracion'!$C$16:$C$54,0),1)," - ",L14),"")</f>
        <v/>
      </c>
      <c r="L14" s="152" t="str">
        <f>IFERROR(VLOOKUP(INDEX('8- Politicas de admiistracion'!$B$16:$F$64,MATCH('5- Identificación de Riesgos'!J14,'8- Politicas de admiistracion'!$C$16:$C$64,0),1),'8- Politicas de admiistracion'!$B$16:$F$64,5,FALSE),"")</f>
        <v/>
      </c>
      <c r="M14" s="359"/>
      <c r="N14" s="359"/>
      <c r="O14" s="360"/>
    </row>
    <row r="15" spans="1:258" ht="14.25" thickTop="1" thickBot="1">
      <c r="A15" s="359"/>
      <c r="B15" s="365"/>
      <c r="C15" s="363"/>
      <c r="D15" s="156"/>
      <c r="E15" s="369"/>
      <c r="F15" s="369"/>
      <c r="G15" s="370"/>
      <c r="H15" s="359"/>
      <c r="I15" s="154"/>
      <c r="J15" s="155"/>
      <c r="K15" s="151" t="str">
        <f>IFERROR(CONCATENATE(INDEX('8- Politicas de admiistracion'!$B$16:$F$53,MATCH('5- Identificación de Riesgos'!J15,'8- Politicas de admiistracion'!$C$16:$C$54,0),1)," - ",L15),"")</f>
        <v/>
      </c>
      <c r="L15" s="152" t="str">
        <f>IFERROR(VLOOKUP(INDEX('8- Politicas de admiistracion'!$B$16:$F$64,MATCH('5- Identificación de Riesgos'!J15,'8- Politicas de admiistracion'!$C$16:$C$64,0),1),'8- Politicas de admiistracion'!$B$16:$F$64,5,FALSE),"")</f>
        <v/>
      </c>
      <c r="M15" s="359"/>
      <c r="N15" s="359"/>
      <c r="O15" s="360"/>
    </row>
    <row r="16" spans="1:258" ht="14.25" thickTop="1" thickBot="1">
      <c r="A16" s="359"/>
      <c r="B16" s="365"/>
      <c r="C16" s="363"/>
      <c r="D16" s="154"/>
      <c r="E16" s="369"/>
      <c r="F16" s="369"/>
      <c r="G16" s="370"/>
      <c r="H16" s="359"/>
      <c r="I16" s="154"/>
      <c r="J16" s="155"/>
      <c r="K16" s="151" t="str">
        <f>IFERROR(CONCATENATE(INDEX('8- Politicas de admiistracion'!$B$16:$F$53,MATCH('5- Identificación de Riesgos'!J16,'8- Politicas de admiistracion'!$C$16:$C$54,0),1)," - ",L16),"")</f>
        <v/>
      </c>
      <c r="L16" s="152" t="str">
        <f>IFERROR(VLOOKUP(INDEX('8- Politicas de admiistracion'!$B$16:$F$64,MATCH('5- Identificación de Riesgos'!J16,'8- Politicas de admiistracion'!$C$16:$C$64,0),1),'8- Politicas de admiistracion'!$B$16:$F$64,5,FALSE),"")</f>
        <v/>
      </c>
      <c r="M16" s="359"/>
      <c r="N16" s="359"/>
      <c r="O16" s="360"/>
    </row>
    <row r="17" spans="1:15" ht="14.25" thickTop="1" thickBot="1">
      <c r="A17" s="359"/>
      <c r="B17" s="365"/>
      <c r="C17" s="363"/>
      <c r="D17" s="154"/>
      <c r="E17" s="369"/>
      <c r="F17" s="369"/>
      <c r="G17" s="370"/>
      <c r="H17" s="359"/>
      <c r="I17" s="154"/>
      <c r="J17" s="155"/>
      <c r="K17" s="151" t="str">
        <f>IFERROR(CONCATENATE(INDEX('8- Politicas de admiistracion'!$B$16:$F$53,MATCH('5- Identificación de Riesgos'!J17,'8- Politicas de admiistracion'!$C$16:$C$54,0),1)," - ",L17),"")</f>
        <v/>
      </c>
      <c r="L17" s="152" t="str">
        <f>IFERROR(VLOOKUP(INDEX('8- Politicas de admiistracion'!$B$16:$F$64,MATCH('5- Identificación de Riesgos'!J17,'8- Politicas de admiistracion'!$C$16:$C$64,0),1),'8- Politicas de admiistracion'!$B$16:$F$64,5,FALSE),"")</f>
        <v/>
      </c>
      <c r="M17" s="359"/>
      <c r="N17" s="359"/>
      <c r="O17" s="360"/>
    </row>
    <row r="18" spans="1:15" ht="14.25" thickTop="1" thickBot="1">
      <c r="A18" s="359"/>
      <c r="B18" s="365"/>
      <c r="C18" s="363"/>
      <c r="D18" s="154"/>
      <c r="E18" s="369"/>
      <c r="F18" s="369"/>
      <c r="G18" s="370"/>
      <c r="H18" s="359"/>
      <c r="I18" s="154"/>
      <c r="J18" s="155"/>
      <c r="K18" s="151" t="str">
        <f>IFERROR(CONCATENATE(INDEX('8- Politicas de admiistracion'!$B$16:$F$53,MATCH('5- Identificación de Riesgos'!J18,'8- Politicas de admiistracion'!$C$16:$C$54,0),1)," - ",L18),"")</f>
        <v/>
      </c>
      <c r="L18" s="152" t="str">
        <f>IFERROR(VLOOKUP(INDEX('8- Politicas de admiistracion'!$B$16:$F$64,MATCH('5- Identificación de Riesgos'!J18,'8- Politicas de admiistracion'!$C$16:$C$64,0),1),'8- Politicas de admiistracion'!$B$16:$F$64,5,FALSE),"")</f>
        <v/>
      </c>
      <c r="M18" s="359"/>
      <c r="N18" s="359"/>
      <c r="O18" s="360"/>
    </row>
    <row r="19" spans="1:15" ht="14.25" thickTop="1" thickBot="1">
      <c r="A19" s="359"/>
      <c r="B19" s="365"/>
      <c r="C19" s="363"/>
      <c r="D19" s="154"/>
      <c r="E19" s="369"/>
      <c r="F19" s="369"/>
      <c r="G19" s="370"/>
      <c r="H19" s="359"/>
      <c r="I19" s="154"/>
      <c r="J19" s="155"/>
      <c r="K19" s="151" t="str">
        <f>IFERROR(CONCATENATE(INDEX('8- Politicas de admiistracion'!$B$16:$F$53,MATCH('5- Identificación de Riesgos'!J19,'8- Politicas de admiistracion'!$C$16:$C$54,0),1)," - ",L19),"")</f>
        <v/>
      </c>
      <c r="L19" s="152" t="str">
        <f>IFERROR(VLOOKUP(INDEX('8- Politicas de admiistracion'!$B$16:$F$64,MATCH('5- Identificación de Riesgos'!J19,'8- Politicas de admiistracion'!$C$16:$C$64,0),1),'8- Politicas de admiistracion'!$B$16:$F$64,5,FALSE),"")</f>
        <v/>
      </c>
      <c r="M19" s="359"/>
      <c r="N19" s="359"/>
      <c r="O19" s="360"/>
    </row>
    <row r="20" spans="1:15" ht="27" thickTop="1" thickBot="1">
      <c r="A20" s="359">
        <v>2</v>
      </c>
      <c r="B20" s="365" t="s">
        <v>290</v>
      </c>
      <c r="C20" s="363" t="s">
        <v>291</v>
      </c>
      <c r="D20" s="149" t="s">
        <v>292</v>
      </c>
      <c r="E20" s="359">
        <v>36</v>
      </c>
      <c r="F20" s="359">
        <v>1</v>
      </c>
      <c r="G20" s="370">
        <f t="shared" ref="G20" si="0">+F20/E20</f>
        <v>2.7777777777777776E-2</v>
      </c>
      <c r="H20" s="359" t="str">
        <f>CONCATENATE(IF(G20&lt;='8- Politicas de admiistracion'!$D$6,'8- Politicas de admiistracion'!$B$6,IF(G20&lt;='8- Politicas de admiistracion'!$D$7,'8- Politicas de admiistracion'!$B$7,IF(G20&lt;='8- Politicas de admiistracion'!$D$8,'8- Politicas de admiistracion'!$B$8,IF(G20&lt;='8- Politicas de admiistracion'!$D$9,'8- Politicas de admiistracion'!$B$9,IF(G20&lt;='8- Politicas de admiistracion'!$D$10,'8- Politicas de admiistracion'!$B$10,"Probabilidad no valida")))))," - ",VLOOKUP(IF(G20&lt;='8- Politicas de admiistracion'!$D$6,'8- Politicas de admiistracion'!$B$6,IF(G20&lt;='8- Politicas de admiistracion'!$D$7,'8- Politicas de admiistracion'!$B$7,IF(G20&lt;='8- Politicas de admiistracion'!$D$8,'8- Politicas de admiistracion'!$B$8,IF(G20&lt;='8- Politicas de admiistracion'!$D$9,'8- Politicas de admiistracion'!$B$9,IF(G20&lt;='8- Politicas de admiistracion'!$D$10,'8- Politicas de admiistracion'!$B$10,"Probabilidad no valida"))))),'8- Politicas de admiistracion'!$B$6:$F$10,5,FALSE))</f>
        <v>Muy Baja - 1</v>
      </c>
      <c r="I20" s="157" t="s">
        <v>288</v>
      </c>
      <c r="J20" s="157" t="s">
        <v>289</v>
      </c>
      <c r="K20" s="151" t="str">
        <f>IFERROR(CONCATENATE(INDEX('8- Politicas de admiistracion'!$B$16:$F$53,MATCH('5- Identificación de Riesgos'!J20,'8- Politicas de admiistracion'!$C$16:$C$54,0),1)," - ",L20),"")</f>
        <v>Leve - 1</v>
      </c>
      <c r="L20" s="152">
        <f>IFERROR(VLOOKUP(INDEX('8- Politicas de admiistracion'!$B$16:$F$64,MATCH('5- Identificación de Riesgos'!J20,'8- Politicas de admiistracion'!$C$16:$C$64,0),1),'8- Politicas de admiistracion'!$B$16:$F$64,5,FALSE),"")</f>
        <v>1</v>
      </c>
      <c r="M20" s="359" t="str">
        <f>IFERROR(CONCATENATE(INDEX('8- Politicas de admiistracion'!$B$16:$F$53,MATCH(ROUND(AVERAGE(L20:L29),0),'8- Politicas de admiistracion'!$F$16:$F$53,0),1)," - ",ROUND(AVERAGE(L20:L29),0)),"")</f>
        <v>Leve - 1</v>
      </c>
      <c r="N20" s="359" t="str">
        <f>IFERROR(CONCATENATE(VLOOKUP((LEFT(H20,LEN(H20)-4)&amp;LEFT(M20,LEN(M20)-4)),'9- Matriz de Calor '!$D$17:$E$41,2,0)," - ",RIGHT(H20,1)*RIGHT(M20,1)),"")</f>
        <v>Bajo - 1</v>
      </c>
      <c r="O20" s="360">
        <f>RIGHT(H20,1)*RIGHT(M20,1)</f>
        <v>1</v>
      </c>
    </row>
    <row r="21" spans="1:15" ht="22.5" customHeight="1" thickTop="1" thickBot="1">
      <c r="A21" s="359"/>
      <c r="B21" s="365"/>
      <c r="C21" s="363"/>
      <c r="D21" s="149" t="s">
        <v>293</v>
      </c>
      <c r="E21" s="359"/>
      <c r="F21" s="359"/>
      <c r="G21" s="370"/>
      <c r="H21" s="359"/>
      <c r="I21" s="157" t="s">
        <v>282</v>
      </c>
      <c r="J21" s="157" t="s">
        <v>283</v>
      </c>
      <c r="K21" s="151" t="str">
        <f>IFERROR(CONCATENATE(INDEX('8- Politicas de admiistracion'!$B$16:$F$53,MATCH('5- Identificación de Riesgos'!J21,'8- Politicas de admiistracion'!$C$16:$C$54,0),1)," - ",L21),"")</f>
        <v>Leve - 1</v>
      </c>
      <c r="L21" s="152">
        <f>IFERROR(VLOOKUP(INDEX('8- Politicas de admiistracion'!$B$16:$F$64,MATCH('5- Identificación de Riesgos'!J21,'8- Politicas de admiistracion'!$C$16:$C$64,0),1),'8- Politicas de admiistracion'!$B$16:$F$64,5,FALSE),"")</f>
        <v>1</v>
      </c>
      <c r="M21" s="359"/>
      <c r="N21" s="359"/>
      <c r="O21" s="360"/>
    </row>
    <row r="22" spans="1:15" ht="27" thickTop="1" thickBot="1">
      <c r="A22" s="359"/>
      <c r="B22" s="365"/>
      <c r="C22" s="363"/>
      <c r="D22" s="149" t="s">
        <v>294</v>
      </c>
      <c r="E22" s="359"/>
      <c r="F22" s="359"/>
      <c r="G22" s="370"/>
      <c r="H22" s="359"/>
      <c r="I22" s="157" t="s">
        <v>285</v>
      </c>
      <c r="J22" s="157" t="s">
        <v>286</v>
      </c>
      <c r="K22" s="151" t="str">
        <f>IFERROR(CONCATENATE(INDEX('8- Politicas de admiistracion'!$B$16:$F$53,MATCH('5- Identificación de Riesgos'!J22,'8- Politicas de admiistracion'!$C$16:$C$54,0),1)," - ",L22),"")</f>
        <v>Leve - 1</v>
      </c>
      <c r="L22" s="152">
        <f>IFERROR(VLOOKUP(INDEX('8- Politicas de admiistracion'!$B$16:$F$64,MATCH('5- Identificación de Riesgos'!J22,'8- Politicas de admiistracion'!$C$16:$C$64,0),1),'8- Politicas de admiistracion'!$B$16:$F$64,5,FALSE),"")</f>
        <v>1</v>
      </c>
      <c r="M22" s="359"/>
      <c r="N22" s="359"/>
      <c r="O22" s="360"/>
    </row>
    <row r="23" spans="1:15" ht="14.25" thickTop="1" thickBot="1">
      <c r="A23" s="359"/>
      <c r="B23" s="365"/>
      <c r="C23" s="363"/>
      <c r="D23" s="149"/>
      <c r="E23" s="359"/>
      <c r="F23" s="359"/>
      <c r="G23" s="370"/>
      <c r="H23" s="359"/>
      <c r="I23" s="157"/>
      <c r="J23" s="157"/>
      <c r="K23" s="151" t="str">
        <f>IFERROR(CONCATENATE(INDEX('8- Politicas de admiistracion'!$B$16:$F$53,MATCH('5- Identificación de Riesgos'!J23,'8- Politicas de admiistracion'!$C$16:$C$54,0),1)," - ",L23),"")</f>
        <v/>
      </c>
      <c r="L23" s="152" t="str">
        <f>IFERROR(VLOOKUP(INDEX('8- Politicas de admiistracion'!$B$16:$F$64,MATCH('5- Identificación de Riesgos'!J23,'8- Politicas de admiistracion'!$C$16:$C$64,0),1),'8- Politicas de admiistracion'!$B$16:$F$64,5,FALSE),"")</f>
        <v/>
      </c>
      <c r="M23" s="359"/>
      <c r="N23" s="359"/>
      <c r="O23" s="360"/>
    </row>
    <row r="24" spans="1:15" ht="14.25" thickTop="1" thickBot="1">
      <c r="A24" s="359"/>
      <c r="B24" s="365"/>
      <c r="C24" s="363"/>
      <c r="D24" s="149"/>
      <c r="E24" s="359"/>
      <c r="F24" s="359"/>
      <c r="G24" s="370"/>
      <c r="H24" s="359"/>
      <c r="I24" s="157"/>
      <c r="J24" s="157"/>
      <c r="K24" s="151" t="str">
        <f>IFERROR(CONCATENATE(INDEX('8- Politicas de admiistracion'!$B$16:$F$53,MATCH('5- Identificación de Riesgos'!J24,'8- Politicas de admiistracion'!$C$16:$C$54,0),1)," - ",L24),"")</f>
        <v/>
      </c>
      <c r="L24" s="152" t="str">
        <f>IFERROR(VLOOKUP(INDEX('8- Politicas de admiistracion'!$B$16:$F$64,MATCH('5- Identificación de Riesgos'!J24,'8- Politicas de admiistracion'!$C$16:$C$64,0),1),'8- Politicas de admiistracion'!$B$16:$F$64,5,FALSE),"")</f>
        <v/>
      </c>
      <c r="M24" s="359"/>
      <c r="N24" s="359"/>
      <c r="O24" s="360"/>
    </row>
    <row r="25" spans="1:15" ht="14.25" thickTop="1" thickBot="1">
      <c r="A25" s="359"/>
      <c r="B25" s="365"/>
      <c r="C25" s="363"/>
      <c r="D25" s="159"/>
      <c r="E25" s="359"/>
      <c r="F25" s="359"/>
      <c r="G25" s="370"/>
      <c r="H25" s="359"/>
      <c r="I25" s="157"/>
      <c r="J25" s="157"/>
      <c r="K25" s="151" t="str">
        <f>IFERROR(CONCATENATE(INDEX('8- Politicas de admiistracion'!$B$16:$F$53,MATCH('5- Identificación de Riesgos'!J25,'8- Politicas de admiistracion'!$C$16:$C$54,0),1)," - ",L25),"")</f>
        <v/>
      </c>
      <c r="L25" s="152" t="str">
        <f>IFERROR(VLOOKUP(INDEX('8- Politicas de admiistracion'!$B$16:$F$64,MATCH('5- Identificación de Riesgos'!J25,'8- Politicas de admiistracion'!$C$16:$C$64,0),1),'8- Politicas de admiistracion'!$B$16:$F$64,5,FALSE),"")</f>
        <v/>
      </c>
      <c r="M25" s="359"/>
      <c r="N25" s="359"/>
      <c r="O25" s="360"/>
    </row>
    <row r="26" spans="1:15" ht="14.25" thickTop="1" thickBot="1">
      <c r="A26" s="359"/>
      <c r="B26" s="365"/>
      <c r="C26" s="363"/>
      <c r="D26" s="154"/>
      <c r="E26" s="359"/>
      <c r="F26" s="359"/>
      <c r="G26" s="370"/>
      <c r="H26" s="359"/>
      <c r="I26" s="157"/>
      <c r="J26" s="157"/>
      <c r="K26" s="151" t="str">
        <f>IFERROR(CONCATENATE(INDEX('8- Politicas de admiistracion'!$B$16:$F$53,MATCH('5- Identificación de Riesgos'!J26,'8- Politicas de admiistracion'!$C$16:$C$54,0),1)," - ",L26),"")</f>
        <v/>
      </c>
      <c r="L26" s="152" t="str">
        <f>IFERROR(VLOOKUP(INDEX('8- Politicas de admiistracion'!$B$16:$F$64,MATCH('5- Identificación de Riesgos'!J26,'8- Politicas de admiistracion'!$C$16:$C$64,0),1),'8- Politicas de admiistracion'!$B$16:$F$64,5,FALSE),"")</f>
        <v/>
      </c>
      <c r="M26" s="359"/>
      <c r="N26" s="359"/>
      <c r="O26" s="360"/>
    </row>
    <row r="27" spans="1:15" ht="14.25" thickTop="1" thickBot="1">
      <c r="A27" s="359"/>
      <c r="B27" s="365"/>
      <c r="C27" s="363"/>
      <c r="D27" s="154"/>
      <c r="E27" s="359"/>
      <c r="F27" s="359"/>
      <c r="G27" s="370"/>
      <c r="H27" s="359"/>
      <c r="I27" s="157"/>
      <c r="J27" s="157"/>
      <c r="K27" s="151" t="str">
        <f>IFERROR(CONCATENATE(INDEX('8- Politicas de admiistracion'!$B$16:$F$53,MATCH('5- Identificación de Riesgos'!J27,'8- Politicas de admiistracion'!$C$16:$C$54,0),1)," - ",L27),"")</f>
        <v/>
      </c>
      <c r="L27" s="152" t="str">
        <f>IFERROR(VLOOKUP(INDEX('8- Politicas de admiistracion'!$B$16:$F$64,MATCH('5- Identificación de Riesgos'!J27,'8- Politicas de admiistracion'!$C$16:$C$64,0),1),'8- Politicas de admiistracion'!$B$16:$F$64,5,FALSE),"")</f>
        <v/>
      </c>
      <c r="M27" s="359"/>
      <c r="N27" s="359"/>
      <c r="O27" s="360"/>
    </row>
    <row r="28" spans="1:15" ht="14.25" thickTop="1" thickBot="1">
      <c r="A28" s="359"/>
      <c r="B28" s="365"/>
      <c r="C28" s="363"/>
      <c r="D28" s="154"/>
      <c r="E28" s="359"/>
      <c r="F28" s="359"/>
      <c r="G28" s="370"/>
      <c r="H28" s="359"/>
      <c r="I28" s="157"/>
      <c r="J28" s="157"/>
      <c r="K28" s="151" t="str">
        <f>IFERROR(CONCATENATE(INDEX('8- Politicas de admiistracion'!$B$16:$F$53,MATCH('5- Identificación de Riesgos'!J28,'8- Politicas de admiistracion'!$C$16:$C$54,0),1)," - ",L28),"")</f>
        <v/>
      </c>
      <c r="L28" s="152" t="str">
        <f>IFERROR(VLOOKUP(INDEX('8- Politicas de admiistracion'!$B$16:$F$64,MATCH('5- Identificación de Riesgos'!J28,'8- Politicas de admiistracion'!$C$16:$C$64,0),1),'8- Politicas de admiistracion'!$B$16:$F$64,5,FALSE),"")</f>
        <v/>
      </c>
      <c r="M28" s="359"/>
      <c r="N28" s="359"/>
      <c r="O28" s="360"/>
    </row>
    <row r="29" spans="1:15" ht="14.25" thickTop="1" thickBot="1">
      <c r="A29" s="359"/>
      <c r="B29" s="365"/>
      <c r="C29" s="363"/>
      <c r="D29" s="154"/>
      <c r="E29" s="359"/>
      <c r="F29" s="359"/>
      <c r="G29" s="370"/>
      <c r="H29" s="359"/>
      <c r="I29" s="157"/>
      <c r="J29" s="157"/>
      <c r="K29" s="151" t="str">
        <f>IFERROR(CONCATENATE(INDEX('8- Politicas de admiistracion'!$B$16:$F$53,MATCH('5- Identificación de Riesgos'!J29,'8- Politicas de admiistracion'!$C$16:$C$54,0),1)," - ",L29),"")</f>
        <v/>
      </c>
      <c r="L29" s="152" t="str">
        <f>IFERROR(VLOOKUP(INDEX('8- Politicas de admiistracion'!$B$16:$F$64,MATCH('5- Identificación de Riesgos'!J29,'8- Politicas de admiistracion'!$C$16:$C$64,0),1),'8- Politicas de admiistracion'!$B$16:$F$64,5,FALSE),"")</f>
        <v/>
      </c>
      <c r="M29" s="359"/>
      <c r="N29" s="359"/>
      <c r="O29" s="360"/>
    </row>
    <row r="30" spans="1:15" ht="27" thickTop="1" thickBot="1">
      <c r="A30" s="359">
        <v>3</v>
      </c>
      <c r="B30" s="371" t="s">
        <v>295</v>
      </c>
      <c r="C30" s="363" t="s">
        <v>296</v>
      </c>
      <c r="D30" s="149" t="s">
        <v>297</v>
      </c>
      <c r="E30" s="359">
        <v>200</v>
      </c>
      <c r="F30" s="359">
        <v>1</v>
      </c>
      <c r="G30" s="370">
        <f t="shared" ref="G30" si="1">+F30/E30</f>
        <v>5.0000000000000001E-3</v>
      </c>
      <c r="H30" s="359" t="str">
        <f>CONCATENATE(IF(G30&lt;='8- Politicas de admiistracion'!$D$6,'8- Politicas de admiistracion'!$B$6,IF(G30&lt;='8- Politicas de admiistracion'!$D$7,'8- Politicas de admiistracion'!$B$7,IF(G30&lt;='8- Politicas de admiistracion'!$D$8,'8- Politicas de admiistracion'!$B$8,IF(G30&lt;='8- Politicas de admiistracion'!$D$9,'8- Politicas de admiistracion'!$B$9,IF(G30&lt;='8- Politicas de admiistracion'!$D$10,'8- Politicas de admiistracion'!$B$10,"Probabilidad no valida")))))," - ",VLOOKUP(IF(G30&lt;='8- Politicas de admiistracion'!$D$6,'8- Politicas de admiistracion'!$B$6,IF(G30&lt;='8- Politicas de admiistracion'!$D$7,'8- Politicas de admiistracion'!$B$7,IF(G30&lt;='8- Politicas de admiistracion'!$D$8,'8- Politicas de admiistracion'!$B$8,IF(G30&lt;='8- Politicas de admiistracion'!$D$9,'8- Politicas de admiistracion'!$B$9,IF(G30&lt;='8- Politicas de admiistracion'!$D$10,'8- Politicas de admiistracion'!$B$10,"Probabilidad no valida"))))),'8- Politicas de admiistracion'!$B$6:$F$10,5,FALSE))</f>
        <v>Muy Baja - 1</v>
      </c>
      <c r="I30" s="157" t="s">
        <v>288</v>
      </c>
      <c r="J30" s="158" t="s">
        <v>298</v>
      </c>
      <c r="K30" s="151" t="str">
        <f>IFERROR(CONCATENATE(INDEX('8- Politicas de admiistracion'!$B$16:$F$53,MATCH('5- Identificación de Riesgos'!J30,'8- Politicas de admiistracion'!$C$16:$C$54,0),1)," - ",L30),"")</f>
        <v>Menor - 2</v>
      </c>
      <c r="L30" s="152">
        <f>IFERROR(VLOOKUP(INDEX('8- Politicas de admiistracion'!$B$16:$F$64,MATCH('5- Identificación de Riesgos'!J30,'8- Politicas de admiistracion'!$C$16:$C$64,0),1),'8- Politicas de admiistracion'!$B$16:$F$64,5,FALSE),"")</f>
        <v>2</v>
      </c>
      <c r="M30" s="359" t="str">
        <f>IFERROR(CONCATENATE(INDEX('8- Politicas de admiistracion'!$B$16:$F$53,MATCH(ROUND(AVERAGE(L30:L39),0),'8- Politicas de admiistracion'!$F$16:$F$53,0),1)," - ",ROUND(AVERAGE(L30:L39),0)),"")</f>
        <v>Menor - 2</v>
      </c>
      <c r="N30" s="359" t="str">
        <f>IFERROR(CONCATENATE(VLOOKUP((LEFT(H30,LEN(H30)-4)&amp;LEFT(M30,LEN(M30)-4)),'9- Matriz de Calor '!$D$17:$E$41,2,0)," - ",RIGHT(H30,1)*RIGHT(M30,1)),"")</f>
        <v>Bajo - 2</v>
      </c>
      <c r="O30" s="360">
        <f>RIGHT(H30,1)*RIGHT(M30,1)</f>
        <v>2</v>
      </c>
    </row>
    <row r="31" spans="1:15" ht="39.75" thickTop="1" thickBot="1">
      <c r="A31" s="359"/>
      <c r="B31" s="371"/>
      <c r="C31" s="363"/>
      <c r="D31" s="149" t="s">
        <v>299</v>
      </c>
      <c r="E31" s="359"/>
      <c r="F31" s="359"/>
      <c r="G31" s="370"/>
      <c r="H31" s="359"/>
      <c r="I31" s="157" t="s">
        <v>279</v>
      </c>
      <c r="J31" s="158" t="s">
        <v>280</v>
      </c>
      <c r="K31" s="151" t="str">
        <f>IFERROR(CONCATENATE(INDEX('8- Politicas de admiistracion'!$B$16:$F$53,MATCH('5- Identificación de Riesgos'!J31,'8- Politicas de admiistracion'!$C$16:$C$54,0),1)," - ",L31),"")</f>
        <v>Leve - 1</v>
      </c>
      <c r="L31" s="152">
        <f>IFERROR(VLOOKUP(INDEX('8- Politicas de admiistracion'!$B$16:$F$64,MATCH('5- Identificación de Riesgos'!J31,'8- Politicas de admiistracion'!$C$16:$C$64,0),1),'8- Politicas de admiistracion'!$B$16:$F$64,5,FALSE),"")</f>
        <v>1</v>
      </c>
      <c r="M31" s="359"/>
      <c r="N31" s="359"/>
      <c r="O31" s="360"/>
    </row>
    <row r="32" spans="1:15" ht="27" thickTop="1" thickBot="1">
      <c r="A32" s="359"/>
      <c r="B32" s="371"/>
      <c r="C32" s="363"/>
      <c r="D32" s="149" t="s">
        <v>300</v>
      </c>
      <c r="E32" s="359"/>
      <c r="F32" s="359"/>
      <c r="G32" s="370"/>
      <c r="H32" s="359"/>
      <c r="I32" s="157"/>
      <c r="J32" s="158"/>
      <c r="K32" s="151" t="str">
        <f>IFERROR(CONCATENATE(INDEX('8- Politicas de admiistracion'!$B$16:$F$53,MATCH('5- Identificación de Riesgos'!J32,'8- Politicas de admiistracion'!$C$16:$C$54,0),1)," - ",L32),"")</f>
        <v/>
      </c>
      <c r="L32" s="152" t="str">
        <f>IFERROR(VLOOKUP(INDEX('8- Politicas de admiistracion'!$B$16:$F$64,MATCH('5- Identificación de Riesgos'!J32,'8- Politicas de admiistracion'!$C$16:$C$64,0),1),'8- Politicas de admiistracion'!$B$16:$F$64,5,FALSE),"")</f>
        <v/>
      </c>
      <c r="M32" s="359"/>
      <c r="N32" s="359"/>
      <c r="O32" s="360"/>
    </row>
    <row r="33" spans="1:15" ht="14.25" thickTop="1" thickBot="1">
      <c r="A33" s="359"/>
      <c r="B33" s="371"/>
      <c r="C33" s="363"/>
      <c r="D33" s="149"/>
      <c r="E33" s="359"/>
      <c r="F33" s="359"/>
      <c r="G33" s="370"/>
      <c r="H33" s="359"/>
      <c r="I33" s="157"/>
      <c r="J33" s="158"/>
      <c r="K33" s="151" t="str">
        <f>IFERROR(CONCATENATE(INDEX('8- Politicas de admiistracion'!$B$16:$F$53,MATCH('5- Identificación de Riesgos'!J33,'8- Politicas de admiistracion'!$C$16:$C$54,0),1)," - ",L33),"")</f>
        <v/>
      </c>
      <c r="L33" s="152" t="str">
        <f>IFERROR(VLOOKUP(INDEX('8- Politicas de admiistracion'!$B$16:$F$64,MATCH('5- Identificación de Riesgos'!J33,'8- Politicas de admiistracion'!$C$16:$C$64,0),1),'8- Politicas de admiistracion'!$B$16:$F$64,5,FALSE),"")</f>
        <v/>
      </c>
      <c r="M33" s="359"/>
      <c r="N33" s="359"/>
      <c r="O33" s="360"/>
    </row>
    <row r="34" spans="1:15" ht="14.25" thickTop="1" thickBot="1">
      <c r="A34" s="359"/>
      <c r="B34" s="371"/>
      <c r="C34" s="363"/>
      <c r="D34" s="154"/>
      <c r="E34" s="359"/>
      <c r="F34" s="359"/>
      <c r="G34" s="370"/>
      <c r="H34" s="359"/>
      <c r="I34" s="157"/>
      <c r="J34" s="158"/>
      <c r="K34" s="151" t="str">
        <f>IFERROR(CONCATENATE(INDEX('8- Politicas de admiistracion'!$B$16:$F$53,MATCH('5- Identificación de Riesgos'!J34,'8- Politicas de admiistracion'!$C$16:$C$54,0),1)," - ",L34),"")</f>
        <v/>
      </c>
      <c r="L34" s="152" t="str">
        <f>IFERROR(VLOOKUP(INDEX('8- Politicas de admiistracion'!$B$16:$F$64,MATCH('5- Identificación de Riesgos'!J34,'8- Politicas de admiistracion'!$C$16:$C$64,0),1),'8- Politicas de admiistracion'!$B$16:$F$64,5,FALSE),"")</f>
        <v/>
      </c>
      <c r="M34" s="359"/>
      <c r="N34" s="359"/>
      <c r="O34" s="360"/>
    </row>
    <row r="35" spans="1:15" ht="14.25" thickTop="1" thickBot="1">
      <c r="A35" s="359"/>
      <c r="B35" s="371"/>
      <c r="C35" s="363"/>
      <c r="D35" s="155"/>
      <c r="E35" s="359"/>
      <c r="F35" s="359"/>
      <c r="G35" s="370"/>
      <c r="H35" s="359"/>
      <c r="I35" s="157"/>
      <c r="J35" s="158"/>
      <c r="K35" s="151" t="str">
        <f>IFERROR(CONCATENATE(INDEX('8- Politicas de admiistracion'!$B$16:$F$53,MATCH('5- Identificación de Riesgos'!J35,'8- Politicas de admiistracion'!$C$16:$C$54,0),1)," - ",L35),"")</f>
        <v/>
      </c>
      <c r="L35" s="152" t="str">
        <f>IFERROR(VLOOKUP(INDEX('8- Politicas de admiistracion'!$B$16:$F$64,MATCH('5- Identificación de Riesgos'!J35,'8- Politicas de admiistracion'!$C$16:$C$64,0),1),'8- Politicas de admiistracion'!$B$16:$F$64,5,FALSE),"")</f>
        <v/>
      </c>
      <c r="M35" s="359"/>
      <c r="N35" s="359"/>
      <c r="O35" s="360"/>
    </row>
    <row r="36" spans="1:15" ht="14.25" thickTop="1" thickBot="1">
      <c r="A36" s="359"/>
      <c r="B36" s="371"/>
      <c r="C36" s="363"/>
      <c r="D36" s="156"/>
      <c r="E36" s="359"/>
      <c r="F36" s="359"/>
      <c r="G36" s="370"/>
      <c r="H36" s="359"/>
      <c r="I36" s="157"/>
      <c r="J36" s="158"/>
      <c r="K36" s="151" t="str">
        <f>IFERROR(CONCATENATE(INDEX('8- Politicas de admiistracion'!$B$16:$F$53,MATCH('5- Identificación de Riesgos'!J36,'8- Politicas de admiistracion'!$C$16:$C$54,0),1)," - ",L36),"")</f>
        <v/>
      </c>
      <c r="L36" s="152" t="str">
        <f>IFERROR(VLOOKUP(INDEX('8- Politicas de admiistracion'!$B$16:$F$64,MATCH('5- Identificación de Riesgos'!J36,'8- Politicas de admiistracion'!$C$16:$C$64,0),1),'8- Politicas de admiistracion'!$B$16:$F$64,5,FALSE),"")</f>
        <v/>
      </c>
      <c r="M36" s="359"/>
      <c r="N36" s="359"/>
      <c r="O36" s="360"/>
    </row>
    <row r="37" spans="1:15" ht="14.25" thickTop="1" thickBot="1">
      <c r="A37" s="359"/>
      <c r="B37" s="371"/>
      <c r="C37" s="363"/>
      <c r="D37" s="154"/>
      <c r="E37" s="359"/>
      <c r="F37" s="359"/>
      <c r="G37" s="370"/>
      <c r="H37" s="359"/>
      <c r="I37" s="157"/>
      <c r="J37" s="158"/>
      <c r="K37" s="151" t="str">
        <f>IFERROR(CONCATENATE(INDEX('8- Politicas de admiistracion'!$B$16:$F$53,MATCH('5- Identificación de Riesgos'!J37,'8- Politicas de admiistracion'!$C$16:$C$54,0),1)," - ",L37),"")</f>
        <v/>
      </c>
      <c r="L37" s="152" t="str">
        <f>IFERROR(VLOOKUP(INDEX('8- Politicas de admiistracion'!$B$16:$F$64,MATCH('5- Identificación de Riesgos'!J37,'8- Politicas de admiistracion'!$C$16:$C$64,0),1),'8- Politicas de admiistracion'!$B$16:$F$64,5,FALSE),"")</f>
        <v/>
      </c>
      <c r="M37" s="359"/>
      <c r="N37" s="359"/>
      <c r="O37" s="360"/>
    </row>
    <row r="38" spans="1:15" ht="14.25" thickTop="1" thickBot="1">
      <c r="A38" s="359"/>
      <c r="B38" s="371"/>
      <c r="C38" s="363"/>
      <c r="D38" s="154"/>
      <c r="E38" s="359"/>
      <c r="F38" s="359"/>
      <c r="G38" s="370"/>
      <c r="H38" s="359"/>
      <c r="I38" s="157"/>
      <c r="J38" s="158"/>
      <c r="K38" s="151" t="str">
        <f>IFERROR(CONCATENATE(INDEX('8- Politicas de admiistracion'!$B$16:$F$53,MATCH('5- Identificación de Riesgos'!J38,'8- Politicas de admiistracion'!$C$16:$C$54,0),1)," - ",L38),"")</f>
        <v/>
      </c>
      <c r="L38" s="152" t="str">
        <f>IFERROR(VLOOKUP(INDEX('8- Politicas de admiistracion'!$B$16:$F$64,MATCH('5- Identificación de Riesgos'!J38,'8- Politicas de admiistracion'!$C$16:$C$64,0),1),'8- Politicas de admiistracion'!$B$16:$F$64,5,FALSE),"")</f>
        <v/>
      </c>
      <c r="M38" s="359"/>
      <c r="N38" s="359"/>
      <c r="O38" s="360"/>
    </row>
    <row r="39" spans="1:15" ht="14.25" thickTop="1" thickBot="1">
      <c r="A39" s="359"/>
      <c r="B39" s="371"/>
      <c r="C39" s="363"/>
      <c r="D39" s="154"/>
      <c r="E39" s="359"/>
      <c r="F39" s="359"/>
      <c r="G39" s="370"/>
      <c r="H39" s="359"/>
      <c r="I39" s="157"/>
      <c r="J39" s="158"/>
      <c r="K39" s="151" t="str">
        <f>IFERROR(CONCATENATE(INDEX('8- Politicas de admiistracion'!$B$16:$F$53,MATCH('5- Identificación de Riesgos'!J39,'8- Politicas de admiistracion'!$C$16:$C$54,0),1)," - ",L39),"")</f>
        <v/>
      </c>
      <c r="L39" s="152" t="str">
        <f>IFERROR(VLOOKUP(INDEX('8- Politicas de admiistracion'!$B$16:$F$64,MATCH('5- Identificación de Riesgos'!J39,'8- Politicas de admiistracion'!$C$16:$C$64,0),1),'8- Politicas de admiistracion'!$B$16:$F$64,5,FALSE),"")</f>
        <v/>
      </c>
      <c r="M39" s="359"/>
      <c r="N39" s="359"/>
      <c r="O39" s="360"/>
    </row>
    <row r="40" spans="1:15" ht="27" thickTop="1" thickBot="1">
      <c r="A40" s="359">
        <v>4</v>
      </c>
      <c r="B40" s="371" t="s">
        <v>301</v>
      </c>
      <c r="C40" s="363" t="s">
        <v>302</v>
      </c>
      <c r="D40" s="149" t="s">
        <v>303</v>
      </c>
      <c r="E40" s="359">
        <v>8</v>
      </c>
      <c r="F40" s="359">
        <v>0</v>
      </c>
      <c r="G40" s="370">
        <f t="shared" ref="G40" si="2">+F40/E40</f>
        <v>0</v>
      </c>
      <c r="H40" s="359" t="str">
        <f>CONCATENATE(IF(G40&lt;='8- Politicas de admiistracion'!$D$6,'8- Politicas de admiistracion'!$B$6,IF(G40&lt;='8- Politicas de admiistracion'!$D$7,'8- Politicas de admiistracion'!$B$7,IF(G40&lt;='8- Politicas de admiistracion'!$D$8,'8- Politicas de admiistracion'!$B$8,IF(G40&lt;='8- Politicas de admiistracion'!$D$9,'8- Politicas de admiistracion'!$B$9,IF(G40&lt;='8- Politicas de admiistracion'!$D$10,'8- Politicas de admiistracion'!$B$10,"Probabilidad no valida")))))," - ",VLOOKUP(IF(G40&lt;='8- Politicas de admiistracion'!$D$6,'8- Politicas de admiistracion'!$B$6,IF(G40&lt;='8- Politicas de admiistracion'!$D$7,'8- Politicas de admiistracion'!$B$7,IF(G40&lt;='8- Politicas de admiistracion'!$D$8,'8- Politicas de admiistracion'!$B$8,IF(G40&lt;='8- Politicas de admiistracion'!$D$9,'8- Politicas de admiistracion'!$B$9,IF(G40&lt;='8- Politicas de admiistracion'!$D$10,'8- Politicas de admiistracion'!$B$10,"Probabilidad no valida"))))),'8- Politicas de admiistracion'!$B$6:$F$10,5,FALSE))</f>
        <v>Muy Baja - 1</v>
      </c>
      <c r="I40" s="157" t="s">
        <v>288</v>
      </c>
      <c r="J40" s="158" t="s">
        <v>298</v>
      </c>
      <c r="K40" s="151" t="str">
        <f>IFERROR(CONCATENATE(INDEX('8- Politicas de admiistracion'!$B$16:$F$53,MATCH('5- Identificación de Riesgos'!J40,'8- Politicas de admiistracion'!$C$16:$C$54,0),1)," - ",L40),"")</f>
        <v>Menor - 2</v>
      </c>
      <c r="L40" s="152">
        <f>IFERROR(VLOOKUP(INDEX('8- Politicas de admiistracion'!$B$16:$F$64,MATCH('5- Identificación de Riesgos'!J40,'8- Politicas de admiistracion'!$C$16:$C$64,0),1),'8- Politicas de admiistracion'!$B$16:$F$64,5,FALSE),"")</f>
        <v>2</v>
      </c>
      <c r="M40" s="359" t="str">
        <f>IFERROR(CONCATENATE(INDEX('8- Politicas de admiistracion'!$B$16:$F$53,MATCH(ROUND(AVERAGE(L40:L49),0),'8- Politicas de admiistracion'!$F$16:$F$53,0),1)," - ",ROUND(AVERAGE(L40:L49),0)),"")</f>
        <v>Leve - 1</v>
      </c>
      <c r="N40" s="359" t="str">
        <f>IFERROR(CONCATENATE(VLOOKUP((LEFT(H40,LEN(H40)-4)&amp;LEFT(M40,LEN(M40)-4)),'9- Matriz de Calor '!$D$17:$E$41,2,0)," - ",RIGHT(H40,1)*RIGHT(M40,1)),"")</f>
        <v>Bajo - 1</v>
      </c>
      <c r="O40" s="360">
        <f>RIGHT(H40,1)*RIGHT(M40,1)</f>
        <v>1</v>
      </c>
    </row>
    <row r="41" spans="1:15" ht="27" thickTop="1" thickBot="1">
      <c r="A41" s="359"/>
      <c r="B41" s="371"/>
      <c r="C41" s="363"/>
      <c r="D41" s="149" t="s">
        <v>304</v>
      </c>
      <c r="E41" s="359"/>
      <c r="F41" s="359"/>
      <c r="G41" s="370"/>
      <c r="H41" s="359"/>
      <c r="I41" s="157" t="s">
        <v>282</v>
      </c>
      <c r="J41" s="158" t="s">
        <v>283</v>
      </c>
      <c r="K41" s="151" t="str">
        <f>IFERROR(CONCATENATE(INDEX('8- Politicas de admiistracion'!$B$16:$F$53,MATCH('5- Identificación de Riesgos'!J41,'8- Politicas de admiistracion'!$C$16:$C$54,0),1)," - ",L41),"")</f>
        <v>Leve - 1</v>
      </c>
      <c r="L41" s="152">
        <f>IFERROR(VLOOKUP(INDEX('8- Politicas de admiistracion'!$B$16:$F$64,MATCH('5- Identificación de Riesgos'!J41,'8- Politicas de admiistracion'!$C$16:$C$64,0),1),'8- Politicas de admiistracion'!$B$16:$F$64,5,FALSE),"")</f>
        <v>1</v>
      </c>
      <c r="M41" s="359"/>
      <c r="N41" s="359"/>
      <c r="O41" s="360"/>
    </row>
    <row r="42" spans="1:15" ht="27" thickTop="1" thickBot="1">
      <c r="A42" s="359"/>
      <c r="B42" s="371"/>
      <c r="C42" s="363"/>
      <c r="D42" s="149" t="s">
        <v>305</v>
      </c>
      <c r="E42" s="359"/>
      <c r="F42" s="359"/>
      <c r="G42" s="370"/>
      <c r="H42" s="359"/>
      <c r="I42" s="157" t="s">
        <v>285</v>
      </c>
      <c r="J42" s="158" t="s">
        <v>286</v>
      </c>
      <c r="K42" s="151" t="str">
        <f>IFERROR(CONCATENATE(INDEX('8- Politicas de admiistracion'!$B$16:$F$53,MATCH('5- Identificación de Riesgos'!J42,'8- Politicas de admiistracion'!$C$16:$C$54,0),1)," - ",L42),"")</f>
        <v>Leve - 1</v>
      </c>
      <c r="L42" s="152">
        <f>IFERROR(VLOOKUP(INDEX('8- Politicas de admiistracion'!$B$16:$F$64,MATCH('5- Identificación de Riesgos'!J42,'8- Politicas de admiistracion'!$C$16:$C$64,0),1),'8- Politicas de admiistracion'!$B$16:$F$64,5,FALSE),"")</f>
        <v>1</v>
      </c>
      <c r="M42" s="359"/>
      <c r="N42" s="359"/>
      <c r="O42" s="360"/>
    </row>
    <row r="43" spans="1:15" ht="27" thickTop="1" thickBot="1">
      <c r="A43" s="359"/>
      <c r="B43" s="371"/>
      <c r="C43" s="363"/>
      <c r="D43" s="149" t="s">
        <v>306</v>
      </c>
      <c r="E43" s="359"/>
      <c r="F43" s="359"/>
      <c r="G43" s="370"/>
      <c r="H43" s="359"/>
      <c r="I43" s="157"/>
      <c r="J43" s="158"/>
      <c r="K43" s="151" t="str">
        <f>IFERROR(CONCATENATE(INDEX('8- Politicas de admiistracion'!$B$16:$F$53,MATCH('5- Identificación de Riesgos'!J43,'8- Politicas de admiistracion'!$C$16:$C$54,0),1)," - ",L43),"")</f>
        <v/>
      </c>
      <c r="L43" s="152" t="str">
        <f>IFERROR(VLOOKUP(INDEX('8- Politicas de admiistracion'!$B$16:$F$64,MATCH('5- Identificación de Riesgos'!J43,'8- Politicas de admiistracion'!$C$16:$C$64,0),1),'8- Politicas de admiistracion'!$B$16:$F$64,5,FALSE),"")</f>
        <v/>
      </c>
      <c r="M43" s="359"/>
      <c r="N43" s="359"/>
      <c r="O43" s="360"/>
    </row>
    <row r="44" spans="1:15" ht="14.25" thickTop="1" thickBot="1">
      <c r="A44" s="359"/>
      <c r="B44" s="371"/>
      <c r="C44" s="363"/>
      <c r="D44" s="154" t="s">
        <v>307</v>
      </c>
      <c r="E44" s="359"/>
      <c r="F44" s="359"/>
      <c r="G44" s="370"/>
      <c r="H44" s="359"/>
      <c r="I44" s="157"/>
      <c r="J44" s="158"/>
      <c r="K44" s="151" t="str">
        <f>IFERROR(CONCATENATE(INDEX('8- Politicas de admiistracion'!$B$16:$F$53,MATCH('5- Identificación de Riesgos'!J44,'8- Politicas de admiistracion'!$C$16:$C$54,0),1)," - ",L44),"")</f>
        <v/>
      </c>
      <c r="L44" s="152" t="str">
        <f>IFERROR(VLOOKUP(INDEX('8- Politicas de admiistracion'!$B$16:$F$64,MATCH('5- Identificación de Riesgos'!J44,'8- Politicas de admiistracion'!$C$16:$C$64,0),1),'8- Politicas de admiistracion'!$B$16:$F$64,5,FALSE),"")</f>
        <v/>
      </c>
      <c r="M44" s="359"/>
      <c r="N44" s="359"/>
      <c r="O44" s="360"/>
    </row>
    <row r="45" spans="1:15" ht="14.25" thickTop="1" thickBot="1">
      <c r="A45" s="359"/>
      <c r="B45" s="371"/>
      <c r="C45" s="363"/>
      <c r="D45" s="155" t="s">
        <v>308</v>
      </c>
      <c r="E45" s="359"/>
      <c r="F45" s="359"/>
      <c r="G45" s="370"/>
      <c r="H45" s="359"/>
      <c r="I45" s="157"/>
      <c r="J45" s="158"/>
      <c r="K45" s="151" t="str">
        <f>IFERROR(CONCATENATE(INDEX('8- Politicas de admiistracion'!$B$16:$F$53,MATCH('5- Identificación de Riesgos'!J45,'8- Politicas de admiistracion'!$C$16:$C$54,0),1)," - ",L45),"")</f>
        <v/>
      </c>
      <c r="L45" s="152" t="str">
        <f>IFERROR(VLOOKUP(INDEX('8- Politicas de admiistracion'!$B$16:$F$64,MATCH('5- Identificación de Riesgos'!J45,'8- Politicas de admiistracion'!$C$16:$C$64,0),1),'8- Politicas de admiistracion'!$B$16:$F$64,5,FALSE),"")</f>
        <v/>
      </c>
      <c r="M45" s="359"/>
      <c r="N45" s="359"/>
      <c r="O45" s="360"/>
    </row>
    <row r="46" spans="1:15" ht="14.25" thickTop="1" thickBot="1">
      <c r="A46" s="359"/>
      <c r="B46" s="371"/>
      <c r="C46" s="363"/>
      <c r="D46" s="156"/>
      <c r="E46" s="359"/>
      <c r="F46" s="359"/>
      <c r="G46" s="370"/>
      <c r="H46" s="359"/>
      <c r="I46" s="157"/>
      <c r="J46" s="158"/>
      <c r="K46" s="151" t="str">
        <f>IFERROR(CONCATENATE(INDEX('8- Politicas de admiistracion'!$B$16:$F$53,MATCH('5- Identificación de Riesgos'!J46,'8- Politicas de admiistracion'!$C$16:$C$54,0),1)," - ",L46),"")</f>
        <v/>
      </c>
      <c r="L46" s="152" t="str">
        <f>IFERROR(VLOOKUP(INDEX('8- Politicas de admiistracion'!$B$16:$F$64,MATCH('5- Identificación de Riesgos'!J46,'8- Politicas de admiistracion'!$C$16:$C$64,0),1),'8- Politicas de admiistracion'!$B$16:$F$64,5,FALSE),"")</f>
        <v/>
      </c>
      <c r="M46" s="359"/>
      <c r="N46" s="359"/>
      <c r="O46" s="360"/>
    </row>
    <row r="47" spans="1:15" ht="14.25" thickTop="1" thickBot="1">
      <c r="A47" s="359"/>
      <c r="B47" s="371"/>
      <c r="C47" s="363"/>
      <c r="D47" s="154"/>
      <c r="E47" s="359"/>
      <c r="F47" s="359"/>
      <c r="G47" s="370"/>
      <c r="H47" s="359"/>
      <c r="I47" s="157"/>
      <c r="J47" s="158"/>
      <c r="K47" s="151" t="str">
        <f>IFERROR(CONCATENATE(INDEX('8- Politicas de admiistracion'!$B$16:$F$53,MATCH('5- Identificación de Riesgos'!J47,'8- Politicas de admiistracion'!$C$16:$C$54,0),1)," - ",L47),"")</f>
        <v/>
      </c>
      <c r="L47" s="152" t="str">
        <f>IFERROR(VLOOKUP(INDEX('8- Politicas de admiistracion'!$B$16:$F$64,MATCH('5- Identificación de Riesgos'!J47,'8- Politicas de admiistracion'!$C$16:$C$64,0),1),'8- Politicas de admiistracion'!$B$16:$F$64,5,FALSE),"")</f>
        <v/>
      </c>
      <c r="M47" s="359"/>
      <c r="N47" s="359"/>
      <c r="O47" s="360"/>
    </row>
    <row r="48" spans="1:15" ht="14.25" thickTop="1" thickBot="1">
      <c r="A48" s="359"/>
      <c r="B48" s="371"/>
      <c r="C48" s="363"/>
      <c r="D48" s="154"/>
      <c r="E48" s="359"/>
      <c r="F48" s="359"/>
      <c r="G48" s="370"/>
      <c r="H48" s="359"/>
      <c r="I48" s="157"/>
      <c r="J48" s="158"/>
      <c r="K48" s="151" t="str">
        <f>IFERROR(CONCATENATE(INDEX('8- Politicas de admiistracion'!$B$16:$F$53,MATCH('5- Identificación de Riesgos'!J48,'8- Politicas de admiistracion'!$C$16:$C$54,0),1)," - ",L48),"")</f>
        <v/>
      </c>
      <c r="L48" s="152" t="str">
        <f>IFERROR(VLOOKUP(INDEX('8- Politicas de admiistracion'!$B$16:$F$64,MATCH('5- Identificación de Riesgos'!J48,'8- Politicas de admiistracion'!$C$16:$C$64,0),1),'8- Politicas de admiistracion'!$B$16:$F$64,5,FALSE),"")</f>
        <v/>
      </c>
      <c r="M48" s="359"/>
      <c r="N48" s="359"/>
      <c r="O48" s="360"/>
    </row>
    <row r="49" spans="1:15" ht="14.25" thickTop="1" thickBot="1">
      <c r="A49" s="359"/>
      <c r="B49" s="371"/>
      <c r="C49" s="363"/>
      <c r="D49" s="154"/>
      <c r="E49" s="359"/>
      <c r="F49" s="359"/>
      <c r="G49" s="370"/>
      <c r="H49" s="359"/>
      <c r="I49" s="157"/>
      <c r="J49" s="158"/>
      <c r="K49" s="151" t="str">
        <f>IFERROR(CONCATENATE(INDEX('8- Politicas de admiistracion'!$B$16:$F$53,MATCH('5- Identificación de Riesgos'!J49,'8- Politicas de admiistracion'!$C$16:$C$54,0),1)," - ",L49),"")</f>
        <v/>
      </c>
      <c r="L49" s="152" t="str">
        <f>IFERROR(VLOOKUP(INDEX('8- Politicas de admiistracion'!$B$16:$F$64,MATCH('5- Identificación de Riesgos'!J49,'8- Politicas de admiistracion'!$C$16:$C$64,0),1),'8- Politicas de admiistracion'!$B$16:$F$64,5,FALSE),"")</f>
        <v/>
      </c>
      <c r="M49" s="359"/>
      <c r="N49" s="359"/>
      <c r="O49" s="360"/>
    </row>
    <row r="50" spans="1:15" s="60" customFormat="1" ht="52.5" thickTop="1" thickBot="1">
      <c r="A50" s="359">
        <v>5</v>
      </c>
      <c r="B50" s="371" t="s">
        <v>309</v>
      </c>
      <c r="C50" s="363" t="s">
        <v>310</v>
      </c>
      <c r="D50" s="149" t="s">
        <v>311</v>
      </c>
      <c r="E50" s="359">
        <v>365</v>
      </c>
      <c r="F50" s="359">
        <v>0</v>
      </c>
      <c r="G50" s="370">
        <f t="shared" ref="G50" si="3">+F50/E50</f>
        <v>0</v>
      </c>
      <c r="H50" s="359" t="str">
        <f>CONCATENATE(IF(G50&lt;='8- Politicas de admiistracion'!$D$6,'8- Politicas de admiistracion'!$B$6,IF(G50&lt;='8- Politicas de admiistracion'!$D$7,'8- Politicas de admiistracion'!$B$7,IF(G50&lt;='8- Politicas de admiistracion'!$D$8,'8- Politicas de admiistracion'!$B$8,IF(G50&lt;='8- Politicas de admiistracion'!$D$9,'8- Politicas de admiistracion'!$B$9,IF(G50&lt;='8- Politicas de admiistracion'!$D$10,'8- Politicas de admiistracion'!$B$10,"Probabilidad no valida")))))," - ",VLOOKUP(IF(G50&lt;='8- Politicas de admiistracion'!$D$6,'8- Politicas de admiistracion'!$B$6,IF(G50&lt;='8- Politicas de admiistracion'!$D$7,'8- Politicas de admiistracion'!$B$7,IF(G50&lt;='8- Politicas de admiistracion'!$D$8,'8- Politicas de admiistracion'!$B$8,IF(G50&lt;='8- Politicas de admiistracion'!$D$9,'8- Politicas de admiistracion'!$B$9,IF(G50&lt;='8- Politicas de admiistracion'!$D$10,'8- Politicas de admiistracion'!$B$10,"Probabilidad no valida"))))),'8- Politicas de admiistracion'!$B$6:$F$10,5,FALSE))</f>
        <v>Muy Baja - 1</v>
      </c>
      <c r="I50" s="157" t="s">
        <v>279</v>
      </c>
      <c r="J50" s="158" t="s">
        <v>312</v>
      </c>
      <c r="K50" s="151" t="str">
        <f>IFERROR(CONCATENATE(INDEX('8- Politicas de admiistracion'!$B$16:$F$53,MATCH('5- Identificación de Riesgos'!J50,'8- Politicas de admiistracion'!$C$16:$C$54,0),1)," - ",L50),"")</f>
        <v>Menor - 2</v>
      </c>
      <c r="L50" s="152">
        <f>IFERROR(VLOOKUP(INDEX('8- Politicas de admiistracion'!$B$16:$F$64,MATCH('5- Identificación de Riesgos'!J50,'8- Politicas de admiistracion'!$C$16:$C$64,0),1),'8- Politicas de admiistracion'!$B$16:$F$64,5,FALSE),"")</f>
        <v>2</v>
      </c>
      <c r="M50" s="359" t="str">
        <f>IFERROR(CONCATENATE(INDEX('8- Politicas de admiistracion'!$B$16:$F$53,MATCH(ROUND(AVERAGE(L50:L59),0),'8- Politicas de admiistracion'!$F$16:$F$53,0),1)," - ",ROUND(AVERAGE(L50:L59),0)),"")</f>
        <v>Menor - 2</v>
      </c>
      <c r="N50" s="359" t="str">
        <f>IFERROR(CONCATENATE(VLOOKUP((LEFT(H50,LEN(H50)-4)&amp;LEFT(M50,LEN(M50)-4)),'9- Matriz de Calor '!$D$17:$E$41,2,0)," - ",RIGHT(H50,1)*RIGHT(M50,1)),"")</f>
        <v>Bajo - 2</v>
      </c>
      <c r="O50" s="360">
        <f>RIGHT(H50,1)*RIGHT(M50,1)</f>
        <v>2</v>
      </c>
    </row>
    <row r="51" spans="1:15" s="60" customFormat="1" ht="14.25" thickTop="1" thickBot="1">
      <c r="A51" s="359"/>
      <c r="B51" s="371"/>
      <c r="C51" s="363"/>
      <c r="D51" s="149" t="s">
        <v>313</v>
      </c>
      <c r="E51" s="359"/>
      <c r="F51" s="359"/>
      <c r="G51" s="370"/>
      <c r="H51" s="359"/>
      <c r="I51" s="157"/>
      <c r="J51" s="158"/>
      <c r="K51" s="151" t="str">
        <f>IFERROR(CONCATENATE(INDEX('8- Politicas de admiistracion'!$B$16:$F$53,MATCH('5- Identificación de Riesgos'!J51,'8- Politicas de admiistracion'!$C$16:$C$54,0),1)," - ",L51),"")</f>
        <v/>
      </c>
      <c r="L51" s="152" t="str">
        <f>IFERROR(VLOOKUP(INDEX('8- Politicas de admiistracion'!$B$16:$F$64,MATCH('5- Identificación de Riesgos'!J51,'8- Politicas de admiistracion'!$C$16:$C$64,0),1),'8- Politicas de admiistracion'!$B$16:$F$64,5,FALSE),"")</f>
        <v/>
      </c>
      <c r="M51" s="359"/>
      <c r="N51" s="359"/>
      <c r="O51" s="360"/>
    </row>
    <row r="52" spans="1:15" s="60" customFormat="1" ht="27" thickTop="1" thickBot="1">
      <c r="A52" s="359"/>
      <c r="B52" s="371"/>
      <c r="C52" s="363"/>
      <c r="D52" s="149" t="s">
        <v>314</v>
      </c>
      <c r="E52" s="359"/>
      <c r="F52" s="359"/>
      <c r="G52" s="370"/>
      <c r="H52" s="359"/>
      <c r="I52" s="157"/>
      <c r="J52" s="158"/>
      <c r="K52" s="151" t="str">
        <f>IFERROR(CONCATENATE(INDEX('8- Politicas de admiistracion'!$B$16:$F$53,MATCH('5- Identificación de Riesgos'!J52,'8- Politicas de admiistracion'!$C$16:$C$54,0),1)," - ",L52),"")</f>
        <v/>
      </c>
      <c r="L52" s="152" t="str">
        <f>IFERROR(VLOOKUP(INDEX('8- Politicas de admiistracion'!$B$16:$F$64,MATCH('5- Identificación de Riesgos'!J52,'8- Politicas de admiistracion'!$C$16:$C$64,0),1),'8- Politicas de admiistracion'!$B$16:$F$64,5,FALSE),"")</f>
        <v/>
      </c>
      <c r="M52" s="359"/>
      <c r="N52" s="359"/>
      <c r="O52" s="360"/>
    </row>
    <row r="53" spans="1:15" s="60" customFormat="1" ht="27" thickTop="1" thickBot="1">
      <c r="A53" s="359"/>
      <c r="B53" s="371"/>
      <c r="C53" s="363"/>
      <c r="D53" s="149" t="s">
        <v>315</v>
      </c>
      <c r="E53" s="359"/>
      <c r="F53" s="359"/>
      <c r="G53" s="370"/>
      <c r="H53" s="359"/>
      <c r="I53" s="157"/>
      <c r="J53" s="158"/>
      <c r="K53" s="151" t="str">
        <f>IFERROR(CONCATENATE(INDEX('8- Politicas de admiistracion'!$B$16:$F$53,MATCH('5- Identificación de Riesgos'!J53,'8- Politicas de admiistracion'!$C$16:$C$54,0),1)," - ",L53),"")</f>
        <v/>
      </c>
      <c r="L53" s="152" t="str">
        <f>IFERROR(VLOOKUP(INDEX('8- Politicas de admiistracion'!$B$16:$F$64,MATCH('5- Identificación de Riesgos'!J53,'8- Politicas de admiistracion'!$C$16:$C$64,0),1),'8- Politicas de admiistracion'!$B$16:$F$64,5,FALSE),"")</f>
        <v/>
      </c>
      <c r="M53" s="359"/>
      <c r="N53" s="359"/>
      <c r="O53" s="360"/>
    </row>
    <row r="54" spans="1:15" s="60" customFormat="1" ht="14.25" thickTop="1" thickBot="1">
      <c r="A54" s="359"/>
      <c r="B54" s="371"/>
      <c r="C54" s="363"/>
      <c r="D54" s="154" t="s">
        <v>316</v>
      </c>
      <c r="E54" s="359"/>
      <c r="F54" s="359"/>
      <c r="G54" s="370"/>
      <c r="H54" s="359"/>
      <c r="I54" s="157"/>
      <c r="J54" s="158"/>
      <c r="K54" s="151" t="str">
        <f>IFERROR(CONCATENATE(INDEX('8- Politicas de admiistracion'!$B$16:$F$53,MATCH('5- Identificación de Riesgos'!J54,'8- Politicas de admiistracion'!$C$16:$C$54,0),1)," - ",L54),"")</f>
        <v/>
      </c>
      <c r="L54" s="152" t="str">
        <f>IFERROR(VLOOKUP(INDEX('8- Politicas de admiistracion'!$B$16:$F$64,MATCH('5- Identificación de Riesgos'!J54,'8- Politicas de admiistracion'!$C$16:$C$64,0),1),'8- Politicas de admiistracion'!$B$16:$F$64,5,FALSE),"")</f>
        <v/>
      </c>
      <c r="M54" s="359"/>
      <c r="N54" s="359"/>
      <c r="O54" s="360"/>
    </row>
    <row r="55" spans="1:15" s="60" customFormat="1" ht="14.25" thickTop="1" thickBot="1">
      <c r="A55" s="359"/>
      <c r="B55" s="371"/>
      <c r="C55" s="363"/>
      <c r="D55" s="155"/>
      <c r="E55" s="359"/>
      <c r="F55" s="359"/>
      <c r="G55" s="370"/>
      <c r="H55" s="359"/>
      <c r="I55" s="157"/>
      <c r="J55" s="158"/>
      <c r="K55" s="151" t="str">
        <f>IFERROR(CONCATENATE(INDEX('8- Politicas de admiistracion'!$B$16:$F$53,MATCH('5- Identificación de Riesgos'!J55,'8- Politicas de admiistracion'!$C$16:$C$54,0),1)," - ",L55),"")</f>
        <v/>
      </c>
      <c r="L55" s="152" t="str">
        <f>IFERROR(VLOOKUP(INDEX('8- Politicas de admiistracion'!$B$16:$F$64,MATCH('5- Identificación de Riesgos'!J55,'8- Politicas de admiistracion'!$C$16:$C$64,0),1),'8- Politicas de admiistracion'!$B$16:$F$64,5,FALSE),"")</f>
        <v/>
      </c>
      <c r="M55" s="359"/>
      <c r="N55" s="359"/>
      <c r="O55" s="360"/>
    </row>
    <row r="56" spans="1:15" s="60" customFormat="1" ht="14.25" thickTop="1" thickBot="1">
      <c r="A56" s="359"/>
      <c r="B56" s="371"/>
      <c r="C56" s="363"/>
      <c r="D56" s="156"/>
      <c r="E56" s="359"/>
      <c r="F56" s="359"/>
      <c r="G56" s="370"/>
      <c r="H56" s="359"/>
      <c r="I56" s="157"/>
      <c r="J56" s="158"/>
      <c r="K56" s="151" t="str">
        <f>IFERROR(CONCATENATE(INDEX('8- Politicas de admiistracion'!$B$16:$F$53,MATCH('5- Identificación de Riesgos'!J56,'8- Politicas de admiistracion'!$C$16:$C$54,0),1)," - ",L56),"")</f>
        <v/>
      </c>
      <c r="L56" s="152" t="str">
        <f>IFERROR(VLOOKUP(INDEX('8- Politicas de admiistracion'!$B$16:$F$64,MATCH('5- Identificación de Riesgos'!J56,'8- Politicas de admiistracion'!$C$16:$C$64,0),1),'8- Politicas de admiistracion'!$B$16:$F$64,5,FALSE),"")</f>
        <v/>
      </c>
      <c r="M56" s="359"/>
      <c r="N56" s="359"/>
      <c r="O56" s="360"/>
    </row>
    <row r="57" spans="1:15" s="60" customFormat="1" ht="14.25" thickTop="1" thickBot="1">
      <c r="A57" s="359"/>
      <c r="B57" s="371"/>
      <c r="C57" s="363"/>
      <c r="D57" s="154"/>
      <c r="E57" s="359"/>
      <c r="F57" s="359"/>
      <c r="G57" s="370"/>
      <c r="H57" s="359"/>
      <c r="I57" s="157"/>
      <c r="J57" s="158"/>
      <c r="K57" s="151" t="str">
        <f>IFERROR(CONCATENATE(INDEX('8- Politicas de admiistracion'!$B$16:$F$53,MATCH('5- Identificación de Riesgos'!J57,'8- Politicas de admiistracion'!$C$16:$C$54,0),1)," - ",L57),"")</f>
        <v/>
      </c>
      <c r="L57" s="152" t="str">
        <f>IFERROR(VLOOKUP(INDEX('8- Politicas de admiistracion'!$B$16:$F$64,MATCH('5- Identificación de Riesgos'!J57,'8- Politicas de admiistracion'!$C$16:$C$64,0),1),'8- Politicas de admiistracion'!$B$16:$F$64,5,FALSE),"")</f>
        <v/>
      </c>
      <c r="M57" s="359"/>
      <c r="N57" s="359"/>
      <c r="O57" s="360"/>
    </row>
    <row r="58" spans="1:15" s="60" customFormat="1" ht="14.25" thickTop="1" thickBot="1">
      <c r="A58" s="359"/>
      <c r="B58" s="371"/>
      <c r="C58" s="363"/>
      <c r="D58" s="154"/>
      <c r="E58" s="359"/>
      <c r="F58" s="359"/>
      <c r="G58" s="370"/>
      <c r="H58" s="359"/>
      <c r="I58" s="157"/>
      <c r="J58" s="158"/>
      <c r="K58" s="151" t="str">
        <f>IFERROR(CONCATENATE(INDEX('8- Politicas de admiistracion'!$B$16:$F$53,MATCH('5- Identificación de Riesgos'!J58,'8- Politicas de admiistracion'!$C$16:$C$54,0),1)," - ",L58),"")</f>
        <v/>
      </c>
      <c r="L58" s="152" t="str">
        <f>IFERROR(VLOOKUP(INDEX('8- Politicas de admiistracion'!$B$16:$F$64,MATCH('5- Identificación de Riesgos'!J58,'8- Politicas de admiistracion'!$C$16:$C$64,0),1),'8- Politicas de admiistracion'!$B$16:$F$64,5,FALSE),"")</f>
        <v/>
      </c>
      <c r="M58" s="359"/>
      <c r="N58" s="359"/>
      <c r="O58" s="360"/>
    </row>
    <row r="59" spans="1:15" s="60" customFormat="1" ht="14.25" thickTop="1" thickBot="1">
      <c r="A59" s="359"/>
      <c r="B59" s="371"/>
      <c r="C59" s="363"/>
      <c r="D59" s="154"/>
      <c r="E59" s="359"/>
      <c r="F59" s="359"/>
      <c r="G59" s="370"/>
      <c r="H59" s="359"/>
      <c r="I59" s="157"/>
      <c r="J59" s="158"/>
      <c r="K59" s="151" t="str">
        <f>IFERROR(CONCATENATE(INDEX('8- Politicas de admiistracion'!$B$16:$F$53,MATCH('5- Identificación de Riesgos'!J59,'8- Politicas de admiistracion'!$C$16:$C$54,0),1)," - ",L59),"")</f>
        <v/>
      </c>
      <c r="L59" s="152" t="str">
        <f>IFERROR(VLOOKUP(INDEX('8- Politicas de admiistracion'!$B$16:$F$64,MATCH('5- Identificación de Riesgos'!J59,'8- Politicas de admiistracion'!$C$16:$C$64,0),1),'8- Politicas de admiistracion'!$B$16:$F$64,5,FALSE),"")</f>
        <v/>
      </c>
      <c r="M59" s="359"/>
      <c r="N59" s="359"/>
      <c r="O59" s="360"/>
    </row>
    <row r="60" spans="1:15" ht="49.5" customHeight="1" thickTop="1" thickBot="1">
      <c r="A60" s="359">
        <v>6</v>
      </c>
      <c r="B60" s="369" t="s">
        <v>317</v>
      </c>
      <c r="C60" s="363" t="s">
        <v>318</v>
      </c>
      <c r="D60" s="149" t="s">
        <v>319</v>
      </c>
      <c r="E60" s="359">
        <v>200</v>
      </c>
      <c r="F60" s="359">
        <v>1</v>
      </c>
      <c r="G60" s="370">
        <f>+F60/E60</f>
        <v>5.0000000000000001E-3</v>
      </c>
      <c r="H60" s="359" t="str">
        <f>CONCATENATE(IF(G60&lt;='8- Politicas de admiistracion'!$D$6,'8- Politicas de admiistracion'!$B$6,IF(G60&lt;='8- Politicas de admiistracion'!$D$7,'8- Politicas de admiistracion'!$B$7,IF(G60&lt;='8- Politicas de admiistracion'!$D$8,'8- Politicas de admiistracion'!$B$8,IF(G60&lt;='8- Politicas de admiistracion'!$D$9,'8- Politicas de admiistracion'!$B$9,IF(G60&lt;='8- Politicas de admiistracion'!$D$10,'8- Politicas de admiistracion'!$B$10,"Probabilidad no valida")))))," - ",VLOOKUP(IF(G60&lt;='8- Politicas de admiistracion'!$D$6,'8- Politicas de admiistracion'!$B$6,IF(G60&lt;='8- Politicas de admiistracion'!$D$7,'8- Politicas de admiistracion'!$B$7,IF(G60&lt;='8- Politicas de admiistracion'!$D$8,'8- Politicas de admiistracion'!$B$8,IF(G60&lt;='8- Politicas de admiistracion'!$D$9,'8- Politicas de admiistracion'!$B$9,IF(G60&lt;='8- Politicas de admiistracion'!$D$10,'8- Politicas de admiistracion'!$B$10,"Probabilidad no valida"))))),'8- Politicas de admiistracion'!$B$6:$F$10,5,FALSE))</f>
        <v>Muy Baja - 1</v>
      </c>
      <c r="I60" s="157" t="s">
        <v>279</v>
      </c>
      <c r="J60" s="158" t="s">
        <v>320</v>
      </c>
      <c r="K60" s="151" t="str">
        <f>IFERROR(CONCATENATE(INDEX('8- Politicas de admiistracion'!$B$16:$F$53,MATCH('5- Identificación de Riesgos'!J60,'8- Politicas de admiistracion'!$C$16:$C$54,0),1)," - ",L60),"")</f>
        <v>Mayor - 4</v>
      </c>
      <c r="L60" s="152">
        <f>IFERROR(VLOOKUP(INDEX('8- Politicas de admiistracion'!$B$16:$F$64,MATCH('5- Identificación de Riesgos'!J60,'8- Politicas de admiistracion'!$C$16:$C$64,0),1),'8- Politicas de admiistracion'!$B$16:$F$64,5,FALSE),"")</f>
        <v>4</v>
      </c>
      <c r="M60" s="359" t="str">
        <f>IFERROR(CONCATENATE(INDEX('8- Politicas de admiistracion'!$B$16:$F$53,MATCH(ROUND(AVERAGE(L60:L69),0),'8- Politicas de admiistracion'!$F$16:$F$53,0),1)," - ",ROUND(AVERAGE(L60:L69),0)),"")</f>
        <v>Mayor - 4</v>
      </c>
      <c r="N60" s="359" t="str">
        <f>IFERROR(CONCATENATE(VLOOKUP((LEFT(H60,LEN(H60)-4)&amp;LEFT(M60,LEN(M60)-4)),'9- Matriz de Calor '!$D$17:$E$41,2,0)," - ",RIGHT(H60,1)*RIGHT(M60,1)),"")</f>
        <v>Alto  - 4</v>
      </c>
      <c r="O60" s="153"/>
    </row>
    <row r="61" spans="1:15" ht="49.5" customHeight="1" thickTop="1" thickBot="1">
      <c r="A61" s="359"/>
      <c r="B61" s="369"/>
      <c r="C61" s="363"/>
      <c r="D61" s="149" t="s">
        <v>321</v>
      </c>
      <c r="E61" s="359"/>
      <c r="F61" s="359"/>
      <c r="G61" s="370"/>
      <c r="H61" s="359"/>
      <c r="I61" s="157" t="s">
        <v>322</v>
      </c>
      <c r="J61" s="158" t="s">
        <v>323</v>
      </c>
      <c r="K61" s="151" t="str">
        <f>IFERROR(CONCATENATE(INDEX('8- Politicas de admiistracion'!$B$16:$F$53,MATCH('5- Identificación de Riesgos'!J61,'8- Politicas de admiistracion'!$C$16:$C$54,0),1)," - ",L61),"")</f>
        <v>Moderado - 3</v>
      </c>
      <c r="L61" s="152">
        <f>IFERROR(VLOOKUP(INDEX('8- Politicas de admiistracion'!$B$16:$F$64,MATCH('5- Identificación de Riesgos'!J61,'8- Politicas de admiistracion'!$C$16:$C$64,0),1),'8- Politicas de admiistracion'!$B$16:$F$64,5,FALSE),"")</f>
        <v>3</v>
      </c>
      <c r="M61" s="359"/>
      <c r="N61" s="359"/>
      <c r="O61" s="153"/>
    </row>
    <row r="62" spans="1:15" ht="14.25" thickTop="1" thickBot="1">
      <c r="A62" s="359"/>
      <c r="B62" s="369"/>
      <c r="C62" s="363"/>
      <c r="D62" s="149"/>
      <c r="E62" s="359"/>
      <c r="F62" s="359"/>
      <c r="G62" s="370"/>
      <c r="H62" s="359"/>
      <c r="I62" s="157"/>
      <c r="J62" s="158"/>
      <c r="K62" s="151" t="str">
        <f>IFERROR(CONCATENATE(INDEX('8- Politicas de admiistracion'!$B$16:$F$53,MATCH('5- Identificación de Riesgos'!J62,'8- Politicas de admiistracion'!$C$16:$C$54,0),1)," - ",L62),"")</f>
        <v/>
      </c>
      <c r="L62" s="152" t="str">
        <f>IFERROR(VLOOKUP(INDEX('8- Politicas de admiistracion'!$B$16:$F$64,MATCH('5- Identificación de Riesgos'!J62,'8- Politicas de admiistracion'!$C$16:$C$64,0),1),'8- Politicas de admiistracion'!$B$16:$F$64,5,FALSE),"")</f>
        <v/>
      </c>
      <c r="M62" s="359"/>
      <c r="N62" s="359"/>
      <c r="O62" s="153"/>
    </row>
    <row r="63" spans="1:15" ht="14.25" thickTop="1" thickBot="1">
      <c r="A63" s="359"/>
      <c r="B63" s="369"/>
      <c r="C63" s="363"/>
      <c r="D63" s="149"/>
      <c r="E63" s="359"/>
      <c r="F63" s="359"/>
      <c r="G63" s="370"/>
      <c r="H63" s="359"/>
      <c r="I63" s="157"/>
      <c r="J63" s="158"/>
      <c r="K63" s="151" t="str">
        <f>IFERROR(CONCATENATE(INDEX('8- Politicas de admiistracion'!$B$16:$F$53,MATCH('5- Identificación de Riesgos'!J63,'8- Politicas de admiistracion'!$C$16:$C$54,0),1)," - ",L63),"")</f>
        <v/>
      </c>
      <c r="L63" s="152" t="str">
        <f>IFERROR(VLOOKUP(INDEX('8- Politicas de admiistracion'!$B$16:$F$64,MATCH('5- Identificación de Riesgos'!J63,'8- Politicas de admiistracion'!$C$16:$C$64,0),1),'8- Politicas de admiistracion'!$B$16:$F$64,5,FALSE),"")</f>
        <v/>
      </c>
      <c r="M63" s="359"/>
      <c r="N63" s="359"/>
      <c r="O63" s="153"/>
    </row>
    <row r="64" spans="1:15" s="59" customFormat="1" ht="16.5" customHeight="1" thickTop="1" thickBot="1">
      <c r="A64" s="359"/>
      <c r="B64" s="369"/>
      <c r="C64" s="363"/>
      <c r="D64" s="154"/>
      <c r="E64" s="359"/>
      <c r="F64" s="359"/>
      <c r="G64" s="370"/>
      <c r="H64" s="359"/>
      <c r="I64" s="157"/>
      <c r="J64" s="158"/>
      <c r="K64" s="151" t="str">
        <f>IFERROR(CONCATENATE(INDEX('8- Politicas de admiistracion'!$B$16:$F$53,MATCH('5- Identificación de Riesgos'!J64,'8- Politicas de admiistracion'!$C$16:$C$54,0),1)," - ",L64),"")</f>
        <v/>
      </c>
      <c r="L64" s="152" t="str">
        <f>IFERROR(VLOOKUP(INDEX('8- Politicas de admiistracion'!$B$16:$F$64,MATCH('5- Identificación de Riesgos'!J64,'8- Politicas de admiistracion'!$C$16:$C$64,0),1),'8- Politicas de admiistracion'!$B$16:$F$64,5,FALSE),"")</f>
        <v/>
      </c>
      <c r="M64" s="359"/>
      <c r="N64" s="359"/>
      <c r="O64" s="153"/>
    </row>
    <row r="65" spans="1:258" s="59" customFormat="1" ht="16.5" customHeight="1" thickTop="1" thickBot="1">
      <c r="A65" s="359"/>
      <c r="B65" s="369"/>
      <c r="C65" s="363"/>
      <c r="D65" s="154"/>
      <c r="E65" s="359"/>
      <c r="F65" s="359"/>
      <c r="G65" s="370"/>
      <c r="H65" s="359"/>
      <c r="I65" s="157"/>
      <c r="J65" s="158"/>
      <c r="K65" s="151" t="str">
        <f>IFERROR(CONCATENATE(INDEX('8- Politicas de admiistracion'!$B$16:$F$53,MATCH('5- Identificación de Riesgos'!J65,'8- Politicas de admiistracion'!$C$16:$C$54,0),1)," - ",L65),"")</f>
        <v/>
      </c>
      <c r="L65" s="152" t="str">
        <f>IFERROR(VLOOKUP(INDEX('8- Politicas de admiistracion'!$B$16:$F$64,MATCH('5- Identificación de Riesgos'!J65,'8- Politicas de admiistracion'!$C$16:$C$64,0),1),'8- Politicas de admiistracion'!$B$16:$F$64,5,FALSE),"")</f>
        <v/>
      </c>
      <c r="M65" s="359"/>
      <c r="N65" s="359"/>
      <c r="O65" s="153"/>
    </row>
    <row r="66" spans="1:258" s="59" customFormat="1" ht="16.5" customHeight="1" thickTop="1" thickBot="1">
      <c r="A66" s="359"/>
      <c r="B66" s="369"/>
      <c r="C66" s="363"/>
      <c r="D66" s="154"/>
      <c r="E66" s="359"/>
      <c r="F66" s="359"/>
      <c r="G66" s="370"/>
      <c r="H66" s="359"/>
      <c r="I66" s="157"/>
      <c r="J66" s="158"/>
      <c r="K66" s="151" t="str">
        <f>IFERROR(CONCATENATE(INDEX('8- Politicas de admiistracion'!$B$16:$F$53,MATCH('5- Identificación de Riesgos'!J66,'8- Politicas de admiistracion'!$C$16:$C$54,0),1)," - ",L66),"")</f>
        <v/>
      </c>
      <c r="L66" s="152" t="str">
        <f>IFERROR(VLOOKUP(INDEX('8- Politicas de admiistracion'!$B$16:$F$64,MATCH('5- Identificación de Riesgos'!J66,'8- Politicas de admiistracion'!$C$16:$C$64,0),1),'8- Politicas de admiistracion'!$B$16:$F$64,5,FALSE),"")</f>
        <v/>
      </c>
      <c r="M66" s="359"/>
      <c r="N66" s="359"/>
      <c r="O66" s="153"/>
    </row>
    <row r="67" spans="1:258" s="59" customFormat="1" ht="16.5" customHeight="1" thickTop="1" thickBot="1">
      <c r="A67" s="359"/>
      <c r="B67" s="369"/>
      <c r="C67" s="363"/>
      <c r="D67" s="154"/>
      <c r="E67" s="359"/>
      <c r="F67" s="359"/>
      <c r="G67" s="370"/>
      <c r="H67" s="359"/>
      <c r="I67" s="157"/>
      <c r="J67" s="158"/>
      <c r="K67" s="151" t="str">
        <f>IFERROR(CONCATENATE(INDEX('8- Politicas de admiistracion'!$B$16:$F$53,MATCH('5- Identificación de Riesgos'!J67,'8- Politicas de admiistracion'!$C$16:$C$54,0),1)," - ",L67),"")</f>
        <v/>
      </c>
      <c r="L67" s="152" t="str">
        <f>IFERROR(VLOOKUP(INDEX('8- Politicas de admiistracion'!$B$16:$F$64,MATCH('5- Identificación de Riesgos'!J67,'8- Politicas de admiistracion'!$C$16:$C$64,0),1),'8- Politicas de admiistracion'!$B$16:$F$64,5,FALSE),"")</f>
        <v/>
      </c>
      <c r="M67" s="359"/>
      <c r="N67" s="359"/>
      <c r="O67" s="153"/>
    </row>
    <row r="68" spans="1:258" s="59" customFormat="1" ht="16.5" customHeight="1" thickTop="1" thickBot="1">
      <c r="A68" s="359"/>
      <c r="B68" s="369"/>
      <c r="C68" s="363"/>
      <c r="D68" s="154"/>
      <c r="E68" s="359"/>
      <c r="F68" s="359"/>
      <c r="G68" s="370"/>
      <c r="H68" s="359"/>
      <c r="I68" s="157"/>
      <c r="J68" s="158"/>
      <c r="K68" s="151" t="str">
        <f>IFERROR(CONCATENATE(INDEX('8- Politicas de admiistracion'!$B$16:$F$53,MATCH('5- Identificación de Riesgos'!J68,'8- Politicas de admiistracion'!$C$16:$C$54,0),1)," - ",L68),"")</f>
        <v/>
      </c>
      <c r="L68" s="152" t="str">
        <f>IFERROR(VLOOKUP(INDEX('8- Politicas de admiistracion'!$B$16:$F$64,MATCH('5- Identificación de Riesgos'!J68,'8- Politicas de admiistracion'!$C$16:$C$64,0),1),'8- Politicas de admiistracion'!$B$16:$F$64,5,FALSE),"")</f>
        <v/>
      </c>
      <c r="M68" s="359"/>
      <c r="N68" s="359"/>
      <c r="O68" s="153"/>
    </row>
    <row r="69" spans="1:258" s="59" customFormat="1" ht="14.25" customHeight="1" thickTop="1" thickBot="1">
      <c r="A69" s="359"/>
      <c r="B69" s="369"/>
      <c r="C69" s="363"/>
      <c r="D69" s="155"/>
      <c r="E69" s="359"/>
      <c r="F69" s="359"/>
      <c r="G69" s="370"/>
      <c r="H69" s="359"/>
      <c r="I69" s="157"/>
      <c r="J69" s="158"/>
      <c r="K69" s="151" t="str">
        <f>IFERROR(CONCATENATE(INDEX('8- Politicas de admiistracion'!$B$16:$F$53,MATCH('5- Identificación de Riesgos'!J69,'8- Politicas de admiistracion'!$C$16:$C$54,0),1)," - ",L69),"")</f>
        <v/>
      </c>
      <c r="L69" s="152" t="str">
        <f>IFERROR(VLOOKUP(INDEX('8- Politicas de admiistracion'!$B$16:$F$64,MATCH('5- Identificación de Riesgos'!J69,'8- Politicas de admiistracion'!$C$16:$C$64,0),1),'8- Politicas de admiistracion'!$B$16:$F$64,5,FALSE),"")</f>
        <v/>
      </c>
      <c r="M69" s="359"/>
      <c r="N69" s="359"/>
      <c r="O69" s="153"/>
    </row>
    <row r="70" spans="1:258" ht="39.75" thickTop="1" thickBot="1">
      <c r="A70" s="359">
        <v>7</v>
      </c>
      <c r="B70" s="369" t="s">
        <v>324</v>
      </c>
      <c r="C70" s="359" t="s">
        <v>325</v>
      </c>
      <c r="D70" s="149" t="s">
        <v>326</v>
      </c>
      <c r="E70" s="359">
        <v>90</v>
      </c>
      <c r="F70" s="359">
        <v>0</v>
      </c>
      <c r="G70" s="370">
        <f>+F70/E70</f>
        <v>0</v>
      </c>
      <c r="H70" s="359" t="str">
        <f>CONCATENATE(IF(G70&lt;='8- Politicas de admiistracion'!$D$6,'8- Politicas de admiistracion'!$B$6,IF(G70&lt;='8- Politicas de admiistracion'!$D$7,'8- Politicas de admiistracion'!$B$7,IF(G70&lt;='8- Politicas de admiistracion'!$D$8,'8- Politicas de admiistracion'!$B$8,IF(G70&lt;='8- Politicas de admiistracion'!$D$9,'8- Politicas de admiistracion'!$B$9,IF(G70&lt;='8- Politicas de admiistracion'!$D$10,'8- Politicas de admiistracion'!$B$10,"Probabilidad no valida")))))," - ",VLOOKUP(IF(G70&lt;='8- Politicas de admiistracion'!$D$6,'8- Politicas de admiistracion'!$B$6,IF(G70&lt;='8- Politicas de admiistracion'!$D$7,'8- Politicas de admiistracion'!$B$7,IF(G70&lt;='8- Politicas de admiistracion'!$D$8,'8- Politicas de admiistracion'!$B$8,IF(G70&lt;='8- Politicas de admiistracion'!$D$9,'8- Politicas de admiistracion'!$B$9,IF(G70&lt;='8- Politicas de admiistracion'!$D$10,'8- Politicas de admiistracion'!$B$10,"Probabilidad no valida"))))),'8- Politicas de admiistracion'!$B$6:$F$10,5,FALSE))</f>
        <v>Muy Baja - 1</v>
      </c>
      <c r="I70" s="157" t="s">
        <v>288</v>
      </c>
      <c r="J70" s="158" t="s">
        <v>289</v>
      </c>
      <c r="K70" s="151" t="str">
        <f>IFERROR(CONCATENATE(INDEX('8- Politicas de admiistracion'!$B$16:$F$53,MATCH('5- Identificación de Riesgos'!J70,'8- Politicas de admiistracion'!$C$16:$C$54,0),1)," - ",L70),"")</f>
        <v>Leve - 1</v>
      </c>
      <c r="L70" s="152">
        <f>IFERROR(VLOOKUP(INDEX('8- Politicas de admiistracion'!$B$16:$F$64,MATCH('5- Identificación de Riesgos'!J70,'8- Politicas de admiistracion'!$C$16:$C$64,0),1),'8- Politicas de admiistracion'!$B$16:$F$64,5,FALSE),"")</f>
        <v>1</v>
      </c>
      <c r="M70" s="359" t="str">
        <f>IFERROR(CONCATENATE(INDEX('8- Politicas de admiistracion'!$B$16:$F$53,MATCH(ROUND(AVERAGE(L70:L79),0),'8- Politicas de admiistracion'!$F$16:$F$53,0),1)," - ",ROUND(AVERAGE(L70:L79),0)),"")</f>
        <v>Menor - 2</v>
      </c>
      <c r="N70" s="359" t="str">
        <f>IFERROR(CONCATENATE(VLOOKUP((LEFT(H70,LEN(H70)-4)&amp;LEFT(M70,LEN(M70)-4)),'9- Matriz de Calor '!$D$17:$E$41,2,0)," - ",RIGHT(H70,1)*RIGHT(M70,1)),"")</f>
        <v>Bajo - 2</v>
      </c>
      <c r="O70" s="153"/>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60"/>
      <c r="BA70" s="60"/>
      <c r="BB70" s="60"/>
      <c r="BC70" s="60"/>
      <c r="BD70" s="60"/>
      <c r="BE70" s="60"/>
      <c r="BF70" s="60"/>
      <c r="BG70" s="60"/>
      <c r="BH70" s="60"/>
      <c r="BI70" s="60"/>
      <c r="BJ70" s="60"/>
      <c r="BK70" s="60"/>
      <c r="BL70" s="60"/>
      <c r="BM70" s="60"/>
      <c r="BN70" s="60"/>
      <c r="BO70" s="60"/>
      <c r="BP70" s="60"/>
      <c r="BQ70" s="60"/>
      <c r="BR70" s="60"/>
      <c r="BS70" s="60"/>
      <c r="BT70" s="60"/>
      <c r="BU70" s="60"/>
      <c r="BV70" s="60"/>
      <c r="BW70" s="60"/>
      <c r="BX70" s="60"/>
      <c r="BY70" s="60"/>
      <c r="BZ70" s="60"/>
      <c r="CA70" s="60"/>
      <c r="CB70" s="60"/>
      <c r="CC70" s="60"/>
      <c r="CD70" s="60"/>
      <c r="CE70" s="60"/>
      <c r="CF70" s="60"/>
      <c r="CG70" s="60"/>
      <c r="CH70" s="60"/>
      <c r="CI70" s="60"/>
      <c r="CJ70" s="60"/>
      <c r="CK70" s="60"/>
      <c r="CL70" s="60"/>
      <c r="CM70" s="60"/>
      <c r="CN70" s="60"/>
      <c r="CO70" s="60"/>
      <c r="CP70" s="60"/>
      <c r="CQ70" s="60"/>
      <c r="CR70" s="60"/>
      <c r="CS70" s="60"/>
      <c r="CT70" s="60"/>
      <c r="CU70" s="60"/>
      <c r="CV70" s="60"/>
      <c r="CW70" s="60"/>
      <c r="CX70" s="60"/>
      <c r="CY70" s="60"/>
      <c r="CZ70" s="60"/>
      <c r="DA70" s="60"/>
      <c r="DB70" s="60"/>
      <c r="DC70" s="60"/>
      <c r="DD70" s="60"/>
      <c r="DE70" s="60"/>
      <c r="DF70" s="60"/>
      <c r="DG70" s="60"/>
      <c r="DH70" s="60"/>
      <c r="DI70" s="60"/>
      <c r="DJ70" s="60"/>
      <c r="DK70" s="60"/>
      <c r="DL70" s="60"/>
      <c r="DM70" s="60"/>
      <c r="DN70" s="60"/>
      <c r="DO70" s="60"/>
      <c r="DP70" s="60"/>
      <c r="DQ70" s="60"/>
      <c r="DR70" s="60"/>
      <c r="DS70" s="60"/>
      <c r="DT70" s="60"/>
      <c r="DU70" s="60"/>
      <c r="DV70" s="60"/>
      <c r="DW70" s="60"/>
      <c r="DX70" s="60"/>
      <c r="DY70" s="60"/>
      <c r="DZ70" s="60"/>
      <c r="EA70" s="60"/>
      <c r="EB70" s="60"/>
      <c r="EC70" s="60"/>
      <c r="ED70" s="60"/>
      <c r="EE70" s="60"/>
      <c r="EF70" s="60"/>
      <c r="EG70" s="60"/>
      <c r="EH70" s="60"/>
      <c r="EI70" s="60"/>
      <c r="EJ70" s="60"/>
      <c r="EK70" s="60"/>
      <c r="EL70" s="60"/>
      <c r="EM70" s="60"/>
      <c r="EN70" s="60"/>
      <c r="EO70" s="60"/>
      <c r="EP70" s="60"/>
      <c r="EQ70" s="60"/>
      <c r="ER70" s="60"/>
      <c r="ES70" s="60"/>
      <c r="ET70" s="60"/>
      <c r="EU70" s="60"/>
      <c r="EV70" s="60"/>
      <c r="EW70" s="60"/>
      <c r="EX70" s="60"/>
      <c r="EY70" s="60"/>
      <c r="EZ70" s="60"/>
      <c r="FA70" s="60"/>
      <c r="FB70" s="60"/>
      <c r="FC70" s="60"/>
      <c r="FD70" s="60"/>
      <c r="FE70" s="60"/>
      <c r="FF70" s="60"/>
      <c r="FG70" s="60"/>
      <c r="FH70" s="60"/>
      <c r="FI70" s="60"/>
      <c r="FJ70" s="60"/>
      <c r="FK70" s="60"/>
      <c r="FL70" s="60"/>
      <c r="FM70" s="60"/>
      <c r="FN70" s="60"/>
      <c r="FO70" s="60"/>
      <c r="FP70" s="60"/>
      <c r="FQ70" s="60"/>
      <c r="FR70" s="60"/>
      <c r="FS70" s="60"/>
      <c r="FT70" s="60"/>
      <c r="FU70" s="60"/>
      <c r="FV70" s="60"/>
      <c r="FW70" s="60"/>
      <c r="FX70" s="60"/>
      <c r="FY70" s="60"/>
      <c r="FZ70" s="60"/>
      <c r="GA70" s="60"/>
      <c r="GB70" s="60"/>
      <c r="GC70" s="60"/>
      <c r="GD70" s="60"/>
      <c r="GE70" s="60"/>
      <c r="GF70" s="60"/>
      <c r="GG70" s="60"/>
      <c r="GH70" s="60"/>
      <c r="GI70" s="60"/>
      <c r="GJ70" s="60"/>
      <c r="GK70" s="60"/>
      <c r="GL70" s="60"/>
      <c r="GM70" s="60"/>
      <c r="GN70" s="60"/>
      <c r="GO70" s="60"/>
      <c r="GP70" s="60"/>
      <c r="GQ70" s="60"/>
      <c r="GR70" s="60"/>
      <c r="GS70" s="60"/>
      <c r="GT70" s="60"/>
      <c r="GU70" s="60"/>
      <c r="GV70" s="60"/>
      <c r="GW70" s="60"/>
      <c r="GX70" s="60"/>
      <c r="GY70" s="60"/>
      <c r="GZ70" s="60"/>
      <c r="HA70" s="60"/>
      <c r="HB70" s="60"/>
      <c r="HC70" s="60"/>
      <c r="HD70" s="60"/>
      <c r="HE70" s="60"/>
      <c r="HF70" s="60"/>
      <c r="HG70" s="60"/>
      <c r="HH70" s="60"/>
      <c r="HI70" s="60"/>
      <c r="HJ70" s="60"/>
      <c r="HK70" s="60"/>
      <c r="HL70" s="60"/>
      <c r="HM70" s="60"/>
      <c r="HN70" s="60"/>
      <c r="HO70" s="60"/>
      <c r="HP70" s="60"/>
      <c r="HQ70" s="60"/>
      <c r="HR70" s="60"/>
      <c r="HS70" s="60"/>
      <c r="HT70" s="60"/>
      <c r="HU70" s="60"/>
      <c r="HV70" s="60"/>
      <c r="HW70" s="60"/>
      <c r="HX70" s="60"/>
      <c r="HY70" s="60"/>
      <c r="HZ70" s="60"/>
      <c r="IA70" s="60"/>
      <c r="IB70" s="60"/>
      <c r="IC70" s="60"/>
      <c r="ID70" s="60"/>
      <c r="IE70" s="60"/>
      <c r="IF70" s="60"/>
      <c r="IG70" s="60"/>
      <c r="IH70" s="60"/>
      <c r="II70" s="60"/>
      <c r="IJ70" s="60"/>
      <c r="IK70" s="60"/>
      <c r="IL70" s="60"/>
      <c r="IM70" s="60"/>
      <c r="IN70" s="60"/>
      <c r="IO70" s="60"/>
      <c r="IP70" s="60"/>
      <c r="IQ70" s="60"/>
      <c r="IR70" s="60"/>
      <c r="IS70" s="60"/>
      <c r="IT70" s="60"/>
      <c r="IU70" s="60"/>
      <c r="IV70" s="60"/>
      <c r="IW70" s="60"/>
      <c r="IX70" s="60"/>
    </row>
    <row r="71" spans="1:258" ht="36.75" customHeight="1" thickTop="1" thickBot="1">
      <c r="A71" s="359"/>
      <c r="B71" s="369"/>
      <c r="C71" s="359"/>
      <c r="D71" s="149"/>
      <c r="E71" s="359"/>
      <c r="F71" s="359"/>
      <c r="G71" s="370"/>
      <c r="H71" s="359"/>
      <c r="I71" s="157" t="s">
        <v>282</v>
      </c>
      <c r="J71" s="158" t="s">
        <v>327</v>
      </c>
      <c r="K71" s="151" t="str">
        <f>IFERROR(CONCATENATE(INDEX('8- Politicas de admiistracion'!$B$16:$F$53,MATCH('5- Identificación de Riesgos'!J71,'8- Politicas de admiistracion'!$C$16:$C$54,0),1)," - ",L71),"")</f>
        <v>Menor - 2</v>
      </c>
      <c r="L71" s="152">
        <f>IFERROR(VLOOKUP(INDEX('8- Politicas de admiistracion'!$B$16:$F$64,MATCH('5- Identificación de Riesgos'!J71,'8- Politicas de admiistracion'!$C$16:$C$64,0),1),'8- Politicas de admiistracion'!$B$16:$F$64,5,FALSE),"")</f>
        <v>2</v>
      </c>
      <c r="M71" s="359"/>
      <c r="N71" s="359"/>
      <c r="O71" s="153"/>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c r="BG71" s="60"/>
      <c r="BH71" s="60"/>
      <c r="BI71" s="60"/>
      <c r="BJ71" s="60"/>
      <c r="BK71" s="60"/>
      <c r="BL71" s="60"/>
      <c r="BM71" s="60"/>
      <c r="BN71" s="60"/>
      <c r="BO71" s="60"/>
      <c r="BP71" s="60"/>
      <c r="BQ71" s="60"/>
      <c r="BR71" s="60"/>
      <c r="BS71" s="60"/>
      <c r="BT71" s="60"/>
      <c r="BU71" s="60"/>
      <c r="BV71" s="60"/>
      <c r="BW71" s="60"/>
      <c r="BX71" s="60"/>
      <c r="BY71" s="60"/>
      <c r="BZ71" s="60"/>
      <c r="CA71" s="60"/>
      <c r="CB71" s="60"/>
      <c r="CC71" s="60"/>
      <c r="CD71" s="60"/>
      <c r="CE71" s="60"/>
      <c r="CF71" s="60"/>
      <c r="CG71" s="60"/>
      <c r="CH71" s="60"/>
      <c r="CI71" s="60"/>
      <c r="CJ71" s="60"/>
      <c r="CK71" s="60"/>
      <c r="CL71" s="60"/>
      <c r="CM71" s="60"/>
      <c r="CN71" s="60"/>
      <c r="CO71" s="60"/>
      <c r="CP71" s="60"/>
      <c r="CQ71" s="60"/>
      <c r="CR71" s="60"/>
      <c r="CS71" s="60"/>
      <c r="CT71" s="60"/>
      <c r="CU71" s="60"/>
      <c r="CV71" s="60"/>
      <c r="CW71" s="60"/>
      <c r="CX71" s="60"/>
      <c r="CY71" s="60"/>
      <c r="CZ71" s="60"/>
      <c r="DA71" s="60"/>
      <c r="DB71" s="60"/>
      <c r="DC71" s="60"/>
      <c r="DD71" s="60"/>
      <c r="DE71" s="60"/>
      <c r="DF71" s="60"/>
      <c r="DG71" s="60"/>
      <c r="DH71" s="60"/>
      <c r="DI71" s="60"/>
      <c r="DJ71" s="60"/>
      <c r="DK71" s="60"/>
      <c r="DL71" s="60"/>
      <c r="DM71" s="60"/>
      <c r="DN71" s="60"/>
      <c r="DO71" s="60"/>
      <c r="DP71" s="60"/>
      <c r="DQ71" s="60"/>
      <c r="DR71" s="60"/>
      <c r="DS71" s="60"/>
      <c r="DT71" s="60"/>
      <c r="DU71" s="60"/>
      <c r="DV71" s="60"/>
      <c r="DW71" s="60"/>
      <c r="DX71" s="60"/>
      <c r="DY71" s="60"/>
      <c r="DZ71" s="60"/>
      <c r="EA71" s="60"/>
      <c r="EB71" s="60"/>
      <c r="EC71" s="60"/>
      <c r="ED71" s="60"/>
      <c r="EE71" s="60"/>
      <c r="EF71" s="60"/>
      <c r="EG71" s="60"/>
      <c r="EH71" s="60"/>
      <c r="EI71" s="60"/>
      <c r="EJ71" s="60"/>
      <c r="EK71" s="60"/>
      <c r="EL71" s="60"/>
      <c r="EM71" s="60"/>
      <c r="EN71" s="60"/>
      <c r="EO71" s="60"/>
      <c r="EP71" s="60"/>
      <c r="EQ71" s="60"/>
      <c r="ER71" s="60"/>
      <c r="ES71" s="60"/>
      <c r="ET71" s="60"/>
      <c r="EU71" s="60"/>
      <c r="EV71" s="60"/>
      <c r="EW71" s="60"/>
      <c r="EX71" s="60"/>
      <c r="EY71" s="60"/>
      <c r="EZ71" s="60"/>
      <c r="FA71" s="60"/>
      <c r="FB71" s="60"/>
      <c r="FC71" s="60"/>
      <c r="FD71" s="60"/>
      <c r="FE71" s="60"/>
      <c r="FF71" s="60"/>
      <c r="FG71" s="60"/>
      <c r="FH71" s="60"/>
      <c r="FI71" s="60"/>
      <c r="FJ71" s="60"/>
      <c r="FK71" s="60"/>
      <c r="FL71" s="60"/>
      <c r="FM71" s="60"/>
      <c r="FN71" s="60"/>
      <c r="FO71" s="60"/>
      <c r="FP71" s="60"/>
      <c r="FQ71" s="60"/>
      <c r="FR71" s="60"/>
      <c r="FS71" s="60"/>
      <c r="FT71" s="60"/>
      <c r="FU71" s="60"/>
      <c r="FV71" s="60"/>
      <c r="FW71" s="60"/>
      <c r="FX71" s="60"/>
      <c r="FY71" s="60"/>
      <c r="FZ71" s="60"/>
      <c r="GA71" s="60"/>
      <c r="GB71" s="60"/>
      <c r="GC71" s="60"/>
      <c r="GD71" s="60"/>
      <c r="GE71" s="60"/>
      <c r="GF71" s="60"/>
      <c r="GG71" s="60"/>
      <c r="GH71" s="60"/>
      <c r="GI71" s="60"/>
      <c r="GJ71" s="60"/>
      <c r="GK71" s="60"/>
      <c r="GL71" s="60"/>
      <c r="GM71" s="60"/>
      <c r="GN71" s="60"/>
      <c r="GO71" s="60"/>
      <c r="GP71" s="60"/>
      <c r="GQ71" s="60"/>
      <c r="GR71" s="60"/>
      <c r="GS71" s="60"/>
      <c r="GT71" s="60"/>
      <c r="GU71" s="60"/>
      <c r="GV71" s="60"/>
      <c r="GW71" s="60"/>
      <c r="GX71" s="60"/>
      <c r="GY71" s="60"/>
      <c r="GZ71" s="60"/>
      <c r="HA71" s="60"/>
      <c r="HB71" s="60"/>
      <c r="HC71" s="60"/>
      <c r="HD71" s="60"/>
      <c r="HE71" s="60"/>
      <c r="HF71" s="60"/>
      <c r="HG71" s="60"/>
      <c r="HH71" s="60"/>
      <c r="HI71" s="60"/>
      <c r="HJ71" s="60"/>
      <c r="HK71" s="60"/>
      <c r="HL71" s="60"/>
      <c r="HM71" s="60"/>
      <c r="HN71" s="60"/>
      <c r="HO71" s="60"/>
      <c r="HP71" s="60"/>
      <c r="HQ71" s="60"/>
      <c r="HR71" s="60"/>
      <c r="HS71" s="60"/>
      <c r="HT71" s="60"/>
      <c r="HU71" s="60"/>
      <c r="HV71" s="60"/>
      <c r="HW71" s="60"/>
      <c r="HX71" s="60"/>
      <c r="HY71" s="60"/>
      <c r="HZ71" s="60"/>
      <c r="IA71" s="60"/>
      <c r="IB71" s="60"/>
      <c r="IC71" s="60"/>
      <c r="ID71" s="60"/>
      <c r="IE71" s="60"/>
      <c r="IF71" s="60"/>
      <c r="IG71" s="60"/>
      <c r="IH71" s="60"/>
      <c r="II71" s="60"/>
      <c r="IJ71" s="60"/>
      <c r="IK71" s="60"/>
      <c r="IL71" s="60"/>
      <c r="IM71" s="60"/>
      <c r="IN71" s="60"/>
      <c r="IO71" s="60"/>
      <c r="IP71" s="60"/>
      <c r="IQ71" s="60"/>
      <c r="IR71" s="60"/>
      <c r="IS71" s="60"/>
      <c r="IT71" s="60"/>
      <c r="IU71" s="60"/>
      <c r="IV71" s="60"/>
      <c r="IW71" s="60"/>
      <c r="IX71" s="60"/>
    </row>
    <row r="72" spans="1:258" ht="16.5" customHeight="1" thickTop="1" thickBot="1">
      <c r="A72" s="359"/>
      <c r="B72" s="369"/>
      <c r="C72" s="359"/>
      <c r="D72" s="149"/>
      <c r="E72" s="359"/>
      <c r="F72" s="359"/>
      <c r="G72" s="370"/>
      <c r="H72" s="359"/>
      <c r="I72" s="157"/>
      <c r="J72" s="158"/>
      <c r="K72" s="151" t="str">
        <f>IFERROR(CONCATENATE(INDEX('8- Politicas de admiistracion'!$B$16:$F$53,MATCH('5- Identificación de Riesgos'!J72,'8- Politicas de admiistracion'!$C$16:$C$54,0),1)," - ",L72),"")</f>
        <v/>
      </c>
      <c r="L72" s="152" t="str">
        <f>IFERROR(VLOOKUP(INDEX('8- Politicas de admiistracion'!$B$16:$F$64,MATCH('5- Identificación de Riesgos'!J72,'8- Politicas de admiistracion'!$C$16:$C$64,0),1),'8- Politicas de admiistracion'!$B$16:$F$64,5,FALSE),"")</f>
        <v/>
      </c>
      <c r="M72" s="359"/>
      <c r="N72" s="359"/>
      <c r="O72" s="153"/>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60"/>
      <c r="BA72" s="60"/>
      <c r="BB72" s="60"/>
      <c r="BC72" s="60"/>
      <c r="BD72" s="60"/>
      <c r="BE72" s="60"/>
      <c r="BF72" s="60"/>
      <c r="BG72" s="60"/>
      <c r="BH72" s="60"/>
      <c r="BI72" s="60"/>
      <c r="BJ72" s="60"/>
      <c r="BK72" s="60"/>
      <c r="BL72" s="60"/>
      <c r="BM72" s="60"/>
      <c r="BN72" s="60"/>
      <c r="BO72" s="60"/>
      <c r="BP72" s="60"/>
      <c r="BQ72" s="60"/>
      <c r="BR72" s="60"/>
      <c r="BS72" s="60"/>
      <c r="BT72" s="60"/>
      <c r="BU72" s="60"/>
      <c r="BV72" s="60"/>
      <c r="BW72" s="60"/>
      <c r="BX72" s="60"/>
      <c r="BY72" s="60"/>
      <c r="BZ72" s="60"/>
      <c r="CA72" s="60"/>
      <c r="CB72" s="60"/>
      <c r="CC72" s="60"/>
      <c r="CD72" s="60"/>
      <c r="CE72" s="60"/>
      <c r="CF72" s="60"/>
      <c r="CG72" s="60"/>
      <c r="CH72" s="60"/>
      <c r="CI72" s="60"/>
      <c r="CJ72" s="60"/>
      <c r="CK72" s="60"/>
      <c r="CL72" s="60"/>
      <c r="CM72" s="60"/>
      <c r="CN72" s="60"/>
      <c r="CO72" s="60"/>
      <c r="CP72" s="60"/>
      <c r="CQ72" s="60"/>
      <c r="CR72" s="60"/>
      <c r="CS72" s="60"/>
      <c r="CT72" s="60"/>
      <c r="CU72" s="60"/>
      <c r="CV72" s="60"/>
      <c r="CW72" s="60"/>
      <c r="CX72" s="60"/>
      <c r="CY72" s="60"/>
      <c r="CZ72" s="60"/>
      <c r="DA72" s="60"/>
      <c r="DB72" s="60"/>
      <c r="DC72" s="60"/>
      <c r="DD72" s="60"/>
      <c r="DE72" s="60"/>
      <c r="DF72" s="60"/>
      <c r="DG72" s="60"/>
      <c r="DH72" s="60"/>
      <c r="DI72" s="60"/>
      <c r="DJ72" s="60"/>
      <c r="DK72" s="60"/>
      <c r="DL72" s="60"/>
      <c r="DM72" s="60"/>
      <c r="DN72" s="60"/>
      <c r="DO72" s="60"/>
      <c r="DP72" s="60"/>
      <c r="DQ72" s="60"/>
      <c r="DR72" s="60"/>
      <c r="DS72" s="60"/>
      <c r="DT72" s="60"/>
      <c r="DU72" s="60"/>
      <c r="DV72" s="60"/>
      <c r="DW72" s="60"/>
      <c r="DX72" s="60"/>
      <c r="DY72" s="60"/>
      <c r="DZ72" s="60"/>
      <c r="EA72" s="60"/>
      <c r="EB72" s="60"/>
      <c r="EC72" s="60"/>
      <c r="ED72" s="60"/>
      <c r="EE72" s="60"/>
      <c r="EF72" s="60"/>
      <c r="EG72" s="60"/>
      <c r="EH72" s="60"/>
      <c r="EI72" s="60"/>
      <c r="EJ72" s="60"/>
      <c r="EK72" s="60"/>
      <c r="EL72" s="60"/>
      <c r="EM72" s="60"/>
      <c r="EN72" s="60"/>
      <c r="EO72" s="60"/>
      <c r="EP72" s="60"/>
      <c r="EQ72" s="60"/>
      <c r="ER72" s="60"/>
      <c r="ES72" s="60"/>
      <c r="ET72" s="60"/>
      <c r="EU72" s="60"/>
      <c r="EV72" s="60"/>
      <c r="EW72" s="60"/>
      <c r="EX72" s="60"/>
      <c r="EY72" s="60"/>
      <c r="EZ72" s="60"/>
      <c r="FA72" s="60"/>
      <c r="FB72" s="60"/>
      <c r="FC72" s="60"/>
      <c r="FD72" s="60"/>
      <c r="FE72" s="60"/>
      <c r="FF72" s="60"/>
      <c r="FG72" s="60"/>
      <c r="FH72" s="60"/>
      <c r="FI72" s="60"/>
      <c r="FJ72" s="60"/>
      <c r="FK72" s="60"/>
      <c r="FL72" s="60"/>
      <c r="FM72" s="60"/>
      <c r="FN72" s="60"/>
      <c r="FO72" s="60"/>
      <c r="FP72" s="60"/>
      <c r="FQ72" s="60"/>
      <c r="FR72" s="60"/>
      <c r="FS72" s="60"/>
      <c r="FT72" s="60"/>
      <c r="FU72" s="60"/>
      <c r="FV72" s="60"/>
      <c r="FW72" s="60"/>
      <c r="FX72" s="60"/>
      <c r="FY72" s="60"/>
      <c r="FZ72" s="60"/>
      <c r="GA72" s="60"/>
      <c r="GB72" s="60"/>
      <c r="GC72" s="60"/>
      <c r="GD72" s="60"/>
      <c r="GE72" s="60"/>
      <c r="GF72" s="60"/>
      <c r="GG72" s="60"/>
      <c r="GH72" s="60"/>
      <c r="GI72" s="60"/>
      <c r="GJ72" s="60"/>
      <c r="GK72" s="60"/>
      <c r="GL72" s="60"/>
      <c r="GM72" s="60"/>
      <c r="GN72" s="60"/>
      <c r="GO72" s="60"/>
      <c r="GP72" s="60"/>
      <c r="GQ72" s="60"/>
      <c r="GR72" s="60"/>
      <c r="GS72" s="60"/>
      <c r="GT72" s="60"/>
      <c r="GU72" s="60"/>
      <c r="GV72" s="60"/>
      <c r="GW72" s="60"/>
      <c r="GX72" s="60"/>
      <c r="GY72" s="60"/>
      <c r="GZ72" s="60"/>
      <c r="HA72" s="60"/>
      <c r="HB72" s="60"/>
      <c r="HC72" s="60"/>
      <c r="HD72" s="60"/>
      <c r="HE72" s="60"/>
      <c r="HF72" s="60"/>
      <c r="HG72" s="60"/>
      <c r="HH72" s="60"/>
      <c r="HI72" s="60"/>
      <c r="HJ72" s="60"/>
      <c r="HK72" s="60"/>
      <c r="HL72" s="60"/>
      <c r="HM72" s="60"/>
      <c r="HN72" s="60"/>
      <c r="HO72" s="60"/>
      <c r="HP72" s="60"/>
      <c r="HQ72" s="60"/>
      <c r="HR72" s="60"/>
      <c r="HS72" s="60"/>
      <c r="HT72" s="60"/>
      <c r="HU72" s="60"/>
      <c r="HV72" s="60"/>
      <c r="HW72" s="60"/>
      <c r="HX72" s="60"/>
      <c r="HY72" s="60"/>
      <c r="HZ72" s="60"/>
      <c r="IA72" s="60"/>
      <c r="IB72" s="60"/>
      <c r="IC72" s="60"/>
      <c r="ID72" s="60"/>
      <c r="IE72" s="60"/>
      <c r="IF72" s="60"/>
      <c r="IG72" s="60"/>
      <c r="IH72" s="60"/>
      <c r="II72" s="60"/>
      <c r="IJ72" s="60"/>
      <c r="IK72" s="60"/>
      <c r="IL72" s="60"/>
      <c r="IM72" s="60"/>
      <c r="IN72" s="60"/>
      <c r="IO72" s="60"/>
      <c r="IP72" s="60"/>
      <c r="IQ72" s="60"/>
      <c r="IR72" s="60"/>
      <c r="IS72" s="60"/>
      <c r="IT72" s="60"/>
      <c r="IU72" s="60"/>
      <c r="IV72" s="60"/>
      <c r="IW72" s="60"/>
      <c r="IX72" s="60"/>
    </row>
    <row r="73" spans="1:258" ht="16.5" customHeight="1" thickTop="1" thickBot="1">
      <c r="A73" s="359"/>
      <c r="B73" s="369"/>
      <c r="C73" s="359"/>
      <c r="D73" s="149"/>
      <c r="E73" s="359"/>
      <c r="F73" s="359"/>
      <c r="G73" s="370"/>
      <c r="H73" s="359"/>
      <c r="I73" s="157"/>
      <c r="J73" s="158"/>
      <c r="K73" s="151" t="str">
        <f>IFERROR(CONCATENATE(INDEX('8- Politicas de admiistracion'!$B$16:$F$53,MATCH('5- Identificación de Riesgos'!J73,'8- Politicas de admiistracion'!$C$16:$C$54,0),1)," - ",L73),"")</f>
        <v/>
      </c>
      <c r="L73" s="152" t="str">
        <f>IFERROR(VLOOKUP(INDEX('8- Politicas de admiistracion'!$B$16:$F$64,MATCH('5- Identificación de Riesgos'!J73,'8- Politicas de admiistracion'!$C$16:$C$64,0),1),'8- Politicas de admiistracion'!$B$16:$F$64,5,FALSE),"")</f>
        <v/>
      </c>
      <c r="M73" s="359"/>
      <c r="N73" s="359"/>
      <c r="O73" s="153"/>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c r="AY73" s="60"/>
      <c r="AZ73" s="60"/>
      <c r="BA73" s="60"/>
      <c r="BB73" s="60"/>
      <c r="BC73" s="60"/>
      <c r="BD73" s="60"/>
      <c r="BE73" s="60"/>
      <c r="BF73" s="60"/>
      <c r="BG73" s="60"/>
      <c r="BH73" s="60"/>
      <c r="BI73" s="60"/>
      <c r="BJ73" s="60"/>
      <c r="BK73" s="60"/>
      <c r="BL73" s="60"/>
      <c r="BM73" s="60"/>
      <c r="BN73" s="60"/>
      <c r="BO73" s="60"/>
      <c r="BP73" s="60"/>
      <c r="BQ73" s="60"/>
      <c r="BR73" s="60"/>
      <c r="BS73" s="60"/>
      <c r="BT73" s="60"/>
      <c r="BU73" s="60"/>
      <c r="BV73" s="60"/>
      <c r="BW73" s="60"/>
      <c r="BX73" s="60"/>
      <c r="BY73" s="60"/>
      <c r="BZ73" s="60"/>
      <c r="CA73" s="60"/>
      <c r="CB73" s="60"/>
      <c r="CC73" s="60"/>
      <c r="CD73" s="60"/>
      <c r="CE73" s="60"/>
      <c r="CF73" s="60"/>
      <c r="CG73" s="60"/>
      <c r="CH73" s="60"/>
      <c r="CI73" s="60"/>
      <c r="CJ73" s="60"/>
      <c r="CK73" s="60"/>
      <c r="CL73" s="60"/>
      <c r="CM73" s="60"/>
      <c r="CN73" s="60"/>
      <c r="CO73" s="60"/>
      <c r="CP73" s="60"/>
      <c r="CQ73" s="60"/>
      <c r="CR73" s="60"/>
      <c r="CS73" s="60"/>
      <c r="CT73" s="60"/>
      <c r="CU73" s="60"/>
      <c r="CV73" s="60"/>
      <c r="CW73" s="60"/>
      <c r="CX73" s="60"/>
      <c r="CY73" s="60"/>
      <c r="CZ73" s="60"/>
      <c r="DA73" s="60"/>
      <c r="DB73" s="60"/>
      <c r="DC73" s="60"/>
      <c r="DD73" s="60"/>
      <c r="DE73" s="60"/>
      <c r="DF73" s="60"/>
      <c r="DG73" s="60"/>
      <c r="DH73" s="60"/>
      <c r="DI73" s="60"/>
      <c r="DJ73" s="60"/>
      <c r="DK73" s="60"/>
      <c r="DL73" s="60"/>
      <c r="DM73" s="60"/>
      <c r="DN73" s="60"/>
      <c r="DO73" s="60"/>
      <c r="DP73" s="60"/>
      <c r="DQ73" s="60"/>
      <c r="DR73" s="60"/>
      <c r="DS73" s="60"/>
      <c r="DT73" s="60"/>
      <c r="DU73" s="60"/>
      <c r="DV73" s="60"/>
      <c r="DW73" s="60"/>
      <c r="DX73" s="60"/>
      <c r="DY73" s="60"/>
      <c r="DZ73" s="60"/>
      <c r="EA73" s="60"/>
      <c r="EB73" s="60"/>
      <c r="EC73" s="60"/>
      <c r="ED73" s="60"/>
      <c r="EE73" s="60"/>
      <c r="EF73" s="60"/>
      <c r="EG73" s="60"/>
      <c r="EH73" s="60"/>
      <c r="EI73" s="60"/>
      <c r="EJ73" s="60"/>
      <c r="EK73" s="60"/>
      <c r="EL73" s="60"/>
      <c r="EM73" s="60"/>
      <c r="EN73" s="60"/>
      <c r="EO73" s="60"/>
      <c r="EP73" s="60"/>
      <c r="EQ73" s="60"/>
      <c r="ER73" s="60"/>
      <c r="ES73" s="60"/>
      <c r="ET73" s="60"/>
      <c r="EU73" s="60"/>
      <c r="EV73" s="60"/>
      <c r="EW73" s="60"/>
      <c r="EX73" s="60"/>
      <c r="EY73" s="60"/>
      <c r="EZ73" s="60"/>
      <c r="FA73" s="60"/>
      <c r="FB73" s="60"/>
      <c r="FC73" s="60"/>
      <c r="FD73" s="60"/>
      <c r="FE73" s="60"/>
      <c r="FF73" s="60"/>
      <c r="FG73" s="60"/>
      <c r="FH73" s="60"/>
      <c r="FI73" s="60"/>
      <c r="FJ73" s="60"/>
      <c r="FK73" s="60"/>
      <c r="FL73" s="60"/>
      <c r="FM73" s="60"/>
      <c r="FN73" s="60"/>
      <c r="FO73" s="60"/>
      <c r="FP73" s="60"/>
      <c r="FQ73" s="60"/>
      <c r="FR73" s="60"/>
      <c r="FS73" s="60"/>
      <c r="FT73" s="60"/>
      <c r="FU73" s="60"/>
      <c r="FV73" s="60"/>
      <c r="FW73" s="60"/>
      <c r="FX73" s="60"/>
      <c r="FY73" s="60"/>
      <c r="FZ73" s="60"/>
      <c r="GA73" s="60"/>
      <c r="GB73" s="60"/>
      <c r="GC73" s="60"/>
      <c r="GD73" s="60"/>
      <c r="GE73" s="60"/>
      <c r="GF73" s="60"/>
      <c r="GG73" s="60"/>
      <c r="GH73" s="60"/>
      <c r="GI73" s="60"/>
      <c r="GJ73" s="60"/>
      <c r="GK73" s="60"/>
      <c r="GL73" s="60"/>
      <c r="GM73" s="60"/>
      <c r="GN73" s="60"/>
      <c r="GO73" s="60"/>
      <c r="GP73" s="60"/>
      <c r="GQ73" s="60"/>
      <c r="GR73" s="60"/>
      <c r="GS73" s="60"/>
      <c r="GT73" s="60"/>
      <c r="GU73" s="60"/>
      <c r="GV73" s="60"/>
      <c r="GW73" s="60"/>
      <c r="GX73" s="60"/>
      <c r="GY73" s="60"/>
      <c r="GZ73" s="60"/>
      <c r="HA73" s="60"/>
      <c r="HB73" s="60"/>
      <c r="HC73" s="60"/>
      <c r="HD73" s="60"/>
      <c r="HE73" s="60"/>
      <c r="HF73" s="60"/>
      <c r="HG73" s="60"/>
      <c r="HH73" s="60"/>
      <c r="HI73" s="60"/>
      <c r="HJ73" s="60"/>
      <c r="HK73" s="60"/>
      <c r="HL73" s="60"/>
      <c r="HM73" s="60"/>
      <c r="HN73" s="60"/>
      <c r="HO73" s="60"/>
      <c r="HP73" s="60"/>
      <c r="HQ73" s="60"/>
      <c r="HR73" s="60"/>
      <c r="HS73" s="60"/>
      <c r="HT73" s="60"/>
      <c r="HU73" s="60"/>
      <c r="HV73" s="60"/>
      <c r="HW73" s="60"/>
      <c r="HX73" s="60"/>
      <c r="HY73" s="60"/>
      <c r="HZ73" s="60"/>
      <c r="IA73" s="60"/>
      <c r="IB73" s="60"/>
      <c r="IC73" s="60"/>
      <c r="ID73" s="60"/>
      <c r="IE73" s="60"/>
      <c r="IF73" s="60"/>
      <c r="IG73" s="60"/>
      <c r="IH73" s="60"/>
      <c r="II73" s="60"/>
      <c r="IJ73" s="60"/>
      <c r="IK73" s="60"/>
      <c r="IL73" s="60"/>
      <c r="IM73" s="60"/>
      <c r="IN73" s="60"/>
      <c r="IO73" s="60"/>
      <c r="IP73" s="60"/>
      <c r="IQ73" s="60"/>
      <c r="IR73" s="60"/>
      <c r="IS73" s="60"/>
      <c r="IT73" s="60"/>
      <c r="IU73" s="60"/>
      <c r="IV73" s="60"/>
      <c r="IW73" s="60"/>
      <c r="IX73" s="60"/>
    </row>
    <row r="74" spans="1:258" ht="16.5" customHeight="1" thickTop="1" thickBot="1">
      <c r="A74" s="359"/>
      <c r="B74" s="369"/>
      <c r="C74" s="359"/>
      <c r="D74" s="149"/>
      <c r="E74" s="359"/>
      <c r="F74" s="359"/>
      <c r="G74" s="370"/>
      <c r="H74" s="359"/>
      <c r="I74" s="157"/>
      <c r="J74" s="158"/>
      <c r="K74" s="151" t="str">
        <f>IFERROR(CONCATENATE(INDEX('8- Politicas de admiistracion'!$B$16:$F$53,MATCH('5- Identificación de Riesgos'!J74,'8- Politicas de admiistracion'!$C$16:$C$54,0),1)," - ",L74),"")</f>
        <v/>
      </c>
      <c r="L74" s="152" t="str">
        <f>IFERROR(VLOOKUP(INDEX('8- Politicas de admiistracion'!$B$16:$F$64,MATCH('5- Identificación de Riesgos'!J74,'8- Politicas de admiistracion'!$C$16:$C$64,0),1),'8- Politicas de admiistracion'!$B$16:$F$64,5,FALSE),"")</f>
        <v/>
      </c>
      <c r="M74" s="359"/>
      <c r="N74" s="359"/>
      <c r="O74" s="153"/>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c r="BC74" s="60"/>
      <c r="BD74" s="60"/>
      <c r="BE74" s="60"/>
      <c r="BF74" s="60"/>
      <c r="BG74" s="60"/>
      <c r="BH74" s="60"/>
      <c r="BI74" s="60"/>
      <c r="BJ74" s="60"/>
      <c r="BK74" s="60"/>
      <c r="BL74" s="60"/>
      <c r="BM74" s="60"/>
      <c r="BN74" s="60"/>
      <c r="BO74" s="60"/>
      <c r="BP74" s="60"/>
      <c r="BQ74" s="60"/>
      <c r="BR74" s="60"/>
      <c r="BS74" s="60"/>
      <c r="BT74" s="60"/>
      <c r="BU74" s="60"/>
      <c r="BV74" s="60"/>
      <c r="BW74" s="60"/>
      <c r="BX74" s="60"/>
      <c r="BY74" s="60"/>
      <c r="BZ74" s="60"/>
      <c r="CA74" s="60"/>
      <c r="CB74" s="60"/>
      <c r="CC74" s="60"/>
      <c r="CD74" s="60"/>
      <c r="CE74" s="60"/>
      <c r="CF74" s="60"/>
      <c r="CG74" s="60"/>
      <c r="CH74" s="60"/>
      <c r="CI74" s="60"/>
      <c r="CJ74" s="60"/>
      <c r="CK74" s="60"/>
      <c r="CL74" s="60"/>
      <c r="CM74" s="60"/>
      <c r="CN74" s="60"/>
      <c r="CO74" s="60"/>
      <c r="CP74" s="60"/>
      <c r="CQ74" s="60"/>
      <c r="CR74" s="60"/>
      <c r="CS74" s="60"/>
      <c r="CT74" s="60"/>
      <c r="CU74" s="60"/>
      <c r="CV74" s="60"/>
      <c r="CW74" s="60"/>
      <c r="CX74" s="60"/>
      <c r="CY74" s="60"/>
      <c r="CZ74" s="60"/>
      <c r="DA74" s="60"/>
      <c r="DB74" s="60"/>
      <c r="DC74" s="60"/>
      <c r="DD74" s="60"/>
      <c r="DE74" s="60"/>
      <c r="DF74" s="60"/>
      <c r="DG74" s="60"/>
      <c r="DH74" s="60"/>
      <c r="DI74" s="60"/>
      <c r="DJ74" s="60"/>
      <c r="DK74" s="60"/>
      <c r="DL74" s="60"/>
      <c r="DM74" s="60"/>
      <c r="DN74" s="60"/>
      <c r="DO74" s="60"/>
      <c r="DP74" s="60"/>
      <c r="DQ74" s="60"/>
      <c r="DR74" s="60"/>
      <c r="DS74" s="60"/>
      <c r="DT74" s="60"/>
      <c r="DU74" s="60"/>
      <c r="DV74" s="60"/>
      <c r="DW74" s="60"/>
      <c r="DX74" s="60"/>
      <c r="DY74" s="60"/>
      <c r="DZ74" s="60"/>
      <c r="EA74" s="60"/>
      <c r="EB74" s="60"/>
      <c r="EC74" s="60"/>
      <c r="ED74" s="60"/>
      <c r="EE74" s="60"/>
      <c r="EF74" s="60"/>
      <c r="EG74" s="60"/>
      <c r="EH74" s="60"/>
      <c r="EI74" s="60"/>
      <c r="EJ74" s="60"/>
      <c r="EK74" s="60"/>
      <c r="EL74" s="60"/>
      <c r="EM74" s="60"/>
      <c r="EN74" s="60"/>
      <c r="EO74" s="60"/>
      <c r="EP74" s="60"/>
      <c r="EQ74" s="60"/>
      <c r="ER74" s="60"/>
      <c r="ES74" s="60"/>
      <c r="ET74" s="60"/>
      <c r="EU74" s="60"/>
      <c r="EV74" s="60"/>
      <c r="EW74" s="60"/>
      <c r="EX74" s="60"/>
      <c r="EY74" s="60"/>
      <c r="EZ74" s="60"/>
      <c r="FA74" s="60"/>
      <c r="FB74" s="60"/>
      <c r="FC74" s="60"/>
      <c r="FD74" s="60"/>
      <c r="FE74" s="60"/>
      <c r="FF74" s="60"/>
      <c r="FG74" s="60"/>
      <c r="FH74" s="60"/>
      <c r="FI74" s="60"/>
      <c r="FJ74" s="60"/>
      <c r="FK74" s="60"/>
      <c r="FL74" s="60"/>
      <c r="FM74" s="60"/>
      <c r="FN74" s="60"/>
      <c r="FO74" s="60"/>
      <c r="FP74" s="60"/>
      <c r="FQ74" s="60"/>
      <c r="FR74" s="60"/>
      <c r="FS74" s="60"/>
      <c r="FT74" s="60"/>
      <c r="FU74" s="60"/>
      <c r="FV74" s="60"/>
      <c r="FW74" s="60"/>
      <c r="FX74" s="60"/>
      <c r="FY74" s="60"/>
      <c r="FZ74" s="60"/>
      <c r="GA74" s="60"/>
      <c r="GB74" s="60"/>
      <c r="GC74" s="60"/>
      <c r="GD74" s="60"/>
      <c r="GE74" s="60"/>
      <c r="GF74" s="60"/>
      <c r="GG74" s="60"/>
      <c r="GH74" s="60"/>
      <c r="GI74" s="60"/>
      <c r="GJ74" s="60"/>
      <c r="GK74" s="60"/>
      <c r="GL74" s="60"/>
      <c r="GM74" s="60"/>
      <c r="GN74" s="60"/>
      <c r="GO74" s="60"/>
      <c r="GP74" s="60"/>
      <c r="GQ74" s="60"/>
      <c r="GR74" s="60"/>
      <c r="GS74" s="60"/>
      <c r="GT74" s="60"/>
      <c r="GU74" s="60"/>
      <c r="GV74" s="60"/>
      <c r="GW74" s="60"/>
      <c r="GX74" s="60"/>
      <c r="GY74" s="60"/>
      <c r="GZ74" s="60"/>
      <c r="HA74" s="60"/>
      <c r="HB74" s="60"/>
      <c r="HC74" s="60"/>
      <c r="HD74" s="60"/>
      <c r="HE74" s="60"/>
      <c r="HF74" s="60"/>
      <c r="HG74" s="60"/>
      <c r="HH74" s="60"/>
      <c r="HI74" s="60"/>
      <c r="HJ74" s="60"/>
      <c r="HK74" s="60"/>
      <c r="HL74" s="60"/>
      <c r="HM74" s="60"/>
      <c r="HN74" s="60"/>
      <c r="HO74" s="60"/>
      <c r="HP74" s="60"/>
      <c r="HQ74" s="60"/>
      <c r="HR74" s="60"/>
      <c r="HS74" s="60"/>
      <c r="HT74" s="60"/>
      <c r="HU74" s="60"/>
      <c r="HV74" s="60"/>
      <c r="HW74" s="60"/>
      <c r="HX74" s="60"/>
      <c r="HY74" s="60"/>
      <c r="HZ74" s="60"/>
      <c r="IA74" s="60"/>
      <c r="IB74" s="60"/>
      <c r="IC74" s="60"/>
      <c r="ID74" s="60"/>
      <c r="IE74" s="60"/>
      <c r="IF74" s="60"/>
      <c r="IG74" s="60"/>
      <c r="IH74" s="60"/>
      <c r="II74" s="60"/>
      <c r="IJ74" s="60"/>
      <c r="IK74" s="60"/>
      <c r="IL74" s="60"/>
      <c r="IM74" s="60"/>
      <c r="IN74" s="60"/>
      <c r="IO74" s="60"/>
      <c r="IP74" s="60"/>
      <c r="IQ74" s="60"/>
      <c r="IR74" s="60"/>
      <c r="IS74" s="60"/>
      <c r="IT74" s="60"/>
      <c r="IU74" s="60"/>
      <c r="IV74" s="60"/>
      <c r="IW74" s="60"/>
      <c r="IX74" s="60"/>
    </row>
    <row r="75" spans="1:258" ht="16.5" customHeight="1" thickTop="1" thickBot="1">
      <c r="A75" s="359"/>
      <c r="B75" s="369"/>
      <c r="C75" s="359"/>
      <c r="D75" s="149"/>
      <c r="E75" s="359"/>
      <c r="F75" s="359"/>
      <c r="G75" s="370"/>
      <c r="H75" s="359"/>
      <c r="I75" s="157"/>
      <c r="J75" s="158"/>
      <c r="K75" s="151" t="str">
        <f>IFERROR(CONCATENATE(INDEX('8- Politicas de admiistracion'!$B$16:$F$53,MATCH('5- Identificación de Riesgos'!J75,'8- Politicas de admiistracion'!$C$16:$C$54,0),1)," - ",L75),"")</f>
        <v/>
      </c>
      <c r="L75" s="152" t="str">
        <f>IFERROR(VLOOKUP(INDEX('8- Politicas de admiistracion'!$B$16:$F$64,MATCH('5- Identificación de Riesgos'!J75,'8- Politicas de admiistracion'!$C$16:$C$64,0),1),'8- Politicas de admiistracion'!$B$16:$F$64,5,FALSE),"")</f>
        <v/>
      </c>
      <c r="M75" s="359"/>
      <c r="N75" s="359"/>
      <c r="O75" s="153"/>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60"/>
      <c r="BA75" s="60"/>
      <c r="BB75" s="60"/>
      <c r="BC75" s="60"/>
      <c r="BD75" s="60"/>
      <c r="BE75" s="60"/>
      <c r="BF75" s="60"/>
      <c r="BG75" s="60"/>
      <c r="BH75" s="60"/>
      <c r="BI75" s="60"/>
      <c r="BJ75" s="60"/>
      <c r="BK75" s="60"/>
      <c r="BL75" s="60"/>
      <c r="BM75" s="60"/>
      <c r="BN75" s="60"/>
      <c r="BO75" s="60"/>
      <c r="BP75" s="60"/>
      <c r="BQ75" s="60"/>
      <c r="BR75" s="60"/>
      <c r="BS75" s="60"/>
      <c r="BT75" s="60"/>
      <c r="BU75" s="60"/>
      <c r="BV75" s="60"/>
      <c r="BW75" s="60"/>
      <c r="BX75" s="60"/>
      <c r="BY75" s="60"/>
      <c r="BZ75" s="60"/>
      <c r="CA75" s="60"/>
      <c r="CB75" s="60"/>
      <c r="CC75" s="60"/>
      <c r="CD75" s="60"/>
      <c r="CE75" s="60"/>
      <c r="CF75" s="60"/>
      <c r="CG75" s="60"/>
      <c r="CH75" s="60"/>
      <c r="CI75" s="60"/>
      <c r="CJ75" s="60"/>
      <c r="CK75" s="60"/>
      <c r="CL75" s="60"/>
      <c r="CM75" s="60"/>
      <c r="CN75" s="60"/>
      <c r="CO75" s="60"/>
      <c r="CP75" s="60"/>
      <c r="CQ75" s="60"/>
      <c r="CR75" s="60"/>
      <c r="CS75" s="60"/>
      <c r="CT75" s="60"/>
      <c r="CU75" s="60"/>
      <c r="CV75" s="60"/>
      <c r="CW75" s="60"/>
      <c r="CX75" s="60"/>
      <c r="CY75" s="60"/>
      <c r="CZ75" s="60"/>
      <c r="DA75" s="60"/>
      <c r="DB75" s="60"/>
      <c r="DC75" s="60"/>
      <c r="DD75" s="60"/>
      <c r="DE75" s="60"/>
      <c r="DF75" s="60"/>
      <c r="DG75" s="60"/>
      <c r="DH75" s="60"/>
      <c r="DI75" s="60"/>
      <c r="DJ75" s="60"/>
      <c r="DK75" s="60"/>
      <c r="DL75" s="60"/>
      <c r="DM75" s="60"/>
      <c r="DN75" s="60"/>
      <c r="DO75" s="60"/>
      <c r="DP75" s="60"/>
      <c r="DQ75" s="60"/>
      <c r="DR75" s="60"/>
      <c r="DS75" s="60"/>
      <c r="DT75" s="60"/>
      <c r="DU75" s="60"/>
      <c r="DV75" s="60"/>
      <c r="DW75" s="60"/>
      <c r="DX75" s="60"/>
      <c r="DY75" s="60"/>
      <c r="DZ75" s="60"/>
      <c r="EA75" s="60"/>
      <c r="EB75" s="60"/>
      <c r="EC75" s="60"/>
      <c r="ED75" s="60"/>
      <c r="EE75" s="60"/>
      <c r="EF75" s="60"/>
      <c r="EG75" s="60"/>
      <c r="EH75" s="60"/>
      <c r="EI75" s="60"/>
      <c r="EJ75" s="60"/>
      <c r="EK75" s="60"/>
      <c r="EL75" s="60"/>
      <c r="EM75" s="60"/>
      <c r="EN75" s="60"/>
      <c r="EO75" s="60"/>
      <c r="EP75" s="60"/>
      <c r="EQ75" s="60"/>
      <c r="ER75" s="60"/>
      <c r="ES75" s="60"/>
      <c r="ET75" s="60"/>
      <c r="EU75" s="60"/>
      <c r="EV75" s="60"/>
      <c r="EW75" s="60"/>
      <c r="EX75" s="60"/>
      <c r="EY75" s="60"/>
      <c r="EZ75" s="60"/>
      <c r="FA75" s="60"/>
      <c r="FB75" s="60"/>
      <c r="FC75" s="60"/>
      <c r="FD75" s="60"/>
      <c r="FE75" s="60"/>
      <c r="FF75" s="60"/>
      <c r="FG75" s="60"/>
      <c r="FH75" s="60"/>
      <c r="FI75" s="60"/>
      <c r="FJ75" s="60"/>
      <c r="FK75" s="60"/>
      <c r="FL75" s="60"/>
      <c r="FM75" s="60"/>
      <c r="FN75" s="60"/>
      <c r="FO75" s="60"/>
      <c r="FP75" s="60"/>
      <c r="FQ75" s="60"/>
      <c r="FR75" s="60"/>
      <c r="FS75" s="60"/>
      <c r="FT75" s="60"/>
      <c r="FU75" s="60"/>
      <c r="FV75" s="60"/>
      <c r="FW75" s="60"/>
      <c r="FX75" s="60"/>
      <c r="FY75" s="60"/>
      <c r="FZ75" s="60"/>
      <c r="GA75" s="60"/>
      <c r="GB75" s="60"/>
      <c r="GC75" s="60"/>
      <c r="GD75" s="60"/>
      <c r="GE75" s="60"/>
      <c r="GF75" s="60"/>
      <c r="GG75" s="60"/>
      <c r="GH75" s="60"/>
      <c r="GI75" s="60"/>
      <c r="GJ75" s="60"/>
      <c r="GK75" s="60"/>
      <c r="GL75" s="60"/>
      <c r="GM75" s="60"/>
      <c r="GN75" s="60"/>
      <c r="GO75" s="60"/>
      <c r="GP75" s="60"/>
      <c r="GQ75" s="60"/>
      <c r="GR75" s="60"/>
      <c r="GS75" s="60"/>
      <c r="GT75" s="60"/>
      <c r="GU75" s="60"/>
      <c r="GV75" s="60"/>
      <c r="GW75" s="60"/>
      <c r="GX75" s="60"/>
      <c r="GY75" s="60"/>
      <c r="GZ75" s="60"/>
      <c r="HA75" s="60"/>
      <c r="HB75" s="60"/>
      <c r="HC75" s="60"/>
      <c r="HD75" s="60"/>
      <c r="HE75" s="60"/>
      <c r="HF75" s="60"/>
      <c r="HG75" s="60"/>
      <c r="HH75" s="60"/>
      <c r="HI75" s="60"/>
      <c r="HJ75" s="60"/>
      <c r="HK75" s="60"/>
      <c r="HL75" s="60"/>
      <c r="HM75" s="60"/>
      <c r="HN75" s="60"/>
      <c r="HO75" s="60"/>
      <c r="HP75" s="60"/>
      <c r="HQ75" s="60"/>
      <c r="HR75" s="60"/>
      <c r="HS75" s="60"/>
      <c r="HT75" s="60"/>
      <c r="HU75" s="60"/>
      <c r="HV75" s="60"/>
      <c r="HW75" s="60"/>
      <c r="HX75" s="60"/>
      <c r="HY75" s="60"/>
      <c r="HZ75" s="60"/>
      <c r="IA75" s="60"/>
      <c r="IB75" s="60"/>
      <c r="IC75" s="60"/>
      <c r="ID75" s="60"/>
      <c r="IE75" s="60"/>
      <c r="IF75" s="60"/>
      <c r="IG75" s="60"/>
      <c r="IH75" s="60"/>
      <c r="II75" s="60"/>
      <c r="IJ75" s="60"/>
      <c r="IK75" s="60"/>
      <c r="IL75" s="60"/>
      <c r="IM75" s="60"/>
      <c r="IN75" s="60"/>
      <c r="IO75" s="60"/>
      <c r="IP75" s="60"/>
      <c r="IQ75" s="60"/>
      <c r="IR75" s="60"/>
      <c r="IS75" s="60"/>
      <c r="IT75" s="60"/>
      <c r="IU75" s="60"/>
      <c r="IV75" s="60"/>
      <c r="IW75" s="60"/>
      <c r="IX75" s="60"/>
    </row>
    <row r="76" spans="1:258" ht="16.5" customHeight="1" thickTop="1" thickBot="1">
      <c r="A76" s="359"/>
      <c r="B76" s="369"/>
      <c r="C76" s="359"/>
      <c r="D76" s="149"/>
      <c r="E76" s="359"/>
      <c r="F76" s="359"/>
      <c r="G76" s="370"/>
      <c r="H76" s="359"/>
      <c r="I76" s="157"/>
      <c r="J76" s="158"/>
      <c r="K76" s="151" t="str">
        <f>IFERROR(CONCATENATE(INDEX('8- Politicas de admiistracion'!$B$16:$F$53,MATCH('5- Identificación de Riesgos'!J76,'8- Politicas de admiistracion'!$C$16:$C$54,0),1)," - ",L76),"")</f>
        <v/>
      </c>
      <c r="L76" s="152" t="str">
        <f>IFERROR(VLOOKUP(INDEX('8- Politicas de admiistracion'!$B$16:$F$64,MATCH('5- Identificación de Riesgos'!J76,'8- Politicas de admiistracion'!$C$16:$C$64,0),1),'8- Politicas de admiistracion'!$B$16:$F$64,5,FALSE),"")</f>
        <v/>
      </c>
      <c r="M76" s="359"/>
      <c r="N76" s="359"/>
      <c r="O76" s="153"/>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c r="AT76" s="60"/>
      <c r="AU76" s="60"/>
      <c r="AV76" s="60"/>
      <c r="AW76" s="60"/>
      <c r="AX76" s="60"/>
      <c r="AY76" s="60"/>
      <c r="AZ76" s="60"/>
      <c r="BA76" s="60"/>
      <c r="BB76" s="60"/>
      <c r="BC76" s="60"/>
      <c r="BD76" s="60"/>
      <c r="BE76" s="60"/>
      <c r="BF76" s="60"/>
      <c r="BG76" s="60"/>
      <c r="BH76" s="60"/>
      <c r="BI76" s="60"/>
      <c r="BJ76" s="60"/>
      <c r="BK76" s="60"/>
      <c r="BL76" s="60"/>
      <c r="BM76" s="60"/>
      <c r="BN76" s="60"/>
      <c r="BO76" s="60"/>
      <c r="BP76" s="60"/>
      <c r="BQ76" s="60"/>
      <c r="BR76" s="60"/>
      <c r="BS76" s="60"/>
      <c r="BT76" s="60"/>
      <c r="BU76" s="60"/>
      <c r="BV76" s="60"/>
      <c r="BW76" s="60"/>
      <c r="BX76" s="60"/>
      <c r="BY76" s="60"/>
      <c r="BZ76" s="60"/>
      <c r="CA76" s="60"/>
      <c r="CB76" s="60"/>
      <c r="CC76" s="60"/>
      <c r="CD76" s="60"/>
      <c r="CE76" s="60"/>
      <c r="CF76" s="60"/>
      <c r="CG76" s="60"/>
      <c r="CH76" s="60"/>
      <c r="CI76" s="60"/>
      <c r="CJ76" s="60"/>
      <c r="CK76" s="60"/>
      <c r="CL76" s="60"/>
      <c r="CM76" s="60"/>
      <c r="CN76" s="60"/>
      <c r="CO76" s="60"/>
      <c r="CP76" s="60"/>
      <c r="CQ76" s="60"/>
      <c r="CR76" s="60"/>
      <c r="CS76" s="60"/>
      <c r="CT76" s="60"/>
      <c r="CU76" s="60"/>
      <c r="CV76" s="60"/>
      <c r="CW76" s="60"/>
      <c r="CX76" s="60"/>
      <c r="CY76" s="60"/>
      <c r="CZ76" s="60"/>
      <c r="DA76" s="60"/>
      <c r="DB76" s="60"/>
      <c r="DC76" s="60"/>
      <c r="DD76" s="60"/>
      <c r="DE76" s="60"/>
      <c r="DF76" s="60"/>
      <c r="DG76" s="60"/>
      <c r="DH76" s="60"/>
      <c r="DI76" s="60"/>
      <c r="DJ76" s="60"/>
      <c r="DK76" s="60"/>
      <c r="DL76" s="60"/>
      <c r="DM76" s="60"/>
      <c r="DN76" s="60"/>
      <c r="DO76" s="60"/>
      <c r="DP76" s="60"/>
      <c r="DQ76" s="60"/>
      <c r="DR76" s="60"/>
      <c r="DS76" s="60"/>
      <c r="DT76" s="60"/>
      <c r="DU76" s="60"/>
      <c r="DV76" s="60"/>
      <c r="DW76" s="60"/>
      <c r="DX76" s="60"/>
      <c r="DY76" s="60"/>
      <c r="DZ76" s="60"/>
      <c r="EA76" s="60"/>
      <c r="EB76" s="60"/>
      <c r="EC76" s="60"/>
      <c r="ED76" s="60"/>
      <c r="EE76" s="60"/>
      <c r="EF76" s="60"/>
      <c r="EG76" s="60"/>
      <c r="EH76" s="60"/>
      <c r="EI76" s="60"/>
      <c r="EJ76" s="60"/>
      <c r="EK76" s="60"/>
      <c r="EL76" s="60"/>
      <c r="EM76" s="60"/>
      <c r="EN76" s="60"/>
      <c r="EO76" s="60"/>
      <c r="EP76" s="60"/>
      <c r="EQ76" s="60"/>
      <c r="ER76" s="60"/>
      <c r="ES76" s="60"/>
      <c r="ET76" s="60"/>
      <c r="EU76" s="60"/>
      <c r="EV76" s="60"/>
      <c r="EW76" s="60"/>
      <c r="EX76" s="60"/>
      <c r="EY76" s="60"/>
      <c r="EZ76" s="60"/>
      <c r="FA76" s="60"/>
      <c r="FB76" s="60"/>
      <c r="FC76" s="60"/>
      <c r="FD76" s="60"/>
      <c r="FE76" s="60"/>
      <c r="FF76" s="60"/>
      <c r="FG76" s="60"/>
      <c r="FH76" s="60"/>
      <c r="FI76" s="60"/>
      <c r="FJ76" s="60"/>
      <c r="FK76" s="60"/>
      <c r="FL76" s="60"/>
      <c r="FM76" s="60"/>
      <c r="FN76" s="60"/>
      <c r="FO76" s="60"/>
      <c r="FP76" s="60"/>
      <c r="FQ76" s="60"/>
      <c r="FR76" s="60"/>
      <c r="FS76" s="60"/>
      <c r="FT76" s="60"/>
      <c r="FU76" s="60"/>
      <c r="FV76" s="60"/>
      <c r="FW76" s="60"/>
      <c r="FX76" s="60"/>
      <c r="FY76" s="60"/>
      <c r="FZ76" s="60"/>
      <c r="GA76" s="60"/>
      <c r="GB76" s="60"/>
      <c r="GC76" s="60"/>
      <c r="GD76" s="60"/>
      <c r="GE76" s="60"/>
      <c r="GF76" s="60"/>
      <c r="GG76" s="60"/>
      <c r="GH76" s="60"/>
      <c r="GI76" s="60"/>
      <c r="GJ76" s="60"/>
      <c r="GK76" s="60"/>
      <c r="GL76" s="60"/>
      <c r="GM76" s="60"/>
      <c r="GN76" s="60"/>
      <c r="GO76" s="60"/>
      <c r="GP76" s="60"/>
      <c r="GQ76" s="60"/>
      <c r="GR76" s="60"/>
      <c r="GS76" s="60"/>
      <c r="GT76" s="60"/>
      <c r="GU76" s="60"/>
      <c r="GV76" s="60"/>
      <c r="GW76" s="60"/>
      <c r="GX76" s="60"/>
      <c r="GY76" s="60"/>
      <c r="GZ76" s="60"/>
      <c r="HA76" s="60"/>
      <c r="HB76" s="60"/>
      <c r="HC76" s="60"/>
      <c r="HD76" s="60"/>
      <c r="HE76" s="60"/>
      <c r="HF76" s="60"/>
      <c r="HG76" s="60"/>
      <c r="HH76" s="60"/>
      <c r="HI76" s="60"/>
      <c r="HJ76" s="60"/>
      <c r="HK76" s="60"/>
      <c r="HL76" s="60"/>
      <c r="HM76" s="60"/>
      <c r="HN76" s="60"/>
      <c r="HO76" s="60"/>
      <c r="HP76" s="60"/>
      <c r="HQ76" s="60"/>
      <c r="HR76" s="60"/>
      <c r="HS76" s="60"/>
      <c r="HT76" s="60"/>
      <c r="HU76" s="60"/>
      <c r="HV76" s="60"/>
      <c r="HW76" s="60"/>
      <c r="HX76" s="60"/>
      <c r="HY76" s="60"/>
      <c r="HZ76" s="60"/>
      <c r="IA76" s="60"/>
      <c r="IB76" s="60"/>
      <c r="IC76" s="60"/>
      <c r="ID76" s="60"/>
      <c r="IE76" s="60"/>
      <c r="IF76" s="60"/>
      <c r="IG76" s="60"/>
      <c r="IH76" s="60"/>
      <c r="II76" s="60"/>
      <c r="IJ76" s="60"/>
      <c r="IK76" s="60"/>
      <c r="IL76" s="60"/>
      <c r="IM76" s="60"/>
      <c r="IN76" s="60"/>
      <c r="IO76" s="60"/>
      <c r="IP76" s="60"/>
      <c r="IQ76" s="60"/>
      <c r="IR76" s="60"/>
      <c r="IS76" s="60"/>
      <c r="IT76" s="60"/>
      <c r="IU76" s="60"/>
      <c r="IV76" s="60"/>
      <c r="IW76" s="60"/>
      <c r="IX76" s="60"/>
    </row>
    <row r="77" spans="1:258" ht="16.5" customHeight="1" thickTop="1" thickBot="1">
      <c r="A77" s="359"/>
      <c r="B77" s="369"/>
      <c r="C77" s="359"/>
      <c r="D77" s="149"/>
      <c r="E77" s="359"/>
      <c r="F77" s="359"/>
      <c r="G77" s="370"/>
      <c r="H77" s="359"/>
      <c r="I77" s="157"/>
      <c r="J77" s="158"/>
      <c r="K77" s="151" t="str">
        <f>IFERROR(CONCATENATE(INDEX('8- Politicas de admiistracion'!$B$16:$F$53,MATCH('5- Identificación de Riesgos'!J77,'8- Politicas de admiistracion'!$C$16:$C$54,0),1)," - ",L77),"")</f>
        <v/>
      </c>
      <c r="L77" s="152" t="str">
        <f>IFERROR(VLOOKUP(INDEX('8- Politicas de admiistracion'!$B$16:$F$64,MATCH('5- Identificación de Riesgos'!J77,'8- Politicas de admiistracion'!$C$16:$C$64,0),1),'8- Politicas de admiistracion'!$B$16:$F$64,5,FALSE),"")</f>
        <v/>
      </c>
      <c r="M77" s="359"/>
      <c r="N77" s="359"/>
      <c r="O77" s="153"/>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c r="BG77" s="60"/>
      <c r="BH77" s="60"/>
      <c r="BI77" s="60"/>
      <c r="BJ77" s="60"/>
      <c r="BK77" s="60"/>
      <c r="BL77" s="60"/>
      <c r="BM77" s="60"/>
      <c r="BN77" s="60"/>
      <c r="BO77" s="60"/>
      <c r="BP77" s="60"/>
      <c r="BQ77" s="60"/>
      <c r="BR77" s="60"/>
      <c r="BS77" s="60"/>
      <c r="BT77" s="60"/>
      <c r="BU77" s="60"/>
      <c r="BV77" s="60"/>
      <c r="BW77" s="60"/>
      <c r="BX77" s="60"/>
      <c r="BY77" s="60"/>
      <c r="BZ77" s="60"/>
      <c r="CA77" s="60"/>
      <c r="CB77" s="60"/>
      <c r="CC77" s="60"/>
      <c r="CD77" s="60"/>
      <c r="CE77" s="60"/>
      <c r="CF77" s="60"/>
      <c r="CG77" s="60"/>
      <c r="CH77" s="60"/>
      <c r="CI77" s="60"/>
      <c r="CJ77" s="60"/>
      <c r="CK77" s="60"/>
      <c r="CL77" s="60"/>
      <c r="CM77" s="60"/>
      <c r="CN77" s="60"/>
      <c r="CO77" s="60"/>
      <c r="CP77" s="60"/>
      <c r="CQ77" s="60"/>
      <c r="CR77" s="60"/>
      <c r="CS77" s="60"/>
      <c r="CT77" s="60"/>
      <c r="CU77" s="60"/>
      <c r="CV77" s="60"/>
      <c r="CW77" s="60"/>
      <c r="CX77" s="60"/>
      <c r="CY77" s="60"/>
      <c r="CZ77" s="60"/>
      <c r="DA77" s="60"/>
      <c r="DB77" s="60"/>
      <c r="DC77" s="60"/>
      <c r="DD77" s="60"/>
      <c r="DE77" s="60"/>
      <c r="DF77" s="60"/>
      <c r="DG77" s="60"/>
      <c r="DH77" s="60"/>
      <c r="DI77" s="60"/>
      <c r="DJ77" s="60"/>
      <c r="DK77" s="60"/>
      <c r="DL77" s="60"/>
      <c r="DM77" s="60"/>
      <c r="DN77" s="60"/>
      <c r="DO77" s="60"/>
      <c r="DP77" s="60"/>
      <c r="DQ77" s="60"/>
      <c r="DR77" s="60"/>
      <c r="DS77" s="60"/>
      <c r="DT77" s="60"/>
      <c r="DU77" s="60"/>
      <c r="DV77" s="60"/>
      <c r="DW77" s="60"/>
      <c r="DX77" s="60"/>
      <c r="DY77" s="60"/>
      <c r="DZ77" s="60"/>
      <c r="EA77" s="60"/>
      <c r="EB77" s="60"/>
      <c r="EC77" s="60"/>
      <c r="ED77" s="60"/>
      <c r="EE77" s="60"/>
      <c r="EF77" s="60"/>
      <c r="EG77" s="60"/>
      <c r="EH77" s="60"/>
      <c r="EI77" s="60"/>
      <c r="EJ77" s="60"/>
      <c r="EK77" s="60"/>
      <c r="EL77" s="60"/>
      <c r="EM77" s="60"/>
      <c r="EN77" s="60"/>
      <c r="EO77" s="60"/>
      <c r="EP77" s="60"/>
      <c r="EQ77" s="60"/>
      <c r="ER77" s="60"/>
      <c r="ES77" s="60"/>
      <c r="ET77" s="60"/>
      <c r="EU77" s="60"/>
      <c r="EV77" s="60"/>
      <c r="EW77" s="60"/>
      <c r="EX77" s="60"/>
      <c r="EY77" s="60"/>
      <c r="EZ77" s="60"/>
      <c r="FA77" s="60"/>
      <c r="FB77" s="60"/>
      <c r="FC77" s="60"/>
      <c r="FD77" s="60"/>
      <c r="FE77" s="60"/>
      <c r="FF77" s="60"/>
      <c r="FG77" s="60"/>
      <c r="FH77" s="60"/>
      <c r="FI77" s="60"/>
      <c r="FJ77" s="60"/>
      <c r="FK77" s="60"/>
      <c r="FL77" s="60"/>
      <c r="FM77" s="60"/>
      <c r="FN77" s="60"/>
      <c r="FO77" s="60"/>
      <c r="FP77" s="60"/>
      <c r="FQ77" s="60"/>
      <c r="FR77" s="60"/>
      <c r="FS77" s="60"/>
      <c r="FT77" s="60"/>
      <c r="FU77" s="60"/>
      <c r="FV77" s="60"/>
      <c r="FW77" s="60"/>
      <c r="FX77" s="60"/>
      <c r="FY77" s="60"/>
      <c r="FZ77" s="60"/>
      <c r="GA77" s="60"/>
      <c r="GB77" s="60"/>
      <c r="GC77" s="60"/>
      <c r="GD77" s="60"/>
      <c r="GE77" s="60"/>
      <c r="GF77" s="60"/>
      <c r="GG77" s="60"/>
      <c r="GH77" s="60"/>
      <c r="GI77" s="60"/>
      <c r="GJ77" s="60"/>
      <c r="GK77" s="60"/>
      <c r="GL77" s="60"/>
      <c r="GM77" s="60"/>
      <c r="GN77" s="60"/>
      <c r="GO77" s="60"/>
      <c r="GP77" s="60"/>
      <c r="GQ77" s="60"/>
      <c r="GR77" s="60"/>
      <c r="GS77" s="60"/>
      <c r="GT77" s="60"/>
      <c r="GU77" s="60"/>
      <c r="GV77" s="60"/>
      <c r="GW77" s="60"/>
      <c r="GX77" s="60"/>
      <c r="GY77" s="60"/>
      <c r="GZ77" s="60"/>
      <c r="HA77" s="60"/>
      <c r="HB77" s="60"/>
      <c r="HC77" s="60"/>
      <c r="HD77" s="60"/>
      <c r="HE77" s="60"/>
      <c r="HF77" s="60"/>
      <c r="HG77" s="60"/>
      <c r="HH77" s="60"/>
      <c r="HI77" s="60"/>
      <c r="HJ77" s="60"/>
      <c r="HK77" s="60"/>
      <c r="HL77" s="60"/>
      <c r="HM77" s="60"/>
      <c r="HN77" s="60"/>
      <c r="HO77" s="60"/>
      <c r="HP77" s="60"/>
      <c r="HQ77" s="60"/>
      <c r="HR77" s="60"/>
      <c r="HS77" s="60"/>
      <c r="HT77" s="60"/>
      <c r="HU77" s="60"/>
      <c r="HV77" s="60"/>
      <c r="HW77" s="60"/>
      <c r="HX77" s="60"/>
      <c r="HY77" s="60"/>
      <c r="HZ77" s="60"/>
      <c r="IA77" s="60"/>
      <c r="IB77" s="60"/>
      <c r="IC77" s="60"/>
      <c r="ID77" s="60"/>
      <c r="IE77" s="60"/>
      <c r="IF77" s="60"/>
      <c r="IG77" s="60"/>
      <c r="IH77" s="60"/>
      <c r="II77" s="60"/>
      <c r="IJ77" s="60"/>
      <c r="IK77" s="60"/>
      <c r="IL77" s="60"/>
      <c r="IM77" s="60"/>
      <c r="IN77" s="60"/>
      <c r="IO77" s="60"/>
      <c r="IP77" s="60"/>
      <c r="IQ77" s="60"/>
      <c r="IR77" s="60"/>
      <c r="IS77" s="60"/>
      <c r="IT77" s="60"/>
      <c r="IU77" s="60"/>
      <c r="IV77" s="60"/>
      <c r="IW77" s="60"/>
      <c r="IX77" s="60"/>
    </row>
    <row r="78" spans="1:258" ht="16.5" customHeight="1" thickTop="1" thickBot="1">
      <c r="A78" s="359"/>
      <c r="B78" s="369"/>
      <c r="C78" s="359"/>
      <c r="D78" s="149"/>
      <c r="E78" s="359"/>
      <c r="F78" s="359"/>
      <c r="G78" s="370"/>
      <c r="H78" s="359"/>
      <c r="I78" s="157"/>
      <c r="J78" s="158"/>
      <c r="K78" s="151" t="str">
        <f>IFERROR(CONCATENATE(INDEX('8- Politicas de admiistracion'!$B$16:$F$53,MATCH('5- Identificación de Riesgos'!J78,'8- Politicas de admiistracion'!$C$16:$C$54,0),1)," - ",L78),"")</f>
        <v/>
      </c>
      <c r="L78" s="152" t="str">
        <f>IFERROR(VLOOKUP(INDEX('8- Politicas de admiistracion'!$B$16:$F$64,MATCH('5- Identificación de Riesgos'!J78,'8- Politicas de admiistracion'!$C$16:$C$64,0),1),'8- Politicas de admiistracion'!$B$16:$F$64,5,FALSE),"")</f>
        <v/>
      </c>
      <c r="M78" s="359"/>
      <c r="N78" s="359"/>
      <c r="O78" s="153"/>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60"/>
      <c r="BA78" s="60"/>
      <c r="BB78" s="60"/>
      <c r="BC78" s="60"/>
      <c r="BD78" s="60"/>
      <c r="BE78" s="60"/>
      <c r="BF78" s="60"/>
      <c r="BG78" s="60"/>
      <c r="BH78" s="60"/>
      <c r="BI78" s="60"/>
      <c r="BJ78" s="60"/>
      <c r="BK78" s="60"/>
      <c r="BL78" s="60"/>
      <c r="BM78" s="60"/>
      <c r="BN78" s="60"/>
      <c r="BO78" s="60"/>
      <c r="BP78" s="60"/>
      <c r="BQ78" s="60"/>
      <c r="BR78" s="60"/>
      <c r="BS78" s="60"/>
      <c r="BT78" s="60"/>
      <c r="BU78" s="60"/>
      <c r="BV78" s="60"/>
      <c r="BW78" s="60"/>
      <c r="BX78" s="60"/>
      <c r="BY78" s="60"/>
      <c r="BZ78" s="60"/>
      <c r="CA78" s="60"/>
      <c r="CB78" s="60"/>
      <c r="CC78" s="60"/>
      <c r="CD78" s="60"/>
      <c r="CE78" s="60"/>
      <c r="CF78" s="60"/>
      <c r="CG78" s="60"/>
      <c r="CH78" s="60"/>
      <c r="CI78" s="60"/>
      <c r="CJ78" s="60"/>
      <c r="CK78" s="60"/>
      <c r="CL78" s="60"/>
      <c r="CM78" s="60"/>
      <c r="CN78" s="60"/>
      <c r="CO78" s="60"/>
      <c r="CP78" s="60"/>
      <c r="CQ78" s="60"/>
      <c r="CR78" s="60"/>
      <c r="CS78" s="60"/>
      <c r="CT78" s="60"/>
      <c r="CU78" s="60"/>
      <c r="CV78" s="60"/>
      <c r="CW78" s="60"/>
      <c r="CX78" s="60"/>
      <c r="CY78" s="60"/>
      <c r="CZ78" s="60"/>
      <c r="DA78" s="60"/>
      <c r="DB78" s="60"/>
      <c r="DC78" s="60"/>
      <c r="DD78" s="60"/>
      <c r="DE78" s="60"/>
      <c r="DF78" s="60"/>
      <c r="DG78" s="60"/>
      <c r="DH78" s="60"/>
      <c r="DI78" s="60"/>
      <c r="DJ78" s="60"/>
      <c r="DK78" s="60"/>
      <c r="DL78" s="60"/>
      <c r="DM78" s="60"/>
      <c r="DN78" s="60"/>
      <c r="DO78" s="60"/>
      <c r="DP78" s="60"/>
      <c r="DQ78" s="60"/>
      <c r="DR78" s="60"/>
      <c r="DS78" s="60"/>
      <c r="DT78" s="60"/>
      <c r="DU78" s="60"/>
      <c r="DV78" s="60"/>
      <c r="DW78" s="60"/>
      <c r="DX78" s="60"/>
      <c r="DY78" s="60"/>
      <c r="DZ78" s="60"/>
      <c r="EA78" s="60"/>
      <c r="EB78" s="60"/>
      <c r="EC78" s="60"/>
      <c r="ED78" s="60"/>
      <c r="EE78" s="60"/>
      <c r="EF78" s="60"/>
      <c r="EG78" s="60"/>
      <c r="EH78" s="60"/>
      <c r="EI78" s="60"/>
      <c r="EJ78" s="60"/>
      <c r="EK78" s="60"/>
      <c r="EL78" s="60"/>
      <c r="EM78" s="60"/>
      <c r="EN78" s="60"/>
      <c r="EO78" s="60"/>
      <c r="EP78" s="60"/>
      <c r="EQ78" s="60"/>
      <c r="ER78" s="60"/>
      <c r="ES78" s="60"/>
      <c r="ET78" s="60"/>
      <c r="EU78" s="60"/>
      <c r="EV78" s="60"/>
      <c r="EW78" s="60"/>
      <c r="EX78" s="60"/>
      <c r="EY78" s="60"/>
      <c r="EZ78" s="60"/>
      <c r="FA78" s="60"/>
      <c r="FB78" s="60"/>
      <c r="FC78" s="60"/>
      <c r="FD78" s="60"/>
      <c r="FE78" s="60"/>
      <c r="FF78" s="60"/>
      <c r="FG78" s="60"/>
      <c r="FH78" s="60"/>
      <c r="FI78" s="60"/>
      <c r="FJ78" s="60"/>
      <c r="FK78" s="60"/>
      <c r="FL78" s="60"/>
      <c r="FM78" s="60"/>
      <c r="FN78" s="60"/>
      <c r="FO78" s="60"/>
      <c r="FP78" s="60"/>
      <c r="FQ78" s="60"/>
      <c r="FR78" s="60"/>
      <c r="FS78" s="60"/>
      <c r="FT78" s="60"/>
      <c r="FU78" s="60"/>
      <c r="FV78" s="60"/>
      <c r="FW78" s="60"/>
      <c r="FX78" s="60"/>
      <c r="FY78" s="60"/>
      <c r="FZ78" s="60"/>
      <c r="GA78" s="60"/>
      <c r="GB78" s="60"/>
      <c r="GC78" s="60"/>
      <c r="GD78" s="60"/>
      <c r="GE78" s="60"/>
      <c r="GF78" s="60"/>
      <c r="GG78" s="60"/>
      <c r="GH78" s="60"/>
      <c r="GI78" s="60"/>
      <c r="GJ78" s="60"/>
      <c r="GK78" s="60"/>
      <c r="GL78" s="60"/>
      <c r="GM78" s="60"/>
      <c r="GN78" s="60"/>
      <c r="GO78" s="60"/>
      <c r="GP78" s="60"/>
      <c r="GQ78" s="60"/>
      <c r="GR78" s="60"/>
      <c r="GS78" s="60"/>
      <c r="GT78" s="60"/>
      <c r="GU78" s="60"/>
      <c r="GV78" s="60"/>
      <c r="GW78" s="60"/>
      <c r="GX78" s="60"/>
      <c r="GY78" s="60"/>
      <c r="GZ78" s="60"/>
      <c r="HA78" s="60"/>
      <c r="HB78" s="60"/>
      <c r="HC78" s="60"/>
      <c r="HD78" s="60"/>
      <c r="HE78" s="60"/>
      <c r="HF78" s="60"/>
      <c r="HG78" s="60"/>
      <c r="HH78" s="60"/>
      <c r="HI78" s="60"/>
      <c r="HJ78" s="60"/>
      <c r="HK78" s="60"/>
      <c r="HL78" s="60"/>
      <c r="HM78" s="60"/>
      <c r="HN78" s="60"/>
      <c r="HO78" s="60"/>
      <c r="HP78" s="60"/>
      <c r="HQ78" s="60"/>
      <c r="HR78" s="60"/>
      <c r="HS78" s="60"/>
      <c r="HT78" s="60"/>
      <c r="HU78" s="60"/>
      <c r="HV78" s="60"/>
      <c r="HW78" s="60"/>
      <c r="HX78" s="60"/>
      <c r="HY78" s="60"/>
      <c r="HZ78" s="60"/>
      <c r="IA78" s="60"/>
      <c r="IB78" s="60"/>
      <c r="IC78" s="60"/>
      <c r="ID78" s="60"/>
      <c r="IE78" s="60"/>
      <c r="IF78" s="60"/>
      <c r="IG78" s="60"/>
      <c r="IH78" s="60"/>
      <c r="II78" s="60"/>
      <c r="IJ78" s="60"/>
      <c r="IK78" s="60"/>
      <c r="IL78" s="60"/>
      <c r="IM78" s="60"/>
      <c r="IN78" s="60"/>
      <c r="IO78" s="60"/>
      <c r="IP78" s="60"/>
      <c r="IQ78" s="60"/>
      <c r="IR78" s="60"/>
      <c r="IS78" s="60"/>
      <c r="IT78" s="60"/>
      <c r="IU78" s="60"/>
      <c r="IV78" s="60"/>
      <c r="IW78" s="60"/>
      <c r="IX78" s="60"/>
    </row>
    <row r="79" spans="1:258" ht="16.5" customHeight="1" thickTop="1" thickBot="1">
      <c r="A79" s="359"/>
      <c r="B79" s="369"/>
      <c r="C79" s="359"/>
      <c r="D79" s="154"/>
      <c r="E79" s="359"/>
      <c r="F79" s="359"/>
      <c r="G79" s="370"/>
      <c r="H79" s="359"/>
      <c r="I79" s="157"/>
      <c r="J79" s="158"/>
      <c r="K79" s="151" t="str">
        <f>IFERROR(CONCATENATE(INDEX('8- Politicas de admiistracion'!$B$16:$F$53,MATCH('5- Identificación de Riesgos'!J79,'8- Politicas de admiistracion'!$C$16:$C$54,0),1)," - ",L79),"")</f>
        <v/>
      </c>
      <c r="L79" s="152" t="str">
        <f>IFERROR(VLOOKUP(INDEX('8- Politicas de admiistracion'!$B$16:$F$64,MATCH('5- Identificación de Riesgos'!J79,'8- Politicas de admiistracion'!$C$16:$C$64,0),1),'8- Politicas de admiistracion'!$B$16:$F$64,5,FALSE),"")</f>
        <v/>
      </c>
      <c r="M79" s="359"/>
      <c r="N79" s="359"/>
      <c r="O79" s="153"/>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60"/>
      <c r="BA79" s="60"/>
      <c r="BB79" s="60"/>
      <c r="BC79" s="60"/>
      <c r="BD79" s="60"/>
      <c r="BE79" s="60"/>
      <c r="BF79" s="60"/>
      <c r="BG79" s="60"/>
      <c r="BH79" s="60"/>
      <c r="BI79" s="60"/>
      <c r="BJ79" s="60"/>
      <c r="BK79" s="60"/>
      <c r="BL79" s="60"/>
      <c r="BM79" s="60"/>
      <c r="BN79" s="60"/>
      <c r="BO79" s="60"/>
      <c r="BP79" s="60"/>
      <c r="BQ79" s="60"/>
      <c r="BR79" s="60"/>
      <c r="BS79" s="60"/>
      <c r="BT79" s="60"/>
      <c r="BU79" s="60"/>
      <c r="BV79" s="60"/>
      <c r="BW79" s="60"/>
      <c r="BX79" s="60"/>
      <c r="BY79" s="60"/>
      <c r="BZ79" s="60"/>
      <c r="CA79" s="60"/>
      <c r="CB79" s="60"/>
      <c r="CC79" s="60"/>
      <c r="CD79" s="60"/>
      <c r="CE79" s="60"/>
      <c r="CF79" s="60"/>
      <c r="CG79" s="60"/>
      <c r="CH79" s="60"/>
      <c r="CI79" s="60"/>
      <c r="CJ79" s="60"/>
      <c r="CK79" s="60"/>
      <c r="CL79" s="60"/>
      <c r="CM79" s="60"/>
      <c r="CN79" s="60"/>
      <c r="CO79" s="60"/>
      <c r="CP79" s="60"/>
      <c r="CQ79" s="60"/>
      <c r="CR79" s="60"/>
      <c r="CS79" s="60"/>
      <c r="CT79" s="60"/>
      <c r="CU79" s="60"/>
      <c r="CV79" s="60"/>
      <c r="CW79" s="60"/>
      <c r="CX79" s="60"/>
      <c r="CY79" s="60"/>
      <c r="CZ79" s="60"/>
      <c r="DA79" s="60"/>
      <c r="DB79" s="60"/>
      <c r="DC79" s="60"/>
      <c r="DD79" s="60"/>
      <c r="DE79" s="60"/>
      <c r="DF79" s="60"/>
      <c r="DG79" s="60"/>
      <c r="DH79" s="60"/>
      <c r="DI79" s="60"/>
      <c r="DJ79" s="60"/>
      <c r="DK79" s="60"/>
      <c r="DL79" s="60"/>
      <c r="DM79" s="60"/>
      <c r="DN79" s="60"/>
      <c r="DO79" s="60"/>
      <c r="DP79" s="60"/>
      <c r="DQ79" s="60"/>
      <c r="DR79" s="60"/>
      <c r="DS79" s="60"/>
      <c r="DT79" s="60"/>
      <c r="DU79" s="60"/>
      <c r="DV79" s="60"/>
      <c r="DW79" s="60"/>
      <c r="DX79" s="60"/>
      <c r="DY79" s="60"/>
      <c r="DZ79" s="60"/>
      <c r="EA79" s="60"/>
      <c r="EB79" s="60"/>
      <c r="EC79" s="60"/>
      <c r="ED79" s="60"/>
      <c r="EE79" s="60"/>
      <c r="EF79" s="60"/>
      <c r="EG79" s="60"/>
      <c r="EH79" s="60"/>
      <c r="EI79" s="60"/>
      <c r="EJ79" s="60"/>
      <c r="EK79" s="60"/>
      <c r="EL79" s="60"/>
      <c r="EM79" s="60"/>
      <c r="EN79" s="60"/>
      <c r="EO79" s="60"/>
      <c r="EP79" s="60"/>
      <c r="EQ79" s="60"/>
      <c r="ER79" s="60"/>
      <c r="ES79" s="60"/>
      <c r="ET79" s="60"/>
      <c r="EU79" s="60"/>
      <c r="EV79" s="60"/>
      <c r="EW79" s="60"/>
      <c r="EX79" s="60"/>
      <c r="EY79" s="60"/>
      <c r="EZ79" s="60"/>
      <c r="FA79" s="60"/>
      <c r="FB79" s="60"/>
      <c r="FC79" s="60"/>
      <c r="FD79" s="60"/>
      <c r="FE79" s="60"/>
      <c r="FF79" s="60"/>
      <c r="FG79" s="60"/>
      <c r="FH79" s="60"/>
      <c r="FI79" s="60"/>
      <c r="FJ79" s="60"/>
      <c r="FK79" s="60"/>
      <c r="FL79" s="60"/>
      <c r="FM79" s="60"/>
      <c r="FN79" s="60"/>
      <c r="FO79" s="60"/>
      <c r="FP79" s="60"/>
      <c r="FQ79" s="60"/>
      <c r="FR79" s="60"/>
      <c r="FS79" s="60"/>
      <c r="FT79" s="60"/>
      <c r="FU79" s="60"/>
      <c r="FV79" s="60"/>
      <c r="FW79" s="60"/>
      <c r="FX79" s="60"/>
      <c r="FY79" s="60"/>
      <c r="FZ79" s="60"/>
      <c r="GA79" s="60"/>
      <c r="GB79" s="60"/>
      <c r="GC79" s="60"/>
      <c r="GD79" s="60"/>
      <c r="GE79" s="60"/>
      <c r="GF79" s="60"/>
      <c r="GG79" s="60"/>
      <c r="GH79" s="60"/>
      <c r="GI79" s="60"/>
      <c r="GJ79" s="60"/>
      <c r="GK79" s="60"/>
      <c r="GL79" s="60"/>
      <c r="GM79" s="60"/>
      <c r="GN79" s="60"/>
      <c r="GO79" s="60"/>
      <c r="GP79" s="60"/>
      <c r="GQ79" s="60"/>
      <c r="GR79" s="60"/>
      <c r="GS79" s="60"/>
      <c r="GT79" s="60"/>
      <c r="GU79" s="60"/>
      <c r="GV79" s="60"/>
      <c r="GW79" s="60"/>
      <c r="GX79" s="60"/>
      <c r="GY79" s="60"/>
      <c r="GZ79" s="60"/>
      <c r="HA79" s="60"/>
      <c r="HB79" s="60"/>
      <c r="HC79" s="60"/>
      <c r="HD79" s="60"/>
      <c r="HE79" s="60"/>
      <c r="HF79" s="60"/>
      <c r="HG79" s="60"/>
      <c r="HH79" s="60"/>
      <c r="HI79" s="60"/>
      <c r="HJ79" s="60"/>
      <c r="HK79" s="60"/>
      <c r="HL79" s="60"/>
      <c r="HM79" s="60"/>
      <c r="HN79" s="60"/>
      <c r="HO79" s="60"/>
      <c r="HP79" s="60"/>
      <c r="HQ79" s="60"/>
      <c r="HR79" s="60"/>
      <c r="HS79" s="60"/>
      <c r="HT79" s="60"/>
      <c r="HU79" s="60"/>
      <c r="HV79" s="60"/>
      <c r="HW79" s="60"/>
      <c r="HX79" s="60"/>
      <c r="HY79" s="60"/>
      <c r="HZ79" s="60"/>
      <c r="IA79" s="60"/>
      <c r="IB79" s="60"/>
      <c r="IC79" s="60"/>
      <c r="ID79" s="60"/>
      <c r="IE79" s="60"/>
      <c r="IF79" s="60"/>
      <c r="IG79" s="60"/>
      <c r="IH79" s="60"/>
      <c r="II79" s="60"/>
      <c r="IJ79" s="60"/>
      <c r="IK79" s="60"/>
      <c r="IL79" s="60"/>
      <c r="IM79" s="60"/>
      <c r="IN79" s="60"/>
      <c r="IO79" s="60"/>
      <c r="IP79" s="60"/>
      <c r="IQ79" s="60"/>
      <c r="IR79" s="60"/>
      <c r="IS79" s="60"/>
      <c r="IT79" s="60"/>
      <c r="IU79" s="60"/>
      <c r="IV79" s="60"/>
      <c r="IW79" s="60"/>
      <c r="IX79" s="60"/>
    </row>
    <row r="80" spans="1:258" ht="26.25" customHeight="1" thickTop="1" thickBot="1">
      <c r="A80" s="359">
        <v>8</v>
      </c>
      <c r="B80" s="371" t="s">
        <v>328</v>
      </c>
      <c r="C80" s="363" t="s">
        <v>329</v>
      </c>
      <c r="D80" s="149" t="s">
        <v>330</v>
      </c>
      <c r="E80" s="359">
        <v>200</v>
      </c>
      <c r="F80" s="359">
        <v>25</v>
      </c>
      <c r="G80" s="364">
        <f t="shared" ref="G80" si="4">F80/E80</f>
        <v>0.125</v>
      </c>
      <c r="H80" s="359" t="str">
        <f>CONCATENATE(IF(G80&lt;='8- Politicas de admiistracion'!$D$6,'8- Politicas de admiistracion'!$B$6,IF(G80&lt;='8- Politicas de admiistracion'!$D$7,'8- Politicas de admiistracion'!$B$7,IF(G80&lt;='8- Politicas de admiistracion'!$D$8,'8- Politicas de admiistracion'!$B$8,IF(G80&lt;='8- Politicas de admiistracion'!$D$9,'8- Politicas de admiistracion'!$B$9,IF(G80&lt;='8- Politicas de admiistracion'!$D$10,'8- Politicas de admiistracion'!$B$10,"Probabilidad no valida")))))," - ",VLOOKUP(IF(G80&lt;='8- Politicas de admiistracion'!$D$6,'8- Politicas de admiistracion'!$B$6,IF(G80&lt;='8- Politicas de admiistracion'!$D$7,'8- Politicas de admiistracion'!$B$7,IF(G80&lt;='8- Politicas de admiistracion'!$D$8,'8- Politicas de admiistracion'!$B$8,IF(G80&lt;='8- Politicas de admiistracion'!$D$9,'8- Politicas de admiistracion'!$B$9,IF(G80&lt;='8- Politicas de admiistracion'!$D$10,'8- Politicas de admiistracion'!$B$10,"Probabilidad no valida"))))),'8- Politicas de admiistracion'!$B$6:$F$10,5,FALSE))</f>
        <v>Media - 3</v>
      </c>
      <c r="I80" s="157" t="s">
        <v>279</v>
      </c>
      <c r="J80" s="158" t="s">
        <v>312</v>
      </c>
      <c r="K80" s="151" t="str">
        <f>IFERROR(CONCATENATE(INDEX('8- Politicas de admiistracion'!$B$16:$F$53,MATCH('5- Identificación de Riesgos'!J80,'8- Politicas de admiistracion'!$C$16:$C$54,0),1)," - ",L80),"")</f>
        <v>Menor - 2</v>
      </c>
      <c r="L80" s="152">
        <f>IFERROR(VLOOKUP(INDEX('8- Politicas de admiistracion'!$B$16:$F$64,MATCH('5- Identificación de Riesgos'!J80,'8- Politicas de admiistracion'!$C$16:$C$64,0),1),'8- Politicas de admiistracion'!$B$16:$F$64,5,FALSE),"")</f>
        <v>2</v>
      </c>
      <c r="M80" s="359" t="str">
        <f>IFERROR(CONCATENATE(INDEX('8- Politicas de admiistracion'!$B$16:$F$53,MATCH(ROUND(AVERAGE(L80:L89),0),'8- Politicas de admiistracion'!$F$16:$F$53,0),1)," - ",ROUND(AVERAGE(L80:L89),0)),"")</f>
        <v>Menor - 2</v>
      </c>
      <c r="N80" s="359" t="str">
        <f>IFERROR(CONCATENATE(VLOOKUP((LEFT(H80,LEN(H80)-4)&amp;LEFT(M80,LEN(M80)-4)),'9- Matriz de Calor '!$D$17:$E$41,2,0)," - ",RIGHT(H80,1)*RIGHT(M80,1)),"")</f>
        <v>Moderado - 6</v>
      </c>
      <c r="O80" s="360">
        <f>RIGHT(H80,1)*RIGHT(M80,1)</f>
        <v>6</v>
      </c>
      <c r="P80" s="60"/>
      <c r="Q80" s="60"/>
      <c r="R80" s="60"/>
      <c r="S80" s="60"/>
      <c r="T80" s="60"/>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c r="AT80" s="60"/>
      <c r="AU80" s="60"/>
      <c r="AV80" s="60"/>
      <c r="AW80" s="60"/>
      <c r="AX80" s="60"/>
      <c r="AY80" s="60"/>
      <c r="AZ80" s="60"/>
      <c r="BA80" s="60"/>
      <c r="BB80" s="60"/>
      <c r="BC80" s="60"/>
      <c r="BD80" s="60"/>
      <c r="BE80" s="60"/>
      <c r="BF80" s="60"/>
      <c r="BG80" s="60"/>
      <c r="BH80" s="60"/>
      <c r="BI80" s="60"/>
      <c r="BJ80" s="60"/>
      <c r="BK80" s="60"/>
      <c r="BL80" s="60"/>
      <c r="BM80" s="60"/>
      <c r="BN80" s="60"/>
      <c r="BO80" s="60"/>
      <c r="BP80" s="60"/>
      <c r="BQ80" s="60"/>
      <c r="BR80" s="60"/>
      <c r="BS80" s="60"/>
      <c r="BT80" s="60"/>
      <c r="BU80" s="60"/>
      <c r="BV80" s="60"/>
      <c r="BW80" s="60"/>
      <c r="BX80" s="60"/>
      <c r="BY80" s="60"/>
      <c r="BZ80" s="60"/>
      <c r="CA80" s="60"/>
      <c r="CB80" s="60"/>
      <c r="CC80" s="60"/>
      <c r="CD80" s="60"/>
      <c r="CE80" s="60"/>
      <c r="CF80" s="60"/>
      <c r="CG80" s="60"/>
      <c r="CH80" s="60"/>
      <c r="CI80" s="60"/>
      <c r="CJ80" s="60"/>
      <c r="CK80" s="60"/>
      <c r="CL80" s="60"/>
      <c r="CM80" s="60"/>
      <c r="CN80" s="60"/>
      <c r="CO80" s="60"/>
      <c r="CP80" s="60"/>
      <c r="CQ80" s="60"/>
      <c r="CR80" s="60"/>
      <c r="CS80" s="60"/>
      <c r="CT80" s="60"/>
      <c r="CU80" s="60"/>
      <c r="CV80" s="60"/>
      <c r="CW80" s="60"/>
      <c r="CX80" s="60"/>
      <c r="CY80" s="60"/>
      <c r="CZ80" s="60"/>
      <c r="DA80" s="60"/>
      <c r="DB80" s="60"/>
      <c r="DC80" s="60"/>
      <c r="DD80" s="60"/>
      <c r="DE80" s="60"/>
      <c r="DF80" s="60"/>
      <c r="DG80" s="60"/>
      <c r="DH80" s="60"/>
      <c r="DI80" s="60"/>
      <c r="DJ80" s="60"/>
      <c r="DK80" s="60"/>
      <c r="DL80" s="60"/>
      <c r="DM80" s="60"/>
      <c r="DN80" s="60"/>
      <c r="DO80" s="60"/>
      <c r="DP80" s="60"/>
      <c r="DQ80" s="60"/>
      <c r="DR80" s="60"/>
      <c r="DS80" s="60"/>
      <c r="DT80" s="60"/>
      <c r="DU80" s="60"/>
      <c r="DV80" s="60"/>
      <c r="DW80" s="60"/>
      <c r="DX80" s="60"/>
      <c r="DY80" s="60"/>
      <c r="DZ80" s="60"/>
      <c r="EA80" s="60"/>
      <c r="EB80" s="60"/>
      <c r="EC80" s="60"/>
      <c r="ED80" s="60"/>
      <c r="EE80" s="60"/>
      <c r="EF80" s="60"/>
      <c r="EG80" s="60"/>
      <c r="EH80" s="60"/>
      <c r="EI80" s="60"/>
      <c r="EJ80" s="60"/>
      <c r="EK80" s="60"/>
      <c r="EL80" s="60"/>
      <c r="EM80" s="60"/>
      <c r="EN80" s="60"/>
      <c r="EO80" s="60"/>
      <c r="EP80" s="60"/>
      <c r="EQ80" s="60"/>
      <c r="ER80" s="60"/>
      <c r="ES80" s="60"/>
      <c r="ET80" s="60"/>
      <c r="EU80" s="60"/>
      <c r="EV80" s="60"/>
      <c r="EW80" s="60"/>
      <c r="EX80" s="60"/>
      <c r="EY80" s="60"/>
      <c r="EZ80" s="60"/>
      <c r="FA80" s="60"/>
      <c r="FB80" s="60"/>
      <c r="FC80" s="60"/>
      <c r="FD80" s="60"/>
      <c r="FE80" s="60"/>
      <c r="FF80" s="60"/>
      <c r="FG80" s="60"/>
      <c r="FH80" s="60"/>
      <c r="FI80" s="60"/>
      <c r="FJ80" s="60"/>
      <c r="FK80" s="60"/>
      <c r="FL80" s="60"/>
      <c r="FM80" s="60"/>
      <c r="FN80" s="60"/>
      <c r="FO80" s="60"/>
      <c r="FP80" s="60"/>
      <c r="FQ80" s="60"/>
      <c r="FR80" s="60"/>
      <c r="FS80" s="60"/>
      <c r="FT80" s="60"/>
      <c r="FU80" s="60"/>
      <c r="FV80" s="60"/>
      <c r="FW80" s="60"/>
      <c r="FX80" s="60"/>
      <c r="FY80" s="60"/>
      <c r="FZ80" s="60"/>
      <c r="GA80" s="60"/>
      <c r="GB80" s="60"/>
      <c r="GC80" s="60"/>
      <c r="GD80" s="60"/>
      <c r="GE80" s="60"/>
      <c r="GF80" s="60"/>
      <c r="GG80" s="60"/>
      <c r="GH80" s="60"/>
      <c r="GI80" s="60"/>
      <c r="GJ80" s="60"/>
      <c r="GK80" s="60"/>
      <c r="GL80" s="60"/>
      <c r="GM80" s="60"/>
      <c r="GN80" s="60"/>
      <c r="GO80" s="60"/>
      <c r="GP80" s="60"/>
      <c r="GQ80" s="60"/>
      <c r="GR80" s="60"/>
      <c r="GS80" s="60"/>
      <c r="GT80" s="60"/>
      <c r="GU80" s="60"/>
      <c r="GV80" s="60"/>
      <c r="GW80" s="60"/>
      <c r="GX80" s="60"/>
      <c r="GY80" s="60"/>
      <c r="GZ80" s="60"/>
      <c r="HA80" s="60"/>
      <c r="HB80" s="60"/>
      <c r="HC80" s="60"/>
      <c r="HD80" s="60"/>
      <c r="HE80" s="60"/>
      <c r="HF80" s="60"/>
      <c r="HG80" s="60"/>
      <c r="HH80" s="60"/>
      <c r="HI80" s="60"/>
      <c r="HJ80" s="60"/>
      <c r="HK80" s="60"/>
      <c r="HL80" s="60"/>
      <c r="HM80" s="60"/>
      <c r="HN80" s="60"/>
      <c r="HO80" s="60"/>
      <c r="HP80" s="60"/>
      <c r="HQ80" s="60"/>
      <c r="HR80" s="60"/>
      <c r="HS80" s="60"/>
      <c r="HT80" s="60"/>
      <c r="HU80" s="60"/>
      <c r="HV80" s="60"/>
      <c r="HW80" s="60"/>
      <c r="HX80" s="60"/>
      <c r="HY80" s="60"/>
      <c r="HZ80" s="60"/>
      <c r="IA80" s="60"/>
      <c r="IB80" s="60"/>
      <c r="IC80" s="60"/>
      <c r="ID80" s="60"/>
      <c r="IE80" s="60"/>
      <c r="IF80" s="60"/>
      <c r="IG80" s="60"/>
      <c r="IH80" s="60"/>
      <c r="II80" s="60"/>
      <c r="IJ80" s="60"/>
      <c r="IK80" s="60"/>
      <c r="IL80" s="60"/>
      <c r="IM80" s="60"/>
      <c r="IN80" s="60"/>
      <c r="IO80" s="60"/>
      <c r="IP80" s="60"/>
      <c r="IQ80" s="60"/>
      <c r="IR80" s="60"/>
      <c r="IS80" s="60"/>
      <c r="IT80" s="60"/>
      <c r="IU80" s="60"/>
      <c r="IV80" s="60"/>
      <c r="IW80" s="60"/>
      <c r="IX80" s="60"/>
    </row>
    <row r="81" spans="1:258" ht="26.25" customHeight="1" thickTop="1" thickBot="1">
      <c r="A81" s="359"/>
      <c r="B81" s="371"/>
      <c r="C81" s="363"/>
      <c r="D81" s="149" t="s">
        <v>331</v>
      </c>
      <c r="E81" s="359"/>
      <c r="F81" s="359"/>
      <c r="G81" s="364"/>
      <c r="H81" s="359"/>
      <c r="I81" s="157" t="s">
        <v>285</v>
      </c>
      <c r="J81" s="158" t="s">
        <v>286</v>
      </c>
      <c r="K81" s="151" t="str">
        <f>IFERROR(CONCATENATE(INDEX('8- Politicas de admiistracion'!$B$16:$F$53,MATCH('5- Identificación de Riesgos'!J81,'8- Politicas de admiistracion'!$C$16:$C$54,0),1)," - ",L81),"")</f>
        <v>Leve - 1</v>
      </c>
      <c r="L81" s="152">
        <f>IFERROR(VLOOKUP(INDEX('8- Politicas de admiistracion'!$B$16:$F$64,MATCH('5- Identificación de Riesgos'!J81,'8- Politicas de admiistracion'!$C$16:$C$64,0),1),'8- Politicas de admiistracion'!$B$16:$F$64,5,FALSE),"")</f>
        <v>1</v>
      </c>
      <c r="M81" s="359"/>
      <c r="N81" s="359"/>
      <c r="O81" s="360"/>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c r="AX81" s="60"/>
      <c r="AY81" s="60"/>
      <c r="AZ81" s="60"/>
      <c r="BA81" s="60"/>
      <c r="BB81" s="60"/>
      <c r="BC81" s="60"/>
      <c r="BD81" s="60"/>
      <c r="BE81" s="60"/>
      <c r="BF81" s="60"/>
      <c r="BG81" s="60"/>
      <c r="BH81" s="60"/>
      <c r="BI81" s="60"/>
      <c r="BJ81" s="60"/>
      <c r="BK81" s="60"/>
      <c r="BL81" s="60"/>
      <c r="BM81" s="60"/>
      <c r="BN81" s="60"/>
      <c r="BO81" s="60"/>
      <c r="BP81" s="60"/>
      <c r="BQ81" s="60"/>
      <c r="BR81" s="60"/>
      <c r="BS81" s="60"/>
      <c r="BT81" s="60"/>
      <c r="BU81" s="60"/>
      <c r="BV81" s="60"/>
      <c r="BW81" s="60"/>
      <c r="BX81" s="60"/>
      <c r="BY81" s="60"/>
      <c r="BZ81" s="60"/>
      <c r="CA81" s="60"/>
      <c r="CB81" s="60"/>
      <c r="CC81" s="60"/>
      <c r="CD81" s="60"/>
      <c r="CE81" s="60"/>
      <c r="CF81" s="60"/>
      <c r="CG81" s="60"/>
      <c r="CH81" s="60"/>
      <c r="CI81" s="60"/>
      <c r="CJ81" s="60"/>
      <c r="CK81" s="60"/>
      <c r="CL81" s="60"/>
      <c r="CM81" s="60"/>
      <c r="CN81" s="60"/>
      <c r="CO81" s="60"/>
      <c r="CP81" s="60"/>
      <c r="CQ81" s="60"/>
      <c r="CR81" s="60"/>
      <c r="CS81" s="60"/>
      <c r="CT81" s="60"/>
      <c r="CU81" s="60"/>
      <c r="CV81" s="60"/>
      <c r="CW81" s="60"/>
      <c r="CX81" s="60"/>
      <c r="CY81" s="60"/>
      <c r="CZ81" s="60"/>
      <c r="DA81" s="60"/>
      <c r="DB81" s="60"/>
      <c r="DC81" s="60"/>
      <c r="DD81" s="60"/>
      <c r="DE81" s="60"/>
      <c r="DF81" s="60"/>
      <c r="DG81" s="60"/>
      <c r="DH81" s="60"/>
      <c r="DI81" s="60"/>
      <c r="DJ81" s="60"/>
      <c r="DK81" s="60"/>
      <c r="DL81" s="60"/>
      <c r="DM81" s="60"/>
      <c r="DN81" s="60"/>
      <c r="DO81" s="60"/>
      <c r="DP81" s="60"/>
      <c r="DQ81" s="60"/>
      <c r="DR81" s="60"/>
      <c r="DS81" s="60"/>
      <c r="DT81" s="60"/>
      <c r="DU81" s="60"/>
      <c r="DV81" s="60"/>
      <c r="DW81" s="60"/>
      <c r="DX81" s="60"/>
      <c r="DY81" s="60"/>
      <c r="DZ81" s="60"/>
      <c r="EA81" s="60"/>
      <c r="EB81" s="60"/>
      <c r="EC81" s="60"/>
      <c r="ED81" s="60"/>
      <c r="EE81" s="60"/>
      <c r="EF81" s="60"/>
      <c r="EG81" s="60"/>
      <c r="EH81" s="60"/>
      <c r="EI81" s="60"/>
      <c r="EJ81" s="60"/>
      <c r="EK81" s="60"/>
      <c r="EL81" s="60"/>
      <c r="EM81" s="60"/>
      <c r="EN81" s="60"/>
      <c r="EO81" s="60"/>
      <c r="EP81" s="60"/>
      <c r="EQ81" s="60"/>
      <c r="ER81" s="60"/>
      <c r="ES81" s="60"/>
      <c r="ET81" s="60"/>
      <c r="EU81" s="60"/>
      <c r="EV81" s="60"/>
      <c r="EW81" s="60"/>
      <c r="EX81" s="60"/>
      <c r="EY81" s="60"/>
      <c r="EZ81" s="60"/>
      <c r="FA81" s="60"/>
      <c r="FB81" s="60"/>
      <c r="FC81" s="60"/>
      <c r="FD81" s="60"/>
      <c r="FE81" s="60"/>
      <c r="FF81" s="60"/>
      <c r="FG81" s="60"/>
      <c r="FH81" s="60"/>
      <c r="FI81" s="60"/>
      <c r="FJ81" s="60"/>
      <c r="FK81" s="60"/>
      <c r="FL81" s="60"/>
      <c r="FM81" s="60"/>
      <c r="FN81" s="60"/>
      <c r="FO81" s="60"/>
      <c r="FP81" s="60"/>
      <c r="FQ81" s="60"/>
      <c r="FR81" s="60"/>
      <c r="FS81" s="60"/>
      <c r="FT81" s="60"/>
      <c r="FU81" s="60"/>
      <c r="FV81" s="60"/>
      <c r="FW81" s="60"/>
      <c r="FX81" s="60"/>
      <c r="FY81" s="60"/>
      <c r="FZ81" s="60"/>
      <c r="GA81" s="60"/>
      <c r="GB81" s="60"/>
      <c r="GC81" s="60"/>
      <c r="GD81" s="60"/>
      <c r="GE81" s="60"/>
      <c r="GF81" s="60"/>
      <c r="GG81" s="60"/>
      <c r="GH81" s="60"/>
      <c r="GI81" s="60"/>
      <c r="GJ81" s="60"/>
      <c r="GK81" s="60"/>
      <c r="GL81" s="60"/>
      <c r="GM81" s="60"/>
      <c r="GN81" s="60"/>
      <c r="GO81" s="60"/>
      <c r="GP81" s="60"/>
      <c r="GQ81" s="60"/>
      <c r="GR81" s="60"/>
      <c r="GS81" s="60"/>
      <c r="GT81" s="60"/>
      <c r="GU81" s="60"/>
      <c r="GV81" s="60"/>
      <c r="GW81" s="60"/>
      <c r="GX81" s="60"/>
      <c r="GY81" s="60"/>
      <c r="GZ81" s="60"/>
      <c r="HA81" s="60"/>
      <c r="HB81" s="60"/>
      <c r="HC81" s="60"/>
      <c r="HD81" s="60"/>
      <c r="HE81" s="60"/>
      <c r="HF81" s="60"/>
      <c r="HG81" s="60"/>
      <c r="HH81" s="60"/>
      <c r="HI81" s="60"/>
      <c r="HJ81" s="60"/>
      <c r="HK81" s="60"/>
      <c r="HL81" s="60"/>
      <c r="HM81" s="60"/>
      <c r="HN81" s="60"/>
      <c r="HO81" s="60"/>
      <c r="HP81" s="60"/>
      <c r="HQ81" s="60"/>
      <c r="HR81" s="60"/>
      <c r="HS81" s="60"/>
      <c r="HT81" s="60"/>
      <c r="HU81" s="60"/>
      <c r="HV81" s="60"/>
      <c r="HW81" s="60"/>
      <c r="HX81" s="60"/>
      <c r="HY81" s="60"/>
      <c r="HZ81" s="60"/>
      <c r="IA81" s="60"/>
      <c r="IB81" s="60"/>
      <c r="IC81" s="60"/>
      <c r="ID81" s="60"/>
      <c r="IE81" s="60"/>
      <c r="IF81" s="60"/>
      <c r="IG81" s="60"/>
      <c r="IH81" s="60"/>
      <c r="II81" s="60"/>
      <c r="IJ81" s="60"/>
      <c r="IK81" s="60"/>
      <c r="IL81" s="60"/>
      <c r="IM81" s="60"/>
      <c r="IN81" s="60"/>
      <c r="IO81" s="60"/>
      <c r="IP81" s="60"/>
      <c r="IQ81" s="60"/>
      <c r="IR81" s="60"/>
      <c r="IS81" s="60"/>
      <c r="IT81" s="60"/>
      <c r="IU81" s="60"/>
      <c r="IV81" s="60"/>
      <c r="IW81" s="60"/>
      <c r="IX81" s="60"/>
    </row>
    <row r="82" spans="1:258" ht="14.25" thickTop="1" thickBot="1">
      <c r="A82" s="359"/>
      <c r="B82" s="371"/>
      <c r="C82" s="363"/>
      <c r="D82" s="154" t="s">
        <v>332</v>
      </c>
      <c r="E82" s="359"/>
      <c r="F82" s="359"/>
      <c r="G82" s="364"/>
      <c r="H82" s="359"/>
      <c r="I82" s="157"/>
      <c r="J82" s="158"/>
      <c r="K82" s="151" t="str">
        <f>IFERROR(CONCATENATE(INDEX('8- Politicas de admiistracion'!$B$16:$F$53,MATCH('5- Identificación de Riesgos'!J82,'8- Politicas de admiistracion'!$C$16:$C$54,0),1)," - ",L82),"")</f>
        <v/>
      </c>
      <c r="L82" s="152" t="str">
        <f>IFERROR(VLOOKUP(INDEX('8- Politicas de admiistracion'!$B$16:$F$64,MATCH('5- Identificación de Riesgos'!J82,'8- Politicas de admiistracion'!$C$16:$C$64,0),1),'8- Politicas de admiistracion'!$B$16:$F$64,5,FALSE),"")</f>
        <v/>
      </c>
      <c r="M82" s="359"/>
      <c r="N82" s="359"/>
      <c r="O82" s="3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c r="BC82" s="60"/>
      <c r="BD82" s="60"/>
      <c r="BE82" s="60"/>
      <c r="BF82" s="60"/>
      <c r="BG82" s="60"/>
      <c r="BH82" s="60"/>
      <c r="BI82" s="60"/>
      <c r="BJ82" s="60"/>
      <c r="BK82" s="60"/>
      <c r="BL82" s="60"/>
      <c r="BM82" s="60"/>
      <c r="BN82" s="60"/>
      <c r="BO82" s="60"/>
      <c r="BP82" s="60"/>
      <c r="BQ82" s="60"/>
      <c r="BR82" s="60"/>
      <c r="BS82" s="60"/>
      <c r="BT82" s="60"/>
      <c r="BU82" s="60"/>
      <c r="BV82" s="60"/>
      <c r="BW82" s="60"/>
      <c r="BX82" s="60"/>
      <c r="BY82" s="60"/>
      <c r="BZ82" s="60"/>
      <c r="CA82" s="60"/>
      <c r="CB82" s="60"/>
      <c r="CC82" s="60"/>
      <c r="CD82" s="60"/>
      <c r="CE82" s="60"/>
      <c r="CF82" s="60"/>
      <c r="CG82" s="60"/>
      <c r="CH82" s="60"/>
      <c r="CI82" s="60"/>
      <c r="CJ82" s="60"/>
      <c r="CK82" s="60"/>
      <c r="CL82" s="60"/>
      <c r="CM82" s="60"/>
      <c r="CN82" s="60"/>
      <c r="CO82" s="60"/>
      <c r="CP82" s="60"/>
      <c r="CQ82" s="60"/>
      <c r="CR82" s="60"/>
      <c r="CS82" s="60"/>
      <c r="CT82" s="60"/>
      <c r="CU82" s="60"/>
      <c r="CV82" s="60"/>
      <c r="CW82" s="60"/>
      <c r="CX82" s="60"/>
      <c r="CY82" s="60"/>
      <c r="CZ82" s="60"/>
      <c r="DA82" s="60"/>
      <c r="DB82" s="60"/>
      <c r="DC82" s="60"/>
      <c r="DD82" s="60"/>
      <c r="DE82" s="60"/>
      <c r="DF82" s="60"/>
      <c r="DG82" s="60"/>
      <c r="DH82" s="60"/>
      <c r="DI82" s="60"/>
      <c r="DJ82" s="60"/>
      <c r="DK82" s="60"/>
      <c r="DL82" s="60"/>
      <c r="DM82" s="60"/>
      <c r="DN82" s="60"/>
      <c r="DO82" s="60"/>
      <c r="DP82" s="60"/>
      <c r="DQ82" s="60"/>
      <c r="DR82" s="60"/>
      <c r="DS82" s="60"/>
      <c r="DT82" s="60"/>
      <c r="DU82" s="60"/>
      <c r="DV82" s="60"/>
      <c r="DW82" s="60"/>
      <c r="DX82" s="60"/>
      <c r="DY82" s="60"/>
      <c r="DZ82" s="60"/>
      <c r="EA82" s="60"/>
      <c r="EB82" s="60"/>
      <c r="EC82" s="60"/>
      <c r="ED82" s="60"/>
      <c r="EE82" s="60"/>
      <c r="EF82" s="60"/>
      <c r="EG82" s="60"/>
      <c r="EH82" s="60"/>
      <c r="EI82" s="60"/>
      <c r="EJ82" s="60"/>
      <c r="EK82" s="60"/>
      <c r="EL82" s="60"/>
      <c r="EM82" s="60"/>
      <c r="EN82" s="60"/>
      <c r="EO82" s="60"/>
      <c r="EP82" s="60"/>
      <c r="EQ82" s="60"/>
      <c r="ER82" s="60"/>
      <c r="ES82" s="60"/>
      <c r="ET82" s="60"/>
      <c r="EU82" s="60"/>
      <c r="EV82" s="60"/>
      <c r="EW82" s="60"/>
      <c r="EX82" s="60"/>
      <c r="EY82" s="60"/>
      <c r="EZ82" s="60"/>
      <c r="FA82" s="60"/>
      <c r="FB82" s="60"/>
      <c r="FC82" s="60"/>
      <c r="FD82" s="60"/>
      <c r="FE82" s="60"/>
      <c r="FF82" s="60"/>
      <c r="FG82" s="60"/>
      <c r="FH82" s="60"/>
      <c r="FI82" s="60"/>
      <c r="FJ82" s="60"/>
      <c r="FK82" s="60"/>
      <c r="FL82" s="60"/>
      <c r="FM82" s="60"/>
      <c r="FN82" s="60"/>
      <c r="FO82" s="60"/>
      <c r="FP82" s="60"/>
      <c r="FQ82" s="60"/>
      <c r="FR82" s="60"/>
      <c r="FS82" s="60"/>
      <c r="FT82" s="60"/>
      <c r="FU82" s="60"/>
      <c r="FV82" s="60"/>
      <c r="FW82" s="60"/>
      <c r="FX82" s="60"/>
      <c r="FY82" s="60"/>
      <c r="FZ82" s="60"/>
      <c r="GA82" s="60"/>
      <c r="GB82" s="60"/>
      <c r="GC82" s="60"/>
      <c r="GD82" s="60"/>
      <c r="GE82" s="60"/>
      <c r="GF82" s="60"/>
      <c r="GG82" s="60"/>
      <c r="GH82" s="60"/>
      <c r="GI82" s="60"/>
      <c r="GJ82" s="60"/>
      <c r="GK82" s="60"/>
      <c r="GL82" s="60"/>
      <c r="GM82" s="60"/>
      <c r="GN82" s="60"/>
      <c r="GO82" s="60"/>
      <c r="GP82" s="60"/>
      <c r="GQ82" s="60"/>
      <c r="GR82" s="60"/>
      <c r="GS82" s="60"/>
      <c r="GT82" s="60"/>
      <c r="GU82" s="60"/>
      <c r="GV82" s="60"/>
      <c r="GW82" s="60"/>
      <c r="GX82" s="60"/>
      <c r="GY82" s="60"/>
      <c r="GZ82" s="60"/>
      <c r="HA82" s="60"/>
      <c r="HB82" s="60"/>
      <c r="HC82" s="60"/>
      <c r="HD82" s="60"/>
      <c r="HE82" s="60"/>
      <c r="HF82" s="60"/>
      <c r="HG82" s="60"/>
      <c r="HH82" s="60"/>
      <c r="HI82" s="60"/>
      <c r="HJ82" s="60"/>
      <c r="HK82" s="60"/>
      <c r="HL82" s="60"/>
      <c r="HM82" s="60"/>
      <c r="HN82" s="60"/>
      <c r="HO82" s="60"/>
      <c r="HP82" s="60"/>
      <c r="HQ82" s="60"/>
      <c r="HR82" s="60"/>
      <c r="HS82" s="60"/>
      <c r="HT82" s="60"/>
      <c r="HU82" s="60"/>
      <c r="HV82" s="60"/>
      <c r="HW82" s="60"/>
      <c r="HX82" s="60"/>
      <c r="HY82" s="60"/>
      <c r="HZ82" s="60"/>
      <c r="IA82" s="60"/>
      <c r="IB82" s="60"/>
      <c r="IC82" s="60"/>
      <c r="ID82" s="60"/>
      <c r="IE82" s="60"/>
      <c r="IF82" s="60"/>
      <c r="IG82" s="60"/>
      <c r="IH82" s="60"/>
      <c r="II82" s="60"/>
      <c r="IJ82" s="60"/>
      <c r="IK82" s="60"/>
      <c r="IL82" s="60"/>
      <c r="IM82" s="60"/>
      <c r="IN82" s="60"/>
      <c r="IO82" s="60"/>
      <c r="IP82" s="60"/>
      <c r="IQ82" s="60"/>
      <c r="IR82" s="60"/>
      <c r="IS82" s="60"/>
      <c r="IT82" s="60"/>
      <c r="IU82" s="60"/>
      <c r="IV82" s="60"/>
      <c r="IW82" s="60"/>
      <c r="IX82" s="60"/>
    </row>
    <row r="83" spans="1:258" ht="14.25" thickTop="1" thickBot="1">
      <c r="A83" s="359"/>
      <c r="B83" s="371"/>
      <c r="C83" s="363"/>
      <c r="D83" s="155" t="s">
        <v>333</v>
      </c>
      <c r="E83" s="359"/>
      <c r="F83" s="359"/>
      <c r="G83" s="364"/>
      <c r="H83" s="359"/>
      <c r="I83" s="157"/>
      <c r="J83" s="158"/>
      <c r="K83" s="151" t="str">
        <f>IFERROR(CONCATENATE(INDEX('8- Politicas de admiistracion'!$B$16:$F$53,MATCH('5- Identificación de Riesgos'!J83,'8- Politicas de admiistracion'!$C$16:$C$54,0),1)," - ",L83),"")</f>
        <v/>
      </c>
      <c r="L83" s="152" t="str">
        <f>IFERROR(VLOOKUP(INDEX('8- Politicas de admiistracion'!$B$16:$F$64,MATCH('5- Identificación de Riesgos'!J83,'8- Politicas de admiistracion'!$C$16:$C$64,0),1),'8- Politicas de admiistracion'!$B$16:$F$64,5,FALSE),"")</f>
        <v/>
      </c>
      <c r="M83" s="359"/>
      <c r="N83" s="359"/>
      <c r="O83" s="36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c r="BA83" s="60"/>
      <c r="BB83" s="60"/>
      <c r="BC83" s="60"/>
      <c r="BD83" s="60"/>
      <c r="BE83" s="60"/>
      <c r="BF83" s="60"/>
      <c r="BG83" s="60"/>
      <c r="BH83" s="60"/>
      <c r="BI83" s="60"/>
      <c r="BJ83" s="60"/>
      <c r="BK83" s="60"/>
      <c r="BL83" s="60"/>
      <c r="BM83" s="60"/>
      <c r="BN83" s="60"/>
      <c r="BO83" s="60"/>
      <c r="BP83" s="60"/>
      <c r="BQ83" s="60"/>
      <c r="BR83" s="60"/>
      <c r="BS83" s="60"/>
      <c r="BT83" s="60"/>
      <c r="BU83" s="60"/>
      <c r="BV83" s="60"/>
      <c r="BW83" s="60"/>
      <c r="BX83" s="60"/>
      <c r="BY83" s="60"/>
      <c r="BZ83" s="60"/>
      <c r="CA83" s="60"/>
      <c r="CB83" s="60"/>
      <c r="CC83" s="60"/>
      <c r="CD83" s="60"/>
      <c r="CE83" s="60"/>
      <c r="CF83" s="60"/>
      <c r="CG83" s="60"/>
      <c r="CH83" s="60"/>
      <c r="CI83" s="60"/>
      <c r="CJ83" s="60"/>
      <c r="CK83" s="60"/>
      <c r="CL83" s="60"/>
      <c r="CM83" s="60"/>
      <c r="CN83" s="60"/>
      <c r="CO83" s="60"/>
      <c r="CP83" s="60"/>
      <c r="CQ83" s="60"/>
      <c r="CR83" s="60"/>
      <c r="CS83" s="60"/>
      <c r="CT83" s="60"/>
      <c r="CU83" s="60"/>
      <c r="CV83" s="60"/>
      <c r="CW83" s="60"/>
      <c r="CX83" s="60"/>
      <c r="CY83" s="60"/>
      <c r="CZ83" s="60"/>
      <c r="DA83" s="60"/>
      <c r="DB83" s="60"/>
      <c r="DC83" s="60"/>
      <c r="DD83" s="60"/>
      <c r="DE83" s="60"/>
      <c r="DF83" s="60"/>
      <c r="DG83" s="60"/>
      <c r="DH83" s="60"/>
      <c r="DI83" s="60"/>
      <c r="DJ83" s="60"/>
      <c r="DK83" s="60"/>
      <c r="DL83" s="60"/>
      <c r="DM83" s="60"/>
      <c r="DN83" s="60"/>
      <c r="DO83" s="60"/>
      <c r="DP83" s="60"/>
      <c r="DQ83" s="60"/>
      <c r="DR83" s="60"/>
      <c r="DS83" s="60"/>
      <c r="DT83" s="60"/>
      <c r="DU83" s="60"/>
      <c r="DV83" s="60"/>
      <c r="DW83" s="60"/>
      <c r="DX83" s="60"/>
      <c r="DY83" s="60"/>
      <c r="DZ83" s="60"/>
      <c r="EA83" s="60"/>
      <c r="EB83" s="60"/>
      <c r="EC83" s="60"/>
      <c r="ED83" s="60"/>
      <c r="EE83" s="60"/>
      <c r="EF83" s="60"/>
      <c r="EG83" s="60"/>
      <c r="EH83" s="60"/>
      <c r="EI83" s="60"/>
      <c r="EJ83" s="60"/>
      <c r="EK83" s="60"/>
      <c r="EL83" s="60"/>
      <c r="EM83" s="60"/>
      <c r="EN83" s="60"/>
      <c r="EO83" s="60"/>
      <c r="EP83" s="60"/>
      <c r="EQ83" s="60"/>
      <c r="ER83" s="60"/>
      <c r="ES83" s="60"/>
      <c r="ET83" s="60"/>
      <c r="EU83" s="60"/>
      <c r="EV83" s="60"/>
      <c r="EW83" s="60"/>
      <c r="EX83" s="60"/>
      <c r="EY83" s="60"/>
      <c r="EZ83" s="60"/>
      <c r="FA83" s="60"/>
      <c r="FB83" s="60"/>
      <c r="FC83" s="60"/>
      <c r="FD83" s="60"/>
      <c r="FE83" s="60"/>
      <c r="FF83" s="60"/>
      <c r="FG83" s="60"/>
      <c r="FH83" s="60"/>
      <c r="FI83" s="60"/>
      <c r="FJ83" s="60"/>
      <c r="FK83" s="60"/>
      <c r="FL83" s="60"/>
      <c r="FM83" s="60"/>
      <c r="FN83" s="60"/>
      <c r="FO83" s="60"/>
      <c r="FP83" s="60"/>
      <c r="FQ83" s="60"/>
      <c r="FR83" s="60"/>
      <c r="FS83" s="60"/>
      <c r="FT83" s="60"/>
      <c r="FU83" s="60"/>
      <c r="FV83" s="60"/>
      <c r="FW83" s="60"/>
      <c r="FX83" s="60"/>
      <c r="FY83" s="60"/>
      <c r="FZ83" s="60"/>
      <c r="GA83" s="60"/>
      <c r="GB83" s="60"/>
      <c r="GC83" s="60"/>
      <c r="GD83" s="60"/>
      <c r="GE83" s="60"/>
      <c r="GF83" s="60"/>
      <c r="GG83" s="60"/>
      <c r="GH83" s="60"/>
      <c r="GI83" s="60"/>
      <c r="GJ83" s="60"/>
      <c r="GK83" s="60"/>
      <c r="GL83" s="60"/>
      <c r="GM83" s="60"/>
      <c r="GN83" s="60"/>
      <c r="GO83" s="60"/>
      <c r="GP83" s="60"/>
      <c r="GQ83" s="60"/>
      <c r="GR83" s="60"/>
      <c r="GS83" s="60"/>
      <c r="GT83" s="60"/>
      <c r="GU83" s="60"/>
      <c r="GV83" s="60"/>
      <c r="GW83" s="60"/>
      <c r="GX83" s="60"/>
      <c r="GY83" s="60"/>
      <c r="GZ83" s="60"/>
      <c r="HA83" s="60"/>
      <c r="HB83" s="60"/>
      <c r="HC83" s="60"/>
      <c r="HD83" s="60"/>
      <c r="HE83" s="60"/>
      <c r="HF83" s="60"/>
      <c r="HG83" s="60"/>
      <c r="HH83" s="60"/>
      <c r="HI83" s="60"/>
      <c r="HJ83" s="60"/>
      <c r="HK83" s="60"/>
      <c r="HL83" s="60"/>
      <c r="HM83" s="60"/>
      <c r="HN83" s="60"/>
      <c r="HO83" s="60"/>
      <c r="HP83" s="60"/>
      <c r="HQ83" s="60"/>
      <c r="HR83" s="60"/>
      <c r="HS83" s="60"/>
      <c r="HT83" s="60"/>
      <c r="HU83" s="60"/>
      <c r="HV83" s="60"/>
      <c r="HW83" s="60"/>
      <c r="HX83" s="60"/>
      <c r="HY83" s="60"/>
      <c r="HZ83" s="60"/>
      <c r="IA83" s="60"/>
      <c r="IB83" s="60"/>
      <c r="IC83" s="60"/>
      <c r="ID83" s="60"/>
      <c r="IE83" s="60"/>
      <c r="IF83" s="60"/>
      <c r="IG83" s="60"/>
      <c r="IH83" s="60"/>
      <c r="II83" s="60"/>
      <c r="IJ83" s="60"/>
      <c r="IK83" s="60"/>
      <c r="IL83" s="60"/>
      <c r="IM83" s="60"/>
      <c r="IN83" s="60"/>
      <c r="IO83" s="60"/>
      <c r="IP83" s="60"/>
      <c r="IQ83" s="60"/>
      <c r="IR83" s="60"/>
      <c r="IS83" s="60"/>
      <c r="IT83" s="60"/>
      <c r="IU83" s="60"/>
      <c r="IV83" s="60"/>
      <c r="IW83" s="60"/>
      <c r="IX83" s="60"/>
    </row>
    <row r="84" spans="1:258" ht="14.25" thickTop="1" thickBot="1">
      <c r="A84" s="359"/>
      <c r="B84" s="371"/>
      <c r="C84" s="363"/>
      <c r="D84" s="154" t="s">
        <v>334</v>
      </c>
      <c r="E84" s="359"/>
      <c r="F84" s="359"/>
      <c r="G84" s="364"/>
      <c r="H84" s="359"/>
      <c r="I84" s="157"/>
      <c r="J84" s="158"/>
      <c r="K84" s="151" t="str">
        <f>IFERROR(CONCATENATE(INDEX('8- Politicas de admiistracion'!$B$16:$F$53,MATCH('5- Identificación de Riesgos'!J84,'8- Politicas de admiistracion'!$C$16:$C$54,0),1)," - ",L84),"")</f>
        <v/>
      </c>
      <c r="L84" s="152" t="str">
        <f>IFERROR(VLOOKUP(INDEX('8- Politicas de admiistracion'!$B$16:$F$64,MATCH('5- Identificación de Riesgos'!J84,'8- Politicas de admiistracion'!$C$16:$C$64,0),1),'8- Politicas de admiistracion'!$B$16:$F$64,5,FALSE),"")</f>
        <v/>
      </c>
      <c r="M84" s="359"/>
      <c r="N84" s="359"/>
      <c r="O84" s="3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c r="AX84" s="60"/>
      <c r="AY84" s="60"/>
      <c r="AZ84" s="60"/>
      <c r="BA84" s="60"/>
      <c r="BB84" s="60"/>
      <c r="BC84" s="60"/>
      <c r="BD84" s="60"/>
      <c r="BE84" s="60"/>
      <c r="BF84" s="60"/>
      <c r="BG84" s="60"/>
      <c r="BH84" s="60"/>
      <c r="BI84" s="60"/>
      <c r="BJ84" s="60"/>
      <c r="BK84" s="60"/>
      <c r="BL84" s="60"/>
      <c r="BM84" s="60"/>
      <c r="BN84" s="60"/>
      <c r="BO84" s="60"/>
      <c r="BP84" s="60"/>
      <c r="BQ84" s="60"/>
      <c r="BR84" s="60"/>
      <c r="BS84" s="60"/>
      <c r="BT84" s="60"/>
      <c r="BU84" s="60"/>
      <c r="BV84" s="60"/>
      <c r="BW84" s="60"/>
      <c r="BX84" s="60"/>
      <c r="BY84" s="60"/>
      <c r="BZ84" s="60"/>
      <c r="CA84" s="60"/>
      <c r="CB84" s="60"/>
      <c r="CC84" s="60"/>
      <c r="CD84" s="60"/>
      <c r="CE84" s="60"/>
      <c r="CF84" s="60"/>
      <c r="CG84" s="60"/>
      <c r="CH84" s="60"/>
      <c r="CI84" s="60"/>
      <c r="CJ84" s="60"/>
      <c r="CK84" s="60"/>
      <c r="CL84" s="60"/>
      <c r="CM84" s="60"/>
      <c r="CN84" s="60"/>
      <c r="CO84" s="60"/>
      <c r="CP84" s="60"/>
      <c r="CQ84" s="60"/>
      <c r="CR84" s="60"/>
      <c r="CS84" s="60"/>
      <c r="CT84" s="60"/>
      <c r="CU84" s="60"/>
      <c r="CV84" s="60"/>
      <c r="CW84" s="60"/>
      <c r="CX84" s="60"/>
      <c r="CY84" s="60"/>
      <c r="CZ84" s="60"/>
      <c r="DA84" s="60"/>
      <c r="DB84" s="60"/>
      <c r="DC84" s="60"/>
      <c r="DD84" s="60"/>
      <c r="DE84" s="60"/>
      <c r="DF84" s="60"/>
      <c r="DG84" s="60"/>
      <c r="DH84" s="60"/>
      <c r="DI84" s="60"/>
      <c r="DJ84" s="60"/>
      <c r="DK84" s="60"/>
      <c r="DL84" s="60"/>
      <c r="DM84" s="60"/>
      <c r="DN84" s="60"/>
      <c r="DO84" s="60"/>
      <c r="DP84" s="60"/>
      <c r="DQ84" s="60"/>
      <c r="DR84" s="60"/>
      <c r="DS84" s="60"/>
      <c r="DT84" s="60"/>
      <c r="DU84" s="60"/>
      <c r="DV84" s="60"/>
      <c r="DW84" s="60"/>
      <c r="DX84" s="60"/>
      <c r="DY84" s="60"/>
      <c r="DZ84" s="60"/>
      <c r="EA84" s="60"/>
      <c r="EB84" s="60"/>
      <c r="EC84" s="60"/>
      <c r="ED84" s="60"/>
      <c r="EE84" s="60"/>
      <c r="EF84" s="60"/>
      <c r="EG84" s="60"/>
      <c r="EH84" s="60"/>
      <c r="EI84" s="60"/>
      <c r="EJ84" s="60"/>
      <c r="EK84" s="60"/>
      <c r="EL84" s="60"/>
      <c r="EM84" s="60"/>
      <c r="EN84" s="60"/>
      <c r="EO84" s="60"/>
      <c r="EP84" s="60"/>
      <c r="EQ84" s="60"/>
      <c r="ER84" s="60"/>
      <c r="ES84" s="60"/>
      <c r="ET84" s="60"/>
      <c r="EU84" s="60"/>
      <c r="EV84" s="60"/>
      <c r="EW84" s="60"/>
      <c r="EX84" s="60"/>
      <c r="EY84" s="60"/>
      <c r="EZ84" s="60"/>
      <c r="FA84" s="60"/>
      <c r="FB84" s="60"/>
      <c r="FC84" s="60"/>
      <c r="FD84" s="60"/>
      <c r="FE84" s="60"/>
      <c r="FF84" s="60"/>
      <c r="FG84" s="60"/>
      <c r="FH84" s="60"/>
      <c r="FI84" s="60"/>
      <c r="FJ84" s="60"/>
      <c r="FK84" s="60"/>
      <c r="FL84" s="60"/>
      <c r="FM84" s="60"/>
      <c r="FN84" s="60"/>
      <c r="FO84" s="60"/>
      <c r="FP84" s="60"/>
      <c r="FQ84" s="60"/>
      <c r="FR84" s="60"/>
      <c r="FS84" s="60"/>
      <c r="FT84" s="60"/>
      <c r="FU84" s="60"/>
      <c r="FV84" s="60"/>
      <c r="FW84" s="60"/>
      <c r="FX84" s="60"/>
      <c r="FY84" s="60"/>
      <c r="FZ84" s="60"/>
      <c r="GA84" s="60"/>
      <c r="GB84" s="60"/>
      <c r="GC84" s="60"/>
      <c r="GD84" s="60"/>
      <c r="GE84" s="60"/>
      <c r="GF84" s="60"/>
      <c r="GG84" s="60"/>
      <c r="GH84" s="60"/>
      <c r="GI84" s="60"/>
      <c r="GJ84" s="60"/>
      <c r="GK84" s="60"/>
      <c r="GL84" s="60"/>
      <c r="GM84" s="60"/>
      <c r="GN84" s="60"/>
      <c r="GO84" s="60"/>
      <c r="GP84" s="60"/>
      <c r="GQ84" s="60"/>
      <c r="GR84" s="60"/>
      <c r="GS84" s="60"/>
      <c r="GT84" s="60"/>
      <c r="GU84" s="60"/>
      <c r="GV84" s="60"/>
      <c r="GW84" s="60"/>
      <c r="GX84" s="60"/>
      <c r="GY84" s="60"/>
      <c r="GZ84" s="60"/>
      <c r="HA84" s="60"/>
      <c r="HB84" s="60"/>
      <c r="HC84" s="60"/>
      <c r="HD84" s="60"/>
      <c r="HE84" s="60"/>
      <c r="HF84" s="60"/>
      <c r="HG84" s="60"/>
      <c r="HH84" s="60"/>
      <c r="HI84" s="60"/>
      <c r="HJ84" s="60"/>
      <c r="HK84" s="60"/>
      <c r="HL84" s="60"/>
      <c r="HM84" s="60"/>
      <c r="HN84" s="60"/>
      <c r="HO84" s="60"/>
      <c r="HP84" s="60"/>
      <c r="HQ84" s="60"/>
      <c r="HR84" s="60"/>
      <c r="HS84" s="60"/>
      <c r="HT84" s="60"/>
      <c r="HU84" s="60"/>
      <c r="HV84" s="60"/>
      <c r="HW84" s="60"/>
      <c r="HX84" s="60"/>
      <c r="HY84" s="60"/>
      <c r="HZ84" s="60"/>
      <c r="IA84" s="60"/>
      <c r="IB84" s="60"/>
      <c r="IC84" s="60"/>
      <c r="ID84" s="60"/>
      <c r="IE84" s="60"/>
      <c r="IF84" s="60"/>
      <c r="IG84" s="60"/>
      <c r="IH84" s="60"/>
      <c r="II84" s="60"/>
      <c r="IJ84" s="60"/>
      <c r="IK84" s="60"/>
      <c r="IL84" s="60"/>
      <c r="IM84" s="60"/>
      <c r="IN84" s="60"/>
      <c r="IO84" s="60"/>
      <c r="IP84" s="60"/>
      <c r="IQ84" s="60"/>
      <c r="IR84" s="60"/>
      <c r="IS84" s="60"/>
      <c r="IT84" s="60"/>
      <c r="IU84" s="60"/>
      <c r="IV84" s="60"/>
      <c r="IW84" s="60"/>
      <c r="IX84" s="60"/>
    </row>
    <row r="85" spans="1:258" ht="14.25" thickTop="1" thickBot="1">
      <c r="A85" s="359"/>
      <c r="B85" s="371"/>
      <c r="C85" s="363"/>
      <c r="D85" s="154"/>
      <c r="E85" s="359"/>
      <c r="F85" s="359"/>
      <c r="G85" s="364"/>
      <c r="H85" s="359"/>
      <c r="I85" s="157"/>
      <c r="J85" s="158"/>
      <c r="K85" s="151" t="str">
        <f>IFERROR(CONCATENATE(INDEX('8- Politicas de admiistracion'!$B$16:$F$53,MATCH('5- Identificación de Riesgos'!J85,'8- Politicas de admiistracion'!$C$16:$C$54,0),1)," - ",L85),"")</f>
        <v/>
      </c>
      <c r="L85" s="152" t="str">
        <f>IFERROR(VLOOKUP(INDEX('8- Politicas de admiistracion'!$B$16:$F$64,MATCH('5- Identificación de Riesgos'!J85,'8- Politicas de admiistracion'!$C$16:$C$64,0),1),'8- Politicas de admiistracion'!$B$16:$F$64,5,FALSE),"")</f>
        <v/>
      </c>
      <c r="M85" s="359"/>
      <c r="N85" s="359"/>
      <c r="O85" s="3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c r="BA85" s="60"/>
      <c r="BB85" s="60"/>
      <c r="BC85" s="60"/>
      <c r="BD85" s="60"/>
      <c r="BE85" s="60"/>
      <c r="BF85" s="60"/>
      <c r="BG85" s="60"/>
      <c r="BH85" s="60"/>
      <c r="BI85" s="60"/>
      <c r="BJ85" s="60"/>
      <c r="BK85" s="60"/>
      <c r="BL85" s="60"/>
      <c r="BM85" s="60"/>
      <c r="BN85" s="60"/>
      <c r="BO85" s="60"/>
      <c r="BP85" s="60"/>
      <c r="BQ85" s="60"/>
      <c r="BR85" s="60"/>
      <c r="BS85" s="60"/>
      <c r="BT85" s="60"/>
      <c r="BU85" s="60"/>
      <c r="BV85" s="60"/>
      <c r="BW85" s="60"/>
      <c r="BX85" s="60"/>
      <c r="BY85" s="60"/>
      <c r="BZ85" s="60"/>
      <c r="CA85" s="60"/>
      <c r="CB85" s="60"/>
      <c r="CC85" s="60"/>
      <c r="CD85" s="60"/>
      <c r="CE85" s="60"/>
      <c r="CF85" s="60"/>
      <c r="CG85" s="60"/>
      <c r="CH85" s="60"/>
      <c r="CI85" s="60"/>
      <c r="CJ85" s="60"/>
      <c r="CK85" s="60"/>
      <c r="CL85" s="60"/>
      <c r="CM85" s="60"/>
      <c r="CN85" s="60"/>
      <c r="CO85" s="60"/>
      <c r="CP85" s="60"/>
      <c r="CQ85" s="60"/>
      <c r="CR85" s="60"/>
      <c r="CS85" s="60"/>
      <c r="CT85" s="60"/>
      <c r="CU85" s="60"/>
      <c r="CV85" s="60"/>
      <c r="CW85" s="60"/>
      <c r="CX85" s="60"/>
      <c r="CY85" s="60"/>
      <c r="CZ85" s="60"/>
      <c r="DA85" s="60"/>
      <c r="DB85" s="60"/>
      <c r="DC85" s="60"/>
      <c r="DD85" s="60"/>
      <c r="DE85" s="60"/>
      <c r="DF85" s="60"/>
      <c r="DG85" s="60"/>
      <c r="DH85" s="60"/>
      <c r="DI85" s="60"/>
      <c r="DJ85" s="60"/>
      <c r="DK85" s="60"/>
      <c r="DL85" s="60"/>
      <c r="DM85" s="60"/>
      <c r="DN85" s="60"/>
      <c r="DO85" s="60"/>
      <c r="DP85" s="60"/>
      <c r="DQ85" s="60"/>
      <c r="DR85" s="60"/>
      <c r="DS85" s="60"/>
      <c r="DT85" s="60"/>
      <c r="DU85" s="60"/>
      <c r="DV85" s="60"/>
      <c r="DW85" s="60"/>
      <c r="DX85" s="60"/>
      <c r="DY85" s="60"/>
      <c r="DZ85" s="60"/>
      <c r="EA85" s="60"/>
      <c r="EB85" s="60"/>
      <c r="EC85" s="60"/>
      <c r="ED85" s="60"/>
      <c r="EE85" s="60"/>
      <c r="EF85" s="60"/>
      <c r="EG85" s="60"/>
      <c r="EH85" s="60"/>
      <c r="EI85" s="60"/>
      <c r="EJ85" s="60"/>
      <c r="EK85" s="60"/>
      <c r="EL85" s="60"/>
      <c r="EM85" s="60"/>
      <c r="EN85" s="60"/>
      <c r="EO85" s="60"/>
      <c r="EP85" s="60"/>
      <c r="EQ85" s="60"/>
      <c r="ER85" s="60"/>
      <c r="ES85" s="60"/>
      <c r="ET85" s="60"/>
      <c r="EU85" s="60"/>
      <c r="EV85" s="60"/>
      <c r="EW85" s="60"/>
      <c r="EX85" s="60"/>
      <c r="EY85" s="60"/>
      <c r="EZ85" s="60"/>
      <c r="FA85" s="60"/>
      <c r="FB85" s="60"/>
      <c r="FC85" s="60"/>
      <c r="FD85" s="60"/>
      <c r="FE85" s="60"/>
      <c r="FF85" s="60"/>
      <c r="FG85" s="60"/>
      <c r="FH85" s="60"/>
      <c r="FI85" s="60"/>
      <c r="FJ85" s="60"/>
      <c r="FK85" s="60"/>
      <c r="FL85" s="60"/>
      <c r="FM85" s="60"/>
      <c r="FN85" s="60"/>
      <c r="FO85" s="60"/>
      <c r="FP85" s="60"/>
      <c r="FQ85" s="60"/>
      <c r="FR85" s="60"/>
      <c r="FS85" s="60"/>
      <c r="FT85" s="60"/>
      <c r="FU85" s="60"/>
      <c r="FV85" s="60"/>
      <c r="FW85" s="60"/>
      <c r="FX85" s="60"/>
      <c r="FY85" s="60"/>
      <c r="FZ85" s="60"/>
      <c r="GA85" s="60"/>
      <c r="GB85" s="60"/>
      <c r="GC85" s="60"/>
      <c r="GD85" s="60"/>
      <c r="GE85" s="60"/>
      <c r="GF85" s="60"/>
      <c r="GG85" s="60"/>
      <c r="GH85" s="60"/>
      <c r="GI85" s="60"/>
      <c r="GJ85" s="60"/>
      <c r="GK85" s="60"/>
      <c r="GL85" s="60"/>
      <c r="GM85" s="60"/>
      <c r="GN85" s="60"/>
      <c r="GO85" s="60"/>
      <c r="GP85" s="60"/>
      <c r="GQ85" s="60"/>
      <c r="GR85" s="60"/>
      <c r="GS85" s="60"/>
      <c r="GT85" s="60"/>
      <c r="GU85" s="60"/>
      <c r="GV85" s="60"/>
      <c r="GW85" s="60"/>
      <c r="GX85" s="60"/>
      <c r="GY85" s="60"/>
      <c r="GZ85" s="60"/>
      <c r="HA85" s="60"/>
      <c r="HB85" s="60"/>
      <c r="HC85" s="60"/>
      <c r="HD85" s="60"/>
      <c r="HE85" s="60"/>
      <c r="HF85" s="60"/>
      <c r="HG85" s="60"/>
      <c r="HH85" s="60"/>
      <c r="HI85" s="60"/>
      <c r="HJ85" s="60"/>
      <c r="HK85" s="60"/>
      <c r="HL85" s="60"/>
      <c r="HM85" s="60"/>
      <c r="HN85" s="60"/>
      <c r="HO85" s="60"/>
      <c r="HP85" s="60"/>
      <c r="HQ85" s="60"/>
      <c r="HR85" s="60"/>
      <c r="HS85" s="60"/>
      <c r="HT85" s="60"/>
      <c r="HU85" s="60"/>
      <c r="HV85" s="60"/>
      <c r="HW85" s="60"/>
      <c r="HX85" s="60"/>
      <c r="HY85" s="60"/>
      <c r="HZ85" s="60"/>
      <c r="IA85" s="60"/>
      <c r="IB85" s="60"/>
      <c r="IC85" s="60"/>
      <c r="ID85" s="60"/>
      <c r="IE85" s="60"/>
      <c r="IF85" s="60"/>
      <c r="IG85" s="60"/>
      <c r="IH85" s="60"/>
      <c r="II85" s="60"/>
      <c r="IJ85" s="60"/>
      <c r="IK85" s="60"/>
      <c r="IL85" s="60"/>
      <c r="IM85" s="60"/>
      <c r="IN85" s="60"/>
      <c r="IO85" s="60"/>
      <c r="IP85" s="60"/>
      <c r="IQ85" s="60"/>
      <c r="IR85" s="60"/>
      <c r="IS85" s="60"/>
      <c r="IT85" s="60"/>
      <c r="IU85" s="60"/>
      <c r="IV85" s="60"/>
      <c r="IW85" s="60"/>
      <c r="IX85" s="60"/>
    </row>
    <row r="86" spans="1:258" ht="14.25" thickTop="1" thickBot="1">
      <c r="A86" s="359"/>
      <c r="B86" s="371"/>
      <c r="C86" s="363"/>
      <c r="D86" s="154"/>
      <c r="E86" s="359"/>
      <c r="F86" s="359"/>
      <c r="G86" s="364"/>
      <c r="H86" s="359"/>
      <c r="I86" s="157"/>
      <c r="J86" s="158"/>
      <c r="K86" s="151" t="str">
        <f>IFERROR(CONCATENATE(INDEX('8- Politicas de admiistracion'!$B$16:$F$53,MATCH('5- Identificación de Riesgos'!J86,'8- Politicas de admiistracion'!$C$16:$C$54,0),1)," - ",L86),"")</f>
        <v/>
      </c>
      <c r="L86" s="152" t="str">
        <f>IFERROR(VLOOKUP(INDEX('8- Politicas de admiistracion'!$B$16:$F$64,MATCH('5- Identificación de Riesgos'!J86,'8- Politicas de admiistracion'!$C$16:$C$64,0),1),'8- Politicas de admiistracion'!$B$16:$F$64,5,FALSE),"")</f>
        <v/>
      </c>
      <c r="M86" s="359"/>
      <c r="N86" s="359"/>
      <c r="O86" s="360"/>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c r="AX86" s="60"/>
      <c r="AY86" s="60"/>
      <c r="AZ86" s="60"/>
      <c r="BA86" s="60"/>
      <c r="BB86" s="60"/>
      <c r="BC86" s="60"/>
      <c r="BD86" s="60"/>
      <c r="BE86" s="60"/>
      <c r="BF86" s="60"/>
      <c r="BG86" s="60"/>
      <c r="BH86" s="60"/>
      <c r="BI86" s="60"/>
      <c r="BJ86" s="60"/>
      <c r="BK86" s="60"/>
      <c r="BL86" s="60"/>
      <c r="BM86" s="60"/>
      <c r="BN86" s="60"/>
      <c r="BO86" s="60"/>
      <c r="BP86" s="60"/>
      <c r="BQ86" s="60"/>
      <c r="BR86" s="60"/>
      <c r="BS86" s="60"/>
      <c r="BT86" s="60"/>
      <c r="BU86" s="60"/>
      <c r="BV86" s="60"/>
      <c r="BW86" s="60"/>
      <c r="BX86" s="60"/>
      <c r="BY86" s="60"/>
      <c r="BZ86" s="60"/>
      <c r="CA86" s="60"/>
      <c r="CB86" s="60"/>
      <c r="CC86" s="60"/>
      <c r="CD86" s="60"/>
      <c r="CE86" s="60"/>
      <c r="CF86" s="60"/>
      <c r="CG86" s="60"/>
      <c r="CH86" s="60"/>
      <c r="CI86" s="60"/>
      <c r="CJ86" s="60"/>
      <c r="CK86" s="60"/>
      <c r="CL86" s="60"/>
      <c r="CM86" s="60"/>
      <c r="CN86" s="60"/>
      <c r="CO86" s="60"/>
      <c r="CP86" s="60"/>
      <c r="CQ86" s="60"/>
      <c r="CR86" s="60"/>
      <c r="CS86" s="60"/>
      <c r="CT86" s="60"/>
      <c r="CU86" s="60"/>
      <c r="CV86" s="60"/>
      <c r="CW86" s="60"/>
      <c r="CX86" s="60"/>
      <c r="CY86" s="60"/>
      <c r="CZ86" s="60"/>
      <c r="DA86" s="60"/>
      <c r="DB86" s="60"/>
      <c r="DC86" s="60"/>
      <c r="DD86" s="60"/>
      <c r="DE86" s="60"/>
      <c r="DF86" s="60"/>
      <c r="DG86" s="60"/>
      <c r="DH86" s="60"/>
      <c r="DI86" s="60"/>
      <c r="DJ86" s="60"/>
      <c r="DK86" s="60"/>
      <c r="DL86" s="60"/>
      <c r="DM86" s="60"/>
      <c r="DN86" s="60"/>
      <c r="DO86" s="60"/>
      <c r="DP86" s="60"/>
      <c r="DQ86" s="60"/>
      <c r="DR86" s="60"/>
      <c r="DS86" s="60"/>
      <c r="DT86" s="60"/>
      <c r="DU86" s="60"/>
      <c r="DV86" s="60"/>
      <c r="DW86" s="60"/>
      <c r="DX86" s="60"/>
      <c r="DY86" s="60"/>
      <c r="DZ86" s="60"/>
      <c r="EA86" s="60"/>
      <c r="EB86" s="60"/>
      <c r="EC86" s="60"/>
      <c r="ED86" s="60"/>
      <c r="EE86" s="60"/>
      <c r="EF86" s="60"/>
      <c r="EG86" s="60"/>
      <c r="EH86" s="60"/>
      <c r="EI86" s="60"/>
      <c r="EJ86" s="60"/>
      <c r="EK86" s="60"/>
      <c r="EL86" s="60"/>
      <c r="EM86" s="60"/>
      <c r="EN86" s="60"/>
      <c r="EO86" s="60"/>
      <c r="EP86" s="60"/>
      <c r="EQ86" s="60"/>
      <c r="ER86" s="60"/>
      <c r="ES86" s="60"/>
      <c r="ET86" s="60"/>
      <c r="EU86" s="60"/>
      <c r="EV86" s="60"/>
      <c r="EW86" s="60"/>
      <c r="EX86" s="60"/>
      <c r="EY86" s="60"/>
      <c r="EZ86" s="60"/>
      <c r="FA86" s="60"/>
      <c r="FB86" s="60"/>
      <c r="FC86" s="60"/>
      <c r="FD86" s="60"/>
      <c r="FE86" s="60"/>
      <c r="FF86" s="60"/>
      <c r="FG86" s="60"/>
      <c r="FH86" s="60"/>
      <c r="FI86" s="60"/>
      <c r="FJ86" s="60"/>
      <c r="FK86" s="60"/>
      <c r="FL86" s="60"/>
      <c r="FM86" s="60"/>
      <c r="FN86" s="60"/>
      <c r="FO86" s="60"/>
      <c r="FP86" s="60"/>
      <c r="FQ86" s="60"/>
      <c r="FR86" s="60"/>
      <c r="FS86" s="60"/>
      <c r="FT86" s="60"/>
      <c r="FU86" s="60"/>
      <c r="FV86" s="60"/>
      <c r="FW86" s="60"/>
      <c r="FX86" s="60"/>
      <c r="FY86" s="60"/>
      <c r="FZ86" s="60"/>
      <c r="GA86" s="60"/>
      <c r="GB86" s="60"/>
      <c r="GC86" s="60"/>
      <c r="GD86" s="60"/>
      <c r="GE86" s="60"/>
      <c r="GF86" s="60"/>
      <c r="GG86" s="60"/>
      <c r="GH86" s="60"/>
      <c r="GI86" s="60"/>
      <c r="GJ86" s="60"/>
      <c r="GK86" s="60"/>
      <c r="GL86" s="60"/>
      <c r="GM86" s="60"/>
      <c r="GN86" s="60"/>
      <c r="GO86" s="60"/>
      <c r="GP86" s="60"/>
      <c r="GQ86" s="60"/>
      <c r="GR86" s="60"/>
      <c r="GS86" s="60"/>
      <c r="GT86" s="60"/>
      <c r="GU86" s="60"/>
      <c r="GV86" s="60"/>
      <c r="GW86" s="60"/>
      <c r="GX86" s="60"/>
      <c r="GY86" s="60"/>
      <c r="GZ86" s="60"/>
      <c r="HA86" s="60"/>
      <c r="HB86" s="60"/>
      <c r="HC86" s="60"/>
      <c r="HD86" s="60"/>
      <c r="HE86" s="60"/>
      <c r="HF86" s="60"/>
      <c r="HG86" s="60"/>
      <c r="HH86" s="60"/>
      <c r="HI86" s="60"/>
      <c r="HJ86" s="60"/>
      <c r="HK86" s="60"/>
      <c r="HL86" s="60"/>
      <c r="HM86" s="60"/>
      <c r="HN86" s="60"/>
      <c r="HO86" s="60"/>
      <c r="HP86" s="60"/>
      <c r="HQ86" s="60"/>
      <c r="HR86" s="60"/>
      <c r="HS86" s="60"/>
      <c r="HT86" s="60"/>
      <c r="HU86" s="60"/>
      <c r="HV86" s="60"/>
      <c r="HW86" s="60"/>
      <c r="HX86" s="60"/>
      <c r="HY86" s="60"/>
      <c r="HZ86" s="60"/>
      <c r="IA86" s="60"/>
      <c r="IB86" s="60"/>
      <c r="IC86" s="60"/>
      <c r="ID86" s="60"/>
      <c r="IE86" s="60"/>
      <c r="IF86" s="60"/>
      <c r="IG86" s="60"/>
      <c r="IH86" s="60"/>
      <c r="II86" s="60"/>
      <c r="IJ86" s="60"/>
      <c r="IK86" s="60"/>
      <c r="IL86" s="60"/>
      <c r="IM86" s="60"/>
      <c r="IN86" s="60"/>
      <c r="IO86" s="60"/>
      <c r="IP86" s="60"/>
      <c r="IQ86" s="60"/>
      <c r="IR86" s="60"/>
      <c r="IS86" s="60"/>
      <c r="IT86" s="60"/>
      <c r="IU86" s="60"/>
      <c r="IV86" s="60"/>
      <c r="IW86" s="60"/>
      <c r="IX86" s="60"/>
    </row>
    <row r="87" spans="1:258" ht="14.25" thickTop="1" thickBot="1">
      <c r="A87" s="359"/>
      <c r="B87" s="371"/>
      <c r="C87" s="363"/>
      <c r="D87" s="154"/>
      <c r="E87" s="359"/>
      <c r="F87" s="359"/>
      <c r="G87" s="364"/>
      <c r="H87" s="359"/>
      <c r="I87" s="157"/>
      <c r="J87" s="158"/>
      <c r="K87" s="151" t="str">
        <f>IFERROR(CONCATENATE(INDEX('8- Politicas de admiistracion'!$B$16:$F$53,MATCH('5- Identificación de Riesgos'!J87,'8- Politicas de admiistracion'!$C$16:$C$54,0),1)," - ",L87),"")</f>
        <v/>
      </c>
      <c r="L87" s="152" t="str">
        <f>IFERROR(VLOOKUP(INDEX('8- Politicas de admiistracion'!$B$16:$F$64,MATCH('5- Identificación de Riesgos'!J87,'8- Politicas de admiistracion'!$C$16:$C$64,0),1),'8- Politicas de admiistracion'!$B$16:$F$64,5,FALSE),"")</f>
        <v/>
      </c>
      <c r="M87" s="359"/>
      <c r="N87" s="359"/>
      <c r="O87" s="360"/>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c r="AX87" s="60"/>
      <c r="AY87" s="60"/>
      <c r="AZ87" s="60"/>
      <c r="BA87" s="60"/>
      <c r="BB87" s="60"/>
      <c r="BC87" s="60"/>
      <c r="BD87" s="60"/>
      <c r="BE87" s="60"/>
      <c r="BF87" s="60"/>
      <c r="BG87" s="60"/>
      <c r="BH87" s="60"/>
      <c r="BI87" s="60"/>
      <c r="BJ87" s="60"/>
      <c r="BK87" s="60"/>
      <c r="BL87" s="60"/>
      <c r="BM87" s="60"/>
      <c r="BN87" s="60"/>
      <c r="BO87" s="60"/>
      <c r="BP87" s="60"/>
      <c r="BQ87" s="60"/>
      <c r="BR87" s="60"/>
      <c r="BS87" s="60"/>
      <c r="BT87" s="60"/>
      <c r="BU87" s="60"/>
      <c r="BV87" s="60"/>
      <c r="BW87" s="60"/>
      <c r="BX87" s="60"/>
      <c r="BY87" s="60"/>
      <c r="BZ87" s="60"/>
      <c r="CA87" s="60"/>
      <c r="CB87" s="60"/>
      <c r="CC87" s="60"/>
      <c r="CD87" s="60"/>
      <c r="CE87" s="60"/>
      <c r="CF87" s="60"/>
      <c r="CG87" s="60"/>
      <c r="CH87" s="60"/>
      <c r="CI87" s="60"/>
      <c r="CJ87" s="60"/>
      <c r="CK87" s="60"/>
      <c r="CL87" s="60"/>
      <c r="CM87" s="60"/>
      <c r="CN87" s="60"/>
      <c r="CO87" s="60"/>
      <c r="CP87" s="60"/>
      <c r="CQ87" s="60"/>
      <c r="CR87" s="60"/>
      <c r="CS87" s="60"/>
      <c r="CT87" s="60"/>
      <c r="CU87" s="60"/>
      <c r="CV87" s="60"/>
      <c r="CW87" s="60"/>
      <c r="CX87" s="60"/>
      <c r="CY87" s="60"/>
      <c r="CZ87" s="60"/>
      <c r="DA87" s="60"/>
      <c r="DB87" s="60"/>
      <c r="DC87" s="60"/>
      <c r="DD87" s="60"/>
      <c r="DE87" s="60"/>
      <c r="DF87" s="60"/>
      <c r="DG87" s="60"/>
      <c r="DH87" s="60"/>
      <c r="DI87" s="60"/>
      <c r="DJ87" s="60"/>
      <c r="DK87" s="60"/>
      <c r="DL87" s="60"/>
      <c r="DM87" s="60"/>
      <c r="DN87" s="60"/>
      <c r="DO87" s="60"/>
      <c r="DP87" s="60"/>
      <c r="DQ87" s="60"/>
      <c r="DR87" s="60"/>
      <c r="DS87" s="60"/>
      <c r="DT87" s="60"/>
      <c r="DU87" s="60"/>
      <c r="DV87" s="60"/>
      <c r="DW87" s="60"/>
      <c r="DX87" s="60"/>
      <c r="DY87" s="60"/>
      <c r="DZ87" s="60"/>
      <c r="EA87" s="60"/>
      <c r="EB87" s="60"/>
      <c r="EC87" s="60"/>
      <c r="ED87" s="60"/>
      <c r="EE87" s="60"/>
      <c r="EF87" s="60"/>
      <c r="EG87" s="60"/>
      <c r="EH87" s="60"/>
      <c r="EI87" s="60"/>
      <c r="EJ87" s="60"/>
      <c r="EK87" s="60"/>
      <c r="EL87" s="60"/>
      <c r="EM87" s="60"/>
      <c r="EN87" s="60"/>
      <c r="EO87" s="60"/>
      <c r="EP87" s="60"/>
      <c r="EQ87" s="60"/>
      <c r="ER87" s="60"/>
      <c r="ES87" s="60"/>
      <c r="ET87" s="60"/>
      <c r="EU87" s="60"/>
      <c r="EV87" s="60"/>
      <c r="EW87" s="60"/>
      <c r="EX87" s="60"/>
      <c r="EY87" s="60"/>
      <c r="EZ87" s="60"/>
      <c r="FA87" s="60"/>
      <c r="FB87" s="60"/>
      <c r="FC87" s="60"/>
      <c r="FD87" s="60"/>
      <c r="FE87" s="60"/>
      <c r="FF87" s="60"/>
      <c r="FG87" s="60"/>
      <c r="FH87" s="60"/>
      <c r="FI87" s="60"/>
      <c r="FJ87" s="60"/>
      <c r="FK87" s="60"/>
      <c r="FL87" s="60"/>
      <c r="FM87" s="60"/>
      <c r="FN87" s="60"/>
      <c r="FO87" s="60"/>
      <c r="FP87" s="60"/>
      <c r="FQ87" s="60"/>
      <c r="FR87" s="60"/>
      <c r="FS87" s="60"/>
      <c r="FT87" s="60"/>
      <c r="FU87" s="60"/>
      <c r="FV87" s="60"/>
      <c r="FW87" s="60"/>
      <c r="FX87" s="60"/>
      <c r="FY87" s="60"/>
      <c r="FZ87" s="60"/>
      <c r="GA87" s="60"/>
      <c r="GB87" s="60"/>
      <c r="GC87" s="60"/>
      <c r="GD87" s="60"/>
      <c r="GE87" s="60"/>
      <c r="GF87" s="60"/>
      <c r="GG87" s="60"/>
      <c r="GH87" s="60"/>
      <c r="GI87" s="60"/>
      <c r="GJ87" s="60"/>
      <c r="GK87" s="60"/>
      <c r="GL87" s="60"/>
      <c r="GM87" s="60"/>
      <c r="GN87" s="60"/>
      <c r="GO87" s="60"/>
      <c r="GP87" s="60"/>
      <c r="GQ87" s="60"/>
      <c r="GR87" s="60"/>
      <c r="GS87" s="60"/>
      <c r="GT87" s="60"/>
      <c r="GU87" s="60"/>
      <c r="GV87" s="60"/>
      <c r="GW87" s="60"/>
      <c r="GX87" s="60"/>
      <c r="GY87" s="60"/>
      <c r="GZ87" s="60"/>
      <c r="HA87" s="60"/>
      <c r="HB87" s="60"/>
      <c r="HC87" s="60"/>
      <c r="HD87" s="60"/>
      <c r="HE87" s="60"/>
      <c r="HF87" s="60"/>
      <c r="HG87" s="60"/>
      <c r="HH87" s="60"/>
      <c r="HI87" s="60"/>
      <c r="HJ87" s="60"/>
      <c r="HK87" s="60"/>
      <c r="HL87" s="60"/>
      <c r="HM87" s="60"/>
      <c r="HN87" s="60"/>
      <c r="HO87" s="60"/>
      <c r="HP87" s="60"/>
      <c r="HQ87" s="60"/>
      <c r="HR87" s="60"/>
      <c r="HS87" s="60"/>
      <c r="HT87" s="60"/>
      <c r="HU87" s="60"/>
      <c r="HV87" s="60"/>
      <c r="HW87" s="60"/>
      <c r="HX87" s="60"/>
      <c r="HY87" s="60"/>
      <c r="HZ87" s="60"/>
      <c r="IA87" s="60"/>
      <c r="IB87" s="60"/>
      <c r="IC87" s="60"/>
      <c r="ID87" s="60"/>
      <c r="IE87" s="60"/>
      <c r="IF87" s="60"/>
      <c r="IG87" s="60"/>
      <c r="IH87" s="60"/>
      <c r="II87" s="60"/>
      <c r="IJ87" s="60"/>
      <c r="IK87" s="60"/>
      <c r="IL87" s="60"/>
      <c r="IM87" s="60"/>
      <c r="IN87" s="60"/>
      <c r="IO87" s="60"/>
      <c r="IP87" s="60"/>
      <c r="IQ87" s="60"/>
      <c r="IR87" s="60"/>
      <c r="IS87" s="60"/>
      <c r="IT87" s="60"/>
      <c r="IU87" s="60"/>
      <c r="IV87" s="60"/>
      <c r="IW87" s="60"/>
      <c r="IX87" s="60"/>
    </row>
    <row r="88" spans="1:258" ht="14.25" thickTop="1" thickBot="1">
      <c r="A88" s="359"/>
      <c r="B88" s="371"/>
      <c r="C88" s="363"/>
      <c r="D88" s="154"/>
      <c r="E88" s="359"/>
      <c r="F88" s="359"/>
      <c r="G88" s="364"/>
      <c r="H88" s="359"/>
      <c r="I88" s="157"/>
      <c r="J88" s="158"/>
      <c r="K88" s="151" t="str">
        <f>IFERROR(CONCATENATE(INDEX('8- Politicas de admiistracion'!$B$16:$F$53,MATCH('5- Identificación de Riesgos'!J88,'8- Politicas de admiistracion'!$C$16:$C$54,0),1)," - ",L88),"")</f>
        <v/>
      </c>
      <c r="L88" s="152" t="str">
        <f>IFERROR(VLOOKUP(INDEX('8- Politicas de admiistracion'!$B$16:$F$64,MATCH('5- Identificación de Riesgos'!J88,'8- Politicas de admiistracion'!$C$16:$C$64,0),1),'8- Politicas de admiistracion'!$B$16:$F$64,5,FALSE),"")</f>
        <v/>
      </c>
      <c r="M88" s="359"/>
      <c r="N88" s="359"/>
      <c r="O88" s="360"/>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c r="AX88" s="60"/>
      <c r="AY88" s="60"/>
      <c r="AZ88" s="60"/>
      <c r="BA88" s="60"/>
      <c r="BB88" s="60"/>
      <c r="BC88" s="60"/>
      <c r="BD88" s="60"/>
      <c r="BE88" s="60"/>
      <c r="BF88" s="60"/>
      <c r="BG88" s="60"/>
      <c r="BH88" s="60"/>
      <c r="BI88" s="60"/>
      <c r="BJ88" s="60"/>
      <c r="BK88" s="60"/>
      <c r="BL88" s="60"/>
      <c r="BM88" s="60"/>
      <c r="BN88" s="60"/>
      <c r="BO88" s="60"/>
      <c r="BP88" s="60"/>
      <c r="BQ88" s="60"/>
      <c r="BR88" s="60"/>
      <c r="BS88" s="60"/>
      <c r="BT88" s="60"/>
      <c r="BU88" s="60"/>
      <c r="BV88" s="60"/>
      <c r="BW88" s="60"/>
      <c r="BX88" s="60"/>
      <c r="BY88" s="60"/>
      <c r="BZ88" s="60"/>
      <c r="CA88" s="60"/>
      <c r="CB88" s="60"/>
      <c r="CC88" s="60"/>
      <c r="CD88" s="60"/>
      <c r="CE88" s="60"/>
      <c r="CF88" s="60"/>
      <c r="CG88" s="60"/>
      <c r="CH88" s="60"/>
      <c r="CI88" s="60"/>
      <c r="CJ88" s="60"/>
      <c r="CK88" s="60"/>
      <c r="CL88" s="60"/>
      <c r="CM88" s="60"/>
      <c r="CN88" s="60"/>
      <c r="CO88" s="60"/>
      <c r="CP88" s="60"/>
      <c r="CQ88" s="60"/>
      <c r="CR88" s="60"/>
      <c r="CS88" s="60"/>
      <c r="CT88" s="60"/>
      <c r="CU88" s="60"/>
      <c r="CV88" s="60"/>
      <c r="CW88" s="60"/>
      <c r="CX88" s="60"/>
      <c r="CY88" s="60"/>
      <c r="CZ88" s="60"/>
      <c r="DA88" s="60"/>
      <c r="DB88" s="60"/>
      <c r="DC88" s="60"/>
      <c r="DD88" s="60"/>
      <c r="DE88" s="60"/>
      <c r="DF88" s="60"/>
      <c r="DG88" s="60"/>
      <c r="DH88" s="60"/>
      <c r="DI88" s="60"/>
      <c r="DJ88" s="60"/>
      <c r="DK88" s="60"/>
      <c r="DL88" s="60"/>
      <c r="DM88" s="60"/>
      <c r="DN88" s="60"/>
      <c r="DO88" s="60"/>
      <c r="DP88" s="60"/>
      <c r="DQ88" s="60"/>
      <c r="DR88" s="60"/>
      <c r="DS88" s="60"/>
      <c r="DT88" s="60"/>
      <c r="DU88" s="60"/>
      <c r="DV88" s="60"/>
      <c r="DW88" s="60"/>
      <c r="DX88" s="60"/>
      <c r="DY88" s="60"/>
      <c r="DZ88" s="60"/>
      <c r="EA88" s="60"/>
      <c r="EB88" s="60"/>
      <c r="EC88" s="60"/>
      <c r="ED88" s="60"/>
      <c r="EE88" s="60"/>
      <c r="EF88" s="60"/>
      <c r="EG88" s="60"/>
      <c r="EH88" s="60"/>
      <c r="EI88" s="60"/>
      <c r="EJ88" s="60"/>
      <c r="EK88" s="60"/>
      <c r="EL88" s="60"/>
      <c r="EM88" s="60"/>
      <c r="EN88" s="60"/>
      <c r="EO88" s="60"/>
      <c r="EP88" s="60"/>
      <c r="EQ88" s="60"/>
      <c r="ER88" s="60"/>
      <c r="ES88" s="60"/>
      <c r="ET88" s="60"/>
      <c r="EU88" s="60"/>
      <c r="EV88" s="60"/>
      <c r="EW88" s="60"/>
      <c r="EX88" s="60"/>
      <c r="EY88" s="60"/>
      <c r="EZ88" s="60"/>
      <c r="FA88" s="60"/>
      <c r="FB88" s="60"/>
      <c r="FC88" s="60"/>
      <c r="FD88" s="60"/>
      <c r="FE88" s="60"/>
      <c r="FF88" s="60"/>
      <c r="FG88" s="60"/>
      <c r="FH88" s="60"/>
      <c r="FI88" s="60"/>
      <c r="FJ88" s="60"/>
      <c r="FK88" s="60"/>
      <c r="FL88" s="60"/>
      <c r="FM88" s="60"/>
      <c r="FN88" s="60"/>
      <c r="FO88" s="60"/>
      <c r="FP88" s="60"/>
      <c r="FQ88" s="60"/>
      <c r="FR88" s="60"/>
      <c r="FS88" s="60"/>
      <c r="FT88" s="60"/>
      <c r="FU88" s="60"/>
      <c r="FV88" s="60"/>
      <c r="FW88" s="60"/>
      <c r="FX88" s="60"/>
      <c r="FY88" s="60"/>
      <c r="FZ88" s="60"/>
      <c r="GA88" s="60"/>
      <c r="GB88" s="60"/>
      <c r="GC88" s="60"/>
      <c r="GD88" s="60"/>
      <c r="GE88" s="60"/>
      <c r="GF88" s="60"/>
      <c r="GG88" s="60"/>
      <c r="GH88" s="60"/>
      <c r="GI88" s="60"/>
      <c r="GJ88" s="60"/>
      <c r="GK88" s="60"/>
      <c r="GL88" s="60"/>
      <c r="GM88" s="60"/>
      <c r="GN88" s="60"/>
      <c r="GO88" s="60"/>
      <c r="GP88" s="60"/>
      <c r="GQ88" s="60"/>
      <c r="GR88" s="60"/>
      <c r="GS88" s="60"/>
      <c r="GT88" s="60"/>
      <c r="GU88" s="60"/>
      <c r="GV88" s="60"/>
      <c r="GW88" s="60"/>
      <c r="GX88" s="60"/>
      <c r="GY88" s="60"/>
      <c r="GZ88" s="60"/>
      <c r="HA88" s="60"/>
      <c r="HB88" s="60"/>
      <c r="HC88" s="60"/>
      <c r="HD88" s="60"/>
      <c r="HE88" s="60"/>
      <c r="HF88" s="60"/>
      <c r="HG88" s="60"/>
      <c r="HH88" s="60"/>
      <c r="HI88" s="60"/>
      <c r="HJ88" s="60"/>
      <c r="HK88" s="60"/>
      <c r="HL88" s="60"/>
      <c r="HM88" s="60"/>
      <c r="HN88" s="60"/>
      <c r="HO88" s="60"/>
      <c r="HP88" s="60"/>
      <c r="HQ88" s="60"/>
      <c r="HR88" s="60"/>
      <c r="HS88" s="60"/>
      <c r="HT88" s="60"/>
      <c r="HU88" s="60"/>
      <c r="HV88" s="60"/>
      <c r="HW88" s="60"/>
      <c r="HX88" s="60"/>
      <c r="HY88" s="60"/>
      <c r="HZ88" s="60"/>
      <c r="IA88" s="60"/>
      <c r="IB88" s="60"/>
      <c r="IC88" s="60"/>
      <c r="ID88" s="60"/>
      <c r="IE88" s="60"/>
      <c r="IF88" s="60"/>
      <c r="IG88" s="60"/>
      <c r="IH88" s="60"/>
      <c r="II88" s="60"/>
      <c r="IJ88" s="60"/>
      <c r="IK88" s="60"/>
      <c r="IL88" s="60"/>
      <c r="IM88" s="60"/>
      <c r="IN88" s="60"/>
      <c r="IO88" s="60"/>
      <c r="IP88" s="60"/>
      <c r="IQ88" s="60"/>
      <c r="IR88" s="60"/>
      <c r="IS88" s="60"/>
      <c r="IT88" s="60"/>
      <c r="IU88" s="60"/>
      <c r="IV88" s="60"/>
      <c r="IW88" s="60"/>
      <c r="IX88" s="60"/>
    </row>
    <row r="89" spans="1:258" ht="14.25" thickTop="1" thickBot="1">
      <c r="A89" s="359"/>
      <c r="B89" s="371"/>
      <c r="C89" s="363"/>
      <c r="D89" s="154"/>
      <c r="E89" s="359"/>
      <c r="F89" s="359"/>
      <c r="G89" s="364"/>
      <c r="H89" s="359"/>
      <c r="I89" s="157"/>
      <c r="J89" s="158"/>
      <c r="K89" s="151" t="str">
        <f>IFERROR(CONCATENATE(INDEX('8- Politicas de admiistracion'!$B$16:$F$53,MATCH('5- Identificación de Riesgos'!J89,'8- Politicas de admiistracion'!$C$16:$C$54,0),1)," - ",L89),"")</f>
        <v/>
      </c>
      <c r="L89" s="152" t="str">
        <f>IFERROR(VLOOKUP(INDEX('8- Politicas de admiistracion'!$B$16:$F$64,MATCH('5- Identificación de Riesgos'!J89,'8- Politicas de admiistracion'!$C$16:$C$64,0),1),'8- Politicas de admiistracion'!$B$16:$F$64,5,FALSE),"")</f>
        <v/>
      </c>
      <c r="M89" s="359"/>
      <c r="N89" s="359"/>
      <c r="O89" s="360"/>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c r="AT89" s="60"/>
      <c r="AU89" s="60"/>
      <c r="AV89" s="60"/>
      <c r="AW89" s="60"/>
      <c r="AX89" s="60"/>
      <c r="AY89" s="60"/>
      <c r="AZ89" s="60"/>
      <c r="BA89" s="60"/>
      <c r="BB89" s="60"/>
      <c r="BC89" s="60"/>
      <c r="BD89" s="60"/>
      <c r="BE89" s="60"/>
      <c r="BF89" s="60"/>
      <c r="BG89" s="60"/>
      <c r="BH89" s="60"/>
      <c r="BI89" s="60"/>
      <c r="BJ89" s="60"/>
      <c r="BK89" s="60"/>
      <c r="BL89" s="60"/>
      <c r="BM89" s="60"/>
      <c r="BN89" s="60"/>
      <c r="BO89" s="60"/>
      <c r="BP89" s="60"/>
      <c r="BQ89" s="60"/>
      <c r="BR89" s="60"/>
      <c r="BS89" s="60"/>
      <c r="BT89" s="60"/>
      <c r="BU89" s="60"/>
      <c r="BV89" s="60"/>
      <c r="BW89" s="60"/>
      <c r="BX89" s="60"/>
      <c r="BY89" s="60"/>
      <c r="BZ89" s="60"/>
      <c r="CA89" s="60"/>
      <c r="CB89" s="60"/>
      <c r="CC89" s="60"/>
      <c r="CD89" s="60"/>
      <c r="CE89" s="60"/>
      <c r="CF89" s="60"/>
      <c r="CG89" s="60"/>
      <c r="CH89" s="60"/>
      <c r="CI89" s="60"/>
      <c r="CJ89" s="60"/>
      <c r="CK89" s="60"/>
      <c r="CL89" s="60"/>
      <c r="CM89" s="60"/>
      <c r="CN89" s="60"/>
      <c r="CO89" s="60"/>
      <c r="CP89" s="60"/>
      <c r="CQ89" s="60"/>
      <c r="CR89" s="60"/>
      <c r="CS89" s="60"/>
      <c r="CT89" s="60"/>
      <c r="CU89" s="60"/>
      <c r="CV89" s="60"/>
      <c r="CW89" s="60"/>
      <c r="CX89" s="60"/>
      <c r="CY89" s="60"/>
      <c r="CZ89" s="60"/>
      <c r="DA89" s="60"/>
      <c r="DB89" s="60"/>
      <c r="DC89" s="60"/>
      <c r="DD89" s="60"/>
      <c r="DE89" s="60"/>
      <c r="DF89" s="60"/>
      <c r="DG89" s="60"/>
      <c r="DH89" s="60"/>
      <c r="DI89" s="60"/>
      <c r="DJ89" s="60"/>
      <c r="DK89" s="60"/>
      <c r="DL89" s="60"/>
      <c r="DM89" s="60"/>
      <c r="DN89" s="60"/>
      <c r="DO89" s="60"/>
      <c r="DP89" s="60"/>
      <c r="DQ89" s="60"/>
      <c r="DR89" s="60"/>
      <c r="DS89" s="60"/>
      <c r="DT89" s="60"/>
      <c r="DU89" s="60"/>
      <c r="DV89" s="60"/>
      <c r="DW89" s="60"/>
      <c r="DX89" s="60"/>
      <c r="DY89" s="60"/>
      <c r="DZ89" s="60"/>
      <c r="EA89" s="60"/>
      <c r="EB89" s="60"/>
      <c r="EC89" s="60"/>
      <c r="ED89" s="60"/>
      <c r="EE89" s="60"/>
      <c r="EF89" s="60"/>
      <c r="EG89" s="60"/>
      <c r="EH89" s="60"/>
      <c r="EI89" s="60"/>
      <c r="EJ89" s="60"/>
      <c r="EK89" s="60"/>
      <c r="EL89" s="60"/>
      <c r="EM89" s="60"/>
      <c r="EN89" s="60"/>
      <c r="EO89" s="60"/>
      <c r="EP89" s="60"/>
      <c r="EQ89" s="60"/>
      <c r="ER89" s="60"/>
      <c r="ES89" s="60"/>
      <c r="ET89" s="60"/>
      <c r="EU89" s="60"/>
      <c r="EV89" s="60"/>
      <c r="EW89" s="60"/>
      <c r="EX89" s="60"/>
      <c r="EY89" s="60"/>
      <c r="EZ89" s="60"/>
      <c r="FA89" s="60"/>
      <c r="FB89" s="60"/>
      <c r="FC89" s="60"/>
      <c r="FD89" s="60"/>
      <c r="FE89" s="60"/>
      <c r="FF89" s="60"/>
      <c r="FG89" s="60"/>
      <c r="FH89" s="60"/>
      <c r="FI89" s="60"/>
      <c r="FJ89" s="60"/>
      <c r="FK89" s="60"/>
      <c r="FL89" s="60"/>
      <c r="FM89" s="60"/>
      <c r="FN89" s="60"/>
      <c r="FO89" s="60"/>
      <c r="FP89" s="60"/>
      <c r="FQ89" s="60"/>
      <c r="FR89" s="60"/>
      <c r="FS89" s="60"/>
      <c r="FT89" s="60"/>
      <c r="FU89" s="60"/>
      <c r="FV89" s="60"/>
      <c r="FW89" s="60"/>
      <c r="FX89" s="60"/>
      <c r="FY89" s="60"/>
      <c r="FZ89" s="60"/>
      <c r="GA89" s="60"/>
      <c r="GB89" s="60"/>
      <c r="GC89" s="60"/>
      <c r="GD89" s="60"/>
      <c r="GE89" s="60"/>
      <c r="GF89" s="60"/>
      <c r="GG89" s="60"/>
      <c r="GH89" s="60"/>
      <c r="GI89" s="60"/>
      <c r="GJ89" s="60"/>
      <c r="GK89" s="60"/>
      <c r="GL89" s="60"/>
      <c r="GM89" s="60"/>
      <c r="GN89" s="60"/>
      <c r="GO89" s="60"/>
      <c r="GP89" s="60"/>
      <c r="GQ89" s="60"/>
      <c r="GR89" s="60"/>
      <c r="GS89" s="60"/>
      <c r="GT89" s="60"/>
      <c r="GU89" s="60"/>
      <c r="GV89" s="60"/>
      <c r="GW89" s="60"/>
      <c r="GX89" s="60"/>
      <c r="GY89" s="60"/>
      <c r="GZ89" s="60"/>
      <c r="HA89" s="60"/>
      <c r="HB89" s="60"/>
      <c r="HC89" s="60"/>
      <c r="HD89" s="60"/>
      <c r="HE89" s="60"/>
      <c r="HF89" s="60"/>
      <c r="HG89" s="60"/>
      <c r="HH89" s="60"/>
      <c r="HI89" s="60"/>
      <c r="HJ89" s="60"/>
      <c r="HK89" s="60"/>
      <c r="HL89" s="60"/>
      <c r="HM89" s="60"/>
      <c r="HN89" s="60"/>
      <c r="HO89" s="60"/>
      <c r="HP89" s="60"/>
      <c r="HQ89" s="60"/>
      <c r="HR89" s="60"/>
      <c r="HS89" s="60"/>
      <c r="HT89" s="60"/>
      <c r="HU89" s="60"/>
      <c r="HV89" s="60"/>
      <c r="HW89" s="60"/>
      <c r="HX89" s="60"/>
      <c r="HY89" s="60"/>
      <c r="HZ89" s="60"/>
      <c r="IA89" s="60"/>
      <c r="IB89" s="60"/>
      <c r="IC89" s="60"/>
      <c r="ID89" s="60"/>
      <c r="IE89" s="60"/>
      <c r="IF89" s="60"/>
      <c r="IG89" s="60"/>
      <c r="IH89" s="60"/>
      <c r="II89" s="60"/>
      <c r="IJ89" s="60"/>
      <c r="IK89" s="60"/>
      <c r="IL89" s="60"/>
      <c r="IM89" s="60"/>
      <c r="IN89" s="60"/>
      <c r="IO89" s="60"/>
      <c r="IP89" s="60"/>
      <c r="IQ89" s="60"/>
      <c r="IR89" s="60"/>
      <c r="IS89" s="60"/>
      <c r="IT89" s="60"/>
      <c r="IU89" s="60"/>
      <c r="IV89" s="60"/>
      <c r="IW89" s="60"/>
      <c r="IX89" s="60"/>
    </row>
    <row r="90" spans="1:258" ht="27">
      <c r="A90" s="359">
        <v>9</v>
      </c>
      <c r="B90" s="365" t="s">
        <v>335</v>
      </c>
      <c r="C90" s="363" t="s">
        <v>336</v>
      </c>
      <c r="D90" s="149" t="s">
        <v>337</v>
      </c>
      <c r="E90" s="359">
        <v>365</v>
      </c>
      <c r="F90" s="359">
        <v>10</v>
      </c>
      <c r="G90" s="364">
        <f t="shared" ref="G90" si="5">F90/E90</f>
        <v>2.7397260273972601E-2</v>
      </c>
      <c r="H90" s="359" t="str">
        <f>CONCATENATE(IF(G90&lt;='8- Politicas de admiistracion'!$D$6,'8- Politicas de admiistracion'!$B$6,IF(G90&lt;='8- Politicas de admiistracion'!$D$7,'8- Politicas de admiistracion'!$B$7,IF(G90&lt;='8- Politicas de admiistracion'!$D$8,'8- Politicas de admiistracion'!$B$8,IF(G90&lt;='8- Politicas de admiistracion'!$D$9,'8- Politicas de admiistracion'!$B$9,IF(G90&lt;='8- Politicas de admiistracion'!$D$10,'8- Politicas de admiistracion'!$B$10,"Probabilidad no valida")))))," - ",VLOOKUP(IF(G90&lt;='8- Politicas de admiistracion'!$D$6,'8- Politicas de admiistracion'!$B$6,IF(G90&lt;='8- Politicas de admiistracion'!$D$7,'8- Politicas de admiistracion'!$B$7,IF(G90&lt;='8- Politicas de admiistracion'!$D$8,'8- Politicas de admiistracion'!$B$8,IF(G90&lt;='8- Politicas de admiistracion'!$D$9,'8- Politicas de admiistracion'!$B$9,IF(G90&lt;='8- Politicas de admiistracion'!$D$10,'8- Politicas de admiistracion'!$B$10,"Probabilidad no valida"))))),'8- Politicas de admiistracion'!$B$6:$F$10,5,FALSE))</f>
        <v>Muy Baja - 1</v>
      </c>
      <c r="I90" s="157" t="s">
        <v>282</v>
      </c>
      <c r="J90" s="158" t="s">
        <v>327</v>
      </c>
      <c r="K90" s="151" t="str">
        <f>IFERROR(CONCATENATE(INDEX('8- Politicas de admiistracion'!$B$16:$F$53,MATCH('5- Identificación de Riesgos'!J90,'8- Politicas de admiistracion'!$C$16:$C$54,0),1)," - ",L90),"")</f>
        <v>Menor - 2</v>
      </c>
      <c r="L90" s="152">
        <f>IFERROR(VLOOKUP(INDEX('8- Politicas de admiistracion'!$B$16:$F$64,MATCH('5- Identificación de Riesgos'!J90,'8- Politicas de admiistracion'!$C$16:$C$64,0),1),'8- Politicas de admiistracion'!$B$16:$F$64,5,FALSE),"")</f>
        <v>2</v>
      </c>
      <c r="M90" s="359" t="str">
        <f>IFERROR(CONCATENATE(INDEX('8- Politicas de admiistracion'!$B$16:$F$53,MATCH(ROUND(AVERAGE(L90:L99),0),'8- Politicas de admiistracion'!$F$16:$F$53,0),1)," - ",ROUND(AVERAGE(L90:L99),0)),"")</f>
        <v>Menor - 2</v>
      </c>
      <c r="N90" s="359" t="str">
        <f>IFERROR(CONCATENATE(VLOOKUP((LEFT(H90,LEN(H90)-4)&amp;LEFT(M90,LEN(M90)-4)),'9- Matriz de Calor '!$D$17:$E$41,2,0)," - ",RIGHT(H90,1)*RIGHT(M90,1)),"")</f>
        <v>Bajo - 2</v>
      </c>
      <c r="O90" s="150"/>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c r="AX90" s="60"/>
      <c r="AY90" s="60"/>
      <c r="AZ90" s="60"/>
      <c r="BA90" s="60"/>
      <c r="BB90" s="60"/>
      <c r="BC90" s="60"/>
      <c r="BD90" s="60"/>
      <c r="BE90" s="60"/>
      <c r="BF90" s="60"/>
      <c r="BG90" s="60"/>
      <c r="BH90" s="60"/>
      <c r="BI90" s="60"/>
      <c r="BJ90" s="60"/>
      <c r="BK90" s="60"/>
      <c r="BL90" s="60"/>
      <c r="BM90" s="60"/>
      <c r="BN90" s="60"/>
      <c r="BO90" s="60"/>
      <c r="BP90" s="60"/>
      <c r="BQ90" s="60"/>
      <c r="BR90" s="60"/>
      <c r="BS90" s="60"/>
      <c r="BT90" s="60"/>
      <c r="BU90" s="60"/>
      <c r="BV90" s="60"/>
      <c r="BW90" s="60"/>
      <c r="BX90" s="60"/>
      <c r="BY90" s="60"/>
      <c r="BZ90" s="60"/>
      <c r="CA90" s="60"/>
      <c r="CB90" s="60"/>
      <c r="CC90" s="60"/>
      <c r="CD90" s="60"/>
      <c r="CE90" s="60"/>
      <c r="CF90" s="60"/>
      <c r="CG90" s="60"/>
      <c r="CH90" s="60"/>
      <c r="CI90" s="60"/>
      <c r="CJ90" s="60"/>
      <c r="CK90" s="60"/>
      <c r="CL90" s="60"/>
      <c r="CM90" s="60"/>
      <c r="CN90" s="60"/>
      <c r="CO90" s="60"/>
      <c r="CP90" s="60"/>
      <c r="CQ90" s="60"/>
      <c r="CR90" s="60"/>
      <c r="CS90" s="60"/>
      <c r="CT90" s="60"/>
      <c r="CU90" s="60"/>
      <c r="CV90" s="60"/>
      <c r="CW90" s="60"/>
      <c r="CX90" s="60"/>
      <c r="CY90" s="60"/>
      <c r="CZ90" s="60"/>
      <c r="DA90" s="60"/>
      <c r="DB90" s="60"/>
      <c r="DC90" s="60"/>
      <c r="DD90" s="60"/>
      <c r="DE90" s="60"/>
      <c r="DF90" s="60"/>
      <c r="DG90" s="60"/>
      <c r="DH90" s="60"/>
      <c r="DI90" s="60"/>
      <c r="DJ90" s="60"/>
      <c r="DK90" s="60"/>
      <c r="DL90" s="60"/>
      <c r="DM90" s="60"/>
      <c r="DN90" s="60"/>
      <c r="DO90" s="60"/>
      <c r="DP90" s="60"/>
      <c r="DQ90" s="60"/>
      <c r="DR90" s="60"/>
      <c r="DS90" s="60"/>
      <c r="DT90" s="60"/>
      <c r="DU90" s="60"/>
      <c r="DV90" s="60"/>
      <c r="DW90" s="60"/>
      <c r="DX90" s="60"/>
      <c r="DY90" s="60"/>
      <c r="DZ90" s="60"/>
      <c r="EA90" s="60"/>
      <c r="EB90" s="60"/>
      <c r="EC90" s="60"/>
      <c r="ED90" s="60"/>
      <c r="EE90" s="60"/>
      <c r="EF90" s="60"/>
      <c r="EG90" s="60"/>
      <c r="EH90" s="60"/>
      <c r="EI90" s="60"/>
      <c r="EJ90" s="60"/>
      <c r="EK90" s="60"/>
      <c r="EL90" s="60"/>
      <c r="EM90" s="60"/>
      <c r="EN90" s="60"/>
      <c r="EO90" s="60"/>
      <c r="EP90" s="60"/>
      <c r="EQ90" s="60"/>
      <c r="ER90" s="60"/>
      <c r="ES90" s="60"/>
      <c r="ET90" s="60"/>
      <c r="EU90" s="60"/>
      <c r="EV90" s="60"/>
      <c r="EW90" s="60"/>
      <c r="EX90" s="60"/>
      <c r="EY90" s="60"/>
      <c r="EZ90" s="60"/>
      <c r="FA90" s="60"/>
      <c r="FB90" s="60"/>
      <c r="FC90" s="60"/>
      <c r="FD90" s="60"/>
      <c r="FE90" s="60"/>
      <c r="FF90" s="60"/>
      <c r="FG90" s="60"/>
      <c r="FH90" s="60"/>
      <c r="FI90" s="60"/>
      <c r="FJ90" s="60"/>
      <c r="FK90" s="60"/>
      <c r="FL90" s="60"/>
      <c r="FM90" s="60"/>
      <c r="FN90" s="60"/>
      <c r="FO90" s="60"/>
      <c r="FP90" s="60"/>
      <c r="FQ90" s="60"/>
      <c r="FR90" s="60"/>
      <c r="FS90" s="60"/>
      <c r="FT90" s="60"/>
      <c r="FU90" s="60"/>
      <c r="FV90" s="60"/>
      <c r="FW90" s="60"/>
      <c r="FX90" s="60"/>
      <c r="FY90" s="60"/>
      <c r="FZ90" s="60"/>
      <c r="GA90" s="60"/>
      <c r="GB90" s="60"/>
      <c r="GC90" s="60"/>
      <c r="GD90" s="60"/>
      <c r="GE90" s="60"/>
      <c r="GF90" s="60"/>
      <c r="GG90" s="60"/>
      <c r="GH90" s="60"/>
      <c r="GI90" s="60"/>
      <c r="GJ90" s="60"/>
      <c r="GK90" s="60"/>
      <c r="GL90" s="60"/>
      <c r="GM90" s="60"/>
      <c r="GN90" s="60"/>
      <c r="GO90" s="60"/>
      <c r="GP90" s="60"/>
      <c r="GQ90" s="60"/>
      <c r="GR90" s="60"/>
      <c r="GS90" s="60"/>
      <c r="GT90" s="60"/>
      <c r="GU90" s="60"/>
      <c r="GV90" s="60"/>
      <c r="GW90" s="60"/>
      <c r="GX90" s="60"/>
      <c r="GY90" s="60"/>
      <c r="GZ90" s="60"/>
      <c r="HA90" s="60"/>
      <c r="HB90" s="60"/>
      <c r="HC90" s="60"/>
      <c r="HD90" s="60"/>
      <c r="HE90" s="60"/>
      <c r="HF90" s="60"/>
      <c r="HG90" s="60"/>
      <c r="HH90" s="60"/>
      <c r="HI90" s="60"/>
      <c r="HJ90" s="60"/>
      <c r="HK90" s="60"/>
      <c r="HL90" s="60"/>
      <c r="HM90" s="60"/>
      <c r="HN90" s="60"/>
      <c r="HO90" s="60"/>
      <c r="HP90" s="60"/>
      <c r="HQ90" s="60"/>
      <c r="HR90" s="60"/>
      <c r="HS90" s="60"/>
      <c r="HT90" s="60"/>
      <c r="HU90" s="60"/>
      <c r="HV90" s="60"/>
      <c r="HW90" s="60"/>
      <c r="HX90" s="60"/>
      <c r="HY90" s="60"/>
      <c r="HZ90" s="60"/>
      <c r="IA90" s="60"/>
      <c r="IB90" s="60"/>
      <c r="IC90" s="60"/>
      <c r="ID90" s="60"/>
      <c r="IE90" s="60"/>
      <c r="IF90" s="60"/>
      <c r="IG90" s="60"/>
      <c r="IH90" s="60"/>
      <c r="II90" s="60"/>
      <c r="IJ90" s="60"/>
      <c r="IK90" s="60"/>
      <c r="IL90" s="60"/>
      <c r="IM90" s="60"/>
      <c r="IN90" s="60"/>
      <c r="IO90" s="60"/>
      <c r="IP90" s="60"/>
      <c r="IQ90" s="60"/>
      <c r="IR90" s="60"/>
      <c r="IS90" s="60"/>
      <c r="IT90" s="60"/>
      <c r="IU90" s="60"/>
      <c r="IV90" s="60"/>
      <c r="IW90" s="60"/>
      <c r="IX90" s="60"/>
    </row>
    <row r="91" spans="1:258" ht="39.75" thickTop="1" thickBot="1">
      <c r="A91" s="359"/>
      <c r="B91" s="365"/>
      <c r="C91" s="363"/>
      <c r="D91" s="149" t="s">
        <v>338</v>
      </c>
      <c r="E91" s="359"/>
      <c r="F91" s="359"/>
      <c r="G91" s="364"/>
      <c r="H91" s="359"/>
      <c r="I91" s="157" t="s">
        <v>285</v>
      </c>
      <c r="J91" s="158" t="s">
        <v>339</v>
      </c>
      <c r="K91" s="151" t="str">
        <f>IFERROR(CONCATENATE(INDEX('8- Politicas de admiistracion'!$B$16:$F$53,MATCH('5- Identificación de Riesgos'!J91,'8- Politicas de admiistracion'!$C$16:$C$54,0),1)," - ",L91),"")</f>
        <v>Menor - 2</v>
      </c>
      <c r="L91" s="152">
        <f>IFERROR(VLOOKUP(INDEX('8- Politicas de admiistracion'!$B$16:$F$64,MATCH('5- Identificación de Riesgos'!J91,'8- Politicas de admiistracion'!$C$16:$C$64,0),1),'8- Politicas de admiistracion'!$B$16:$F$64,5,FALSE),"")</f>
        <v>2</v>
      </c>
      <c r="M91" s="359"/>
      <c r="N91" s="359"/>
      <c r="O91" s="150"/>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60"/>
      <c r="BA91" s="60"/>
      <c r="BB91" s="60"/>
      <c r="BC91" s="60"/>
      <c r="BD91" s="60"/>
      <c r="BE91" s="60"/>
      <c r="BF91" s="60"/>
      <c r="BG91" s="60"/>
      <c r="BH91" s="60"/>
      <c r="BI91" s="60"/>
      <c r="BJ91" s="60"/>
      <c r="BK91" s="60"/>
      <c r="BL91" s="60"/>
      <c r="BM91" s="60"/>
      <c r="BN91" s="60"/>
      <c r="BO91" s="60"/>
      <c r="BP91" s="60"/>
      <c r="BQ91" s="60"/>
      <c r="BR91" s="60"/>
      <c r="BS91" s="60"/>
      <c r="BT91" s="60"/>
      <c r="BU91" s="60"/>
      <c r="BV91" s="60"/>
      <c r="BW91" s="60"/>
      <c r="BX91" s="60"/>
      <c r="BY91" s="60"/>
      <c r="BZ91" s="60"/>
      <c r="CA91" s="60"/>
      <c r="CB91" s="60"/>
      <c r="CC91" s="60"/>
      <c r="CD91" s="60"/>
      <c r="CE91" s="60"/>
      <c r="CF91" s="60"/>
      <c r="CG91" s="60"/>
      <c r="CH91" s="60"/>
      <c r="CI91" s="60"/>
      <c r="CJ91" s="60"/>
      <c r="CK91" s="60"/>
      <c r="CL91" s="60"/>
      <c r="CM91" s="60"/>
      <c r="CN91" s="60"/>
      <c r="CO91" s="60"/>
      <c r="CP91" s="60"/>
      <c r="CQ91" s="60"/>
      <c r="CR91" s="60"/>
      <c r="CS91" s="60"/>
      <c r="CT91" s="60"/>
      <c r="CU91" s="60"/>
      <c r="CV91" s="60"/>
      <c r="CW91" s="60"/>
      <c r="CX91" s="60"/>
      <c r="CY91" s="60"/>
      <c r="CZ91" s="60"/>
      <c r="DA91" s="60"/>
      <c r="DB91" s="60"/>
      <c r="DC91" s="60"/>
      <c r="DD91" s="60"/>
      <c r="DE91" s="60"/>
      <c r="DF91" s="60"/>
      <c r="DG91" s="60"/>
      <c r="DH91" s="60"/>
      <c r="DI91" s="60"/>
      <c r="DJ91" s="60"/>
      <c r="DK91" s="60"/>
      <c r="DL91" s="60"/>
      <c r="DM91" s="60"/>
      <c r="DN91" s="60"/>
      <c r="DO91" s="60"/>
      <c r="DP91" s="60"/>
      <c r="DQ91" s="60"/>
      <c r="DR91" s="60"/>
      <c r="DS91" s="60"/>
      <c r="DT91" s="60"/>
      <c r="DU91" s="60"/>
      <c r="DV91" s="60"/>
      <c r="DW91" s="60"/>
      <c r="DX91" s="60"/>
      <c r="DY91" s="60"/>
      <c r="DZ91" s="60"/>
      <c r="EA91" s="60"/>
      <c r="EB91" s="60"/>
      <c r="EC91" s="60"/>
      <c r="ED91" s="60"/>
      <c r="EE91" s="60"/>
      <c r="EF91" s="60"/>
      <c r="EG91" s="60"/>
      <c r="EH91" s="60"/>
      <c r="EI91" s="60"/>
      <c r="EJ91" s="60"/>
      <c r="EK91" s="60"/>
      <c r="EL91" s="60"/>
      <c r="EM91" s="60"/>
      <c r="EN91" s="60"/>
      <c r="EO91" s="60"/>
      <c r="EP91" s="60"/>
      <c r="EQ91" s="60"/>
      <c r="ER91" s="60"/>
      <c r="ES91" s="60"/>
      <c r="ET91" s="60"/>
      <c r="EU91" s="60"/>
      <c r="EV91" s="60"/>
      <c r="EW91" s="60"/>
      <c r="EX91" s="60"/>
      <c r="EY91" s="60"/>
      <c r="EZ91" s="60"/>
      <c r="FA91" s="60"/>
      <c r="FB91" s="60"/>
      <c r="FC91" s="60"/>
      <c r="FD91" s="60"/>
      <c r="FE91" s="60"/>
      <c r="FF91" s="60"/>
      <c r="FG91" s="60"/>
      <c r="FH91" s="60"/>
      <c r="FI91" s="60"/>
      <c r="FJ91" s="60"/>
      <c r="FK91" s="60"/>
      <c r="FL91" s="60"/>
      <c r="FM91" s="60"/>
      <c r="FN91" s="60"/>
      <c r="FO91" s="60"/>
      <c r="FP91" s="60"/>
      <c r="FQ91" s="60"/>
      <c r="FR91" s="60"/>
      <c r="FS91" s="60"/>
      <c r="FT91" s="60"/>
      <c r="FU91" s="60"/>
      <c r="FV91" s="60"/>
      <c r="FW91" s="60"/>
      <c r="FX91" s="60"/>
      <c r="FY91" s="60"/>
      <c r="FZ91" s="60"/>
      <c r="GA91" s="60"/>
      <c r="GB91" s="60"/>
      <c r="GC91" s="60"/>
      <c r="GD91" s="60"/>
      <c r="GE91" s="60"/>
      <c r="GF91" s="60"/>
      <c r="GG91" s="60"/>
      <c r="GH91" s="60"/>
      <c r="GI91" s="60"/>
      <c r="GJ91" s="60"/>
      <c r="GK91" s="60"/>
      <c r="GL91" s="60"/>
      <c r="GM91" s="60"/>
      <c r="GN91" s="60"/>
      <c r="GO91" s="60"/>
      <c r="GP91" s="60"/>
      <c r="GQ91" s="60"/>
      <c r="GR91" s="60"/>
      <c r="GS91" s="60"/>
      <c r="GT91" s="60"/>
      <c r="GU91" s="60"/>
      <c r="GV91" s="60"/>
      <c r="GW91" s="60"/>
      <c r="GX91" s="60"/>
      <c r="GY91" s="60"/>
      <c r="GZ91" s="60"/>
      <c r="HA91" s="60"/>
      <c r="HB91" s="60"/>
      <c r="HC91" s="60"/>
      <c r="HD91" s="60"/>
      <c r="HE91" s="60"/>
      <c r="HF91" s="60"/>
      <c r="HG91" s="60"/>
      <c r="HH91" s="60"/>
      <c r="HI91" s="60"/>
      <c r="HJ91" s="60"/>
      <c r="HK91" s="60"/>
      <c r="HL91" s="60"/>
      <c r="HM91" s="60"/>
      <c r="HN91" s="60"/>
      <c r="HO91" s="60"/>
      <c r="HP91" s="60"/>
      <c r="HQ91" s="60"/>
      <c r="HR91" s="60"/>
      <c r="HS91" s="60"/>
      <c r="HT91" s="60"/>
      <c r="HU91" s="60"/>
      <c r="HV91" s="60"/>
      <c r="HW91" s="60"/>
      <c r="HX91" s="60"/>
      <c r="HY91" s="60"/>
      <c r="HZ91" s="60"/>
      <c r="IA91" s="60"/>
      <c r="IB91" s="60"/>
      <c r="IC91" s="60"/>
      <c r="ID91" s="60"/>
      <c r="IE91" s="60"/>
      <c r="IF91" s="60"/>
      <c r="IG91" s="60"/>
      <c r="IH91" s="60"/>
      <c r="II91" s="60"/>
      <c r="IJ91" s="60"/>
      <c r="IK91" s="60"/>
      <c r="IL91" s="60"/>
      <c r="IM91" s="60"/>
      <c r="IN91" s="60"/>
      <c r="IO91" s="60"/>
      <c r="IP91" s="60"/>
      <c r="IQ91" s="60"/>
      <c r="IR91" s="60"/>
      <c r="IS91" s="60"/>
      <c r="IT91" s="60"/>
      <c r="IU91" s="60"/>
      <c r="IV91" s="60"/>
      <c r="IW91" s="60"/>
      <c r="IX91" s="60"/>
    </row>
    <row r="92" spans="1:258" ht="27" thickTop="1" thickBot="1">
      <c r="A92" s="359"/>
      <c r="B92" s="365"/>
      <c r="C92" s="363"/>
      <c r="D92" s="149" t="s">
        <v>340</v>
      </c>
      <c r="E92" s="359"/>
      <c r="F92" s="359"/>
      <c r="G92" s="364"/>
      <c r="H92" s="359"/>
      <c r="I92" s="157" t="s">
        <v>288</v>
      </c>
      <c r="J92" s="158" t="s">
        <v>289</v>
      </c>
      <c r="K92" s="151" t="str">
        <f>IFERROR(CONCATENATE(INDEX('8- Politicas de admiistracion'!$B$16:$F$53,MATCH('5- Identificación de Riesgos'!J92,'8- Politicas de admiistracion'!$C$16:$C$54,0),1)," - ",L92),"")</f>
        <v>Leve - 1</v>
      </c>
      <c r="L92" s="152">
        <f>IFERROR(VLOOKUP(INDEX('8- Politicas de admiistracion'!$B$16:$F$64,MATCH('5- Identificación de Riesgos'!J92,'8- Politicas de admiistracion'!$C$16:$C$64,0),1),'8- Politicas de admiistracion'!$B$16:$F$64,5,FALSE),"")</f>
        <v>1</v>
      </c>
      <c r="M92" s="359"/>
      <c r="N92" s="359"/>
      <c r="O92" s="150"/>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c r="AT92" s="60"/>
      <c r="AU92" s="60"/>
      <c r="AV92" s="60"/>
      <c r="AW92" s="60"/>
      <c r="AX92" s="60"/>
      <c r="AY92" s="60"/>
      <c r="AZ92" s="60"/>
      <c r="BA92" s="60"/>
      <c r="BB92" s="60"/>
      <c r="BC92" s="60"/>
      <c r="BD92" s="60"/>
      <c r="BE92" s="60"/>
      <c r="BF92" s="60"/>
      <c r="BG92" s="60"/>
      <c r="BH92" s="60"/>
      <c r="BI92" s="60"/>
      <c r="BJ92" s="60"/>
      <c r="BK92" s="60"/>
      <c r="BL92" s="60"/>
      <c r="BM92" s="60"/>
      <c r="BN92" s="60"/>
      <c r="BO92" s="60"/>
      <c r="BP92" s="60"/>
      <c r="BQ92" s="60"/>
      <c r="BR92" s="60"/>
      <c r="BS92" s="60"/>
      <c r="BT92" s="60"/>
      <c r="BU92" s="60"/>
      <c r="BV92" s="60"/>
      <c r="BW92" s="60"/>
      <c r="BX92" s="60"/>
      <c r="BY92" s="60"/>
      <c r="BZ92" s="60"/>
      <c r="CA92" s="60"/>
      <c r="CB92" s="60"/>
      <c r="CC92" s="60"/>
      <c r="CD92" s="60"/>
      <c r="CE92" s="60"/>
      <c r="CF92" s="60"/>
      <c r="CG92" s="60"/>
      <c r="CH92" s="60"/>
      <c r="CI92" s="60"/>
      <c r="CJ92" s="60"/>
      <c r="CK92" s="60"/>
      <c r="CL92" s="60"/>
      <c r="CM92" s="60"/>
      <c r="CN92" s="60"/>
      <c r="CO92" s="60"/>
      <c r="CP92" s="60"/>
      <c r="CQ92" s="60"/>
      <c r="CR92" s="60"/>
      <c r="CS92" s="60"/>
      <c r="CT92" s="60"/>
      <c r="CU92" s="60"/>
      <c r="CV92" s="60"/>
      <c r="CW92" s="60"/>
      <c r="CX92" s="60"/>
      <c r="CY92" s="60"/>
      <c r="CZ92" s="60"/>
      <c r="DA92" s="60"/>
      <c r="DB92" s="60"/>
      <c r="DC92" s="60"/>
      <c r="DD92" s="60"/>
      <c r="DE92" s="60"/>
      <c r="DF92" s="60"/>
      <c r="DG92" s="60"/>
      <c r="DH92" s="60"/>
      <c r="DI92" s="60"/>
      <c r="DJ92" s="60"/>
      <c r="DK92" s="60"/>
      <c r="DL92" s="60"/>
      <c r="DM92" s="60"/>
      <c r="DN92" s="60"/>
      <c r="DO92" s="60"/>
      <c r="DP92" s="60"/>
      <c r="DQ92" s="60"/>
      <c r="DR92" s="60"/>
      <c r="DS92" s="60"/>
      <c r="DT92" s="60"/>
      <c r="DU92" s="60"/>
      <c r="DV92" s="60"/>
      <c r="DW92" s="60"/>
      <c r="DX92" s="60"/>
      <c r="DY92" s="60"/>
      <c r="DZ92" s="60"/>
      <c r="EA92" s="60"/>
      <c r="EB92" s="60"/>
      <c r="EC92" s="60"/>
      <c r="ED92" s="60"/>
      <c r="EE92" s="60"/>
      <c r="EF92" s="60"/>
      <c r="EG92" s="60"/>
      <c r="EH92" s="60"/>
      <c r="EI92" s="60"/>
      <c r="EJ92" s="60"/>
      <c r="EK92" s="60"/>
      <c r="EL92" s="60"/>
      <c r="EM92" s="60"/>
      <c r="EN92" s="60"/>
      <c r="EO92" s="60"/>
      <c r="EP92" s="60"/>
      <c r="EQ92" s="60"/>
      <c r="ER92" s="60"/>
      <c r="ES92" s="60"/>
      <c r="ET92" s="60"/>
      <c r="EU92" s="60"/>
      <c r="EV92" s="60"/>
      <c r="EW92" s="60"/>
      <c r="EX92" s="60"/>
      <c r="EY92" s="60"/>
      <c r="EZ92" s="60"/>
      <c r="FA92" s="60"/>
      <c r="FB92" s="60"/>
      <c r="FC92" s="60"/>
      <c r="FD92" s="60"/>
      <c r="FE92" s="60"/>
      <c r="FF92" s="60"/>
      <c r="FG92" s="60"/>
      <c r="FH92" s="60"/>
      <c r="FI92" s="60"/>
      <c r="FJ92" s="60"/>
      <c r="FK92" s="60"/>
      <c r="FL92" s="60"/>
      <c r="FM92" s="60"/>
      <c r="FN92" s="60"/>
      <c r="FO92" s="60"/>
      <c r="FP92" s="60"/>
      <c r="FQ92" s="60"/>
      <c r="FR92" s="60"/>
      <c r="FS92" s="60"/>
      <c r="FT92" s="60"/>
      <c r="FU92" s="60"/>
      <c r="FV92" s="60"/>
      <c r="FW92" s="60"/>
      <c r="FX92" s="60"/>
      <c r="FY92" s="60"/>
      <c r="FZ92" s="60"/>
      <c r="GA92" s="60"/>
      <c r="GB92" s="60"/>
      <c r="GC92" s="60"/>
      <c r="GD92" s="60"/>
      <c r="GE92" s="60"/>
      <c r="GF92" s="60"/>
      <c r="GG92" s="60"/>
      <c r="GH92" s="60"/>
      <c r="GI92" s="60"/>
      <c r="GJ92" s="60"/>
      <c r="GK92" s="60"/>
      <c r="GL92" s="60"/>
      <c r="GM92" s="60"/>
      <c r="GN92" s="60"/>
      <c r="GO92" s="60"/>
      <c r="GP92" s="60"/>
      <c r="GQ92" s="60"/>
      <c r="GR92" s="60"/>
      <c r="GS92" s="60"/>
      <c r="GT92" s="60"/>
      <c r="GU92" s="60"/>
      <c r="GV92" s="60"/>
      <c r="GW92" s="60"/>
      <c r="GX92" s="60"/>
      <c r="GY92" s="60"/>
      <c r="GZ92" s="60"/>
      <c r="HA92" s="60"/>
      <c r="HB92" s="60"/>
      <c r="HC92" s="60"/>
      <c r="HD92" s="60"/>
      <c r="HE92" s="60"/>
      <c r="HF92" s="60"/>
      <c r="HG92" s="60"/>
      <c r="HH92" s="60"/>
      <c r="HI92" s="60"/>
      <c r="HJ92" s="60"/>
      <c r="HK92" s="60"/>
      <c r="HL92" s="60"/>
      <c r="HM92" s="60"/>
      <c r="HN92" s="60"/>
      <c r="HO92" s="60"/>
      <c r="HP92" s="60"/>
      <c r="HQ92" s="60"/>
      <c r="HR92" s="60"/>
      <c r="HS92" s="60"/>
      <c r="HT92" s="60"/>
      <c r="HU92" s="60"/>
      <c r="HV92" s="60"/>
      <c r="HW92" s="60"/>
      <c r="HX92" s="60"/>
      <c r="HY92" s="60"/>
      <c r="HZ92" s="60"/>
      <c r="IA92" s="60"/>
      <c r="IB92" s="60"/>
      <c r="IC92" s="60"/>
      <c r="ID92" s="60"/>
      <c r="IE92" s="60"/>
      <c r="IF92" s="60"/>
      <c r="IG92" s="60"/>
      <c r="IH92" s="60"/>
      <c r="II92" s="60"/>
      <c r="IJ92" s="60"/>
      <c r="IK92" s="60"/>
      <c r="IL92" s="60"/>
      <c r="IM92" s="60"/>
      <c r="IN92" s="60"/>
      <c r="IO92" s="60"/>
      <c r="IP92" s="60"/>
      <c r="IQ92" s="60"/>
      <c r="IR92" s="60"/>
      <c r="IS92" s="60"/>
      <c r="IT92" s="60"/>
      <c r="IU92" s="60"/>
      <c r="IV92" s="60"/>
      <c r="IW92" s="60"/>
      <c r="IX92" s="60"/>
    </row>
    <row r="93" spans="1:258" ht="27" thickTop="1" thickBot="1">
      <c r="A93" s="359"/>
      <c r="B93" s="365"/>
      <c r="C93" s="363"/>
      <c r="D93" s="154" t="s">
        <v>341</v>
      </c>
      <c r="E93" s="359"/>
      <c r="F93" s="359"/>
      <c r="G93" s="364"/>
      <c r="H93" s="359"/>
      <c r="I93" s="157" t="s">
        <v>322</v>
      </c>
      <c r="J93" s="158" t="s">
        <v>342</v>
      </c>
      <c r="K93" s="151" t="str">
        <f>IFERROR(CONCATENATE(INDEX('8- Politicas de admiistracion'!$B$16:$F$53,MATCH('5- Identificación de Riesgos'!J93,'8- Politicas de admiistracion'!$C$16:$C$54,0),1)," - ",L93),"")</f>
        <v>Leve - 1</v>
      </c>
      <c r="L93" s="152">
        <f>IFERROR(VLOOKUP(INDEX('8- Politicas de admiistracion'!$B$16:$F$64,MATCH('5- Identificación de Riesgos'!J93,'8- Politicas de admiistracion'!$C$16:$C$64,0),1),'8- Politicas de admiistracion'!$B$16:$F$64,5,FALSE),"")</f>
        <v>1</v>
      </c>
      <c r="M93" s="359"/>
      <c r="N93" s="359"/>
      <c r="O93" s="150"/>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c r="AP93" s="60"/>
      <c r="AQ93" s="60"/>
      <c r="AR93" s="60"/>
      <c r="AS93" s="60"/>
      <c r="AT93" s="60"/>
      <c r="AU93" s="60"/>
      <c r="AV93" s="60"/>
      <c r="AW93" s="60"/>
      <c r="AX93" s="60"/>
      <c r="AY93" s="60"/>
      <c r="AZ93" s="60"/>
      <c r="BA93" s="60"/>
      <c r="BB93" s="60"/>
      <c r="BC93" s="60"/>
      <c r="BD93" s="60"/>
      <c r="BE93" s="60"/>
      <c r="BF93" s="60"/>
      <c r="BG93" s="60"/>
      <c r="BH93" s="60"/>
      <c r="BI93" s="60"/>
      <c r="BJ93" s="60"/>
      <c r="BK93" s="60"/>
      <c r="BL93" s="60"/>
      <c r="BM93" s="60"/>
      <c r="BN93" s="60"/>
      <c r="BO93" s="60"/>
      <c r="BP93" s="60"/>
      <c r="BQ93" s="60"/>
      <c r="BR93" s="60"/>
      <c r="BS93" s="60"/>
      <c r="BT93" s="60"/>
      <c r="BU93" s="60"/>
      <c r="BV93" s="60"/>
      <c r="BW93" s="60"/>
      <c r="BX93" s="60"/>
      <c r="BY93" s="60"/>
      <c r="BZ93" s="60"/>
      <c r="CA93" s="60"/>
      <c r="CB93" s="60"/>
      <c r="CC93" s="60"/>
      <c r="CD93" s="60"/>
      <c r="CE93" s="60"/>
      <c r="CF93" s="60"/>
      <c r="CG93" s="60"/>
      <c r="CH93" s="60"/>
      <c r="CI93" s="60"/>
      <c r="CJ93" s="60"/>
      <c r="CK93" s="60"/>
      <c r="CL93" s="60"/>
      <c r="CM93" s="60"/>
      <c r="CN93" s="60"/>
      <c r="CO93" s="60"/>
      <c r="CP93" s="60"/>
      <c r="CQ93" s="60"/>
      <c r="CR93" s="60"/>
      <c r="CS93" s="60"/>
      <c r="CT93" s="60"/>
      <c r="CU93" s="60"/>
      <c r="CV93" s="60"/>
      <c r="CW93" s="60"/>
      <c r="CX93" s="60"/>
      <c r="CY93" s="60"/>
      <c r="CZ93" s="60"/>
      <c r="DA93" s="60"/>
      <c r="DB93" s="60"/>
      <c r="DC93" s="60"/>
      <c r="DD93" s="60"/>
      <c r="DE93" s="60"/>
      <c r="DF93" s="60"/>
      <c r="DG93" s="60"/>
      <c r="DH93" s="60"/>
      <c r="DI93" s="60"/>
      <c r="DJ93" s="60"/>
      <c r="DK93" s="60"/>
      <c r="DL93" s="60"/>
      <c r="DM93" s="60"/>
      <c r="DN93" s="60"/>
      <c r="DO93" s="60"/>
      <c r="DP93" s="60"/>
      <c r="DQ93" s="60"/>
      <c r="DR93" s="60"/>
      <c r="DS93" s="60"/>
      <c r="DT93" s="60"/>
      <c r="DU93" s="60"/>
      <c r="DV93" s="60"/>
      <c r="DW93" s="60"/>
      <c r="DX93" s="60"/>
      <c r="DY93" s="60"/>
      <c r="DZ93" s="60"/>
      <c r="EA93" s="60"/>
      <c r="EB93" s="60"/>
      <c r="EC93" s="60"/>
      <c r="ED93" s="60"/>
      <c r="EE93" s="60"/>
      <c r="EF93" s="60"/>
      <c r="EG93" s="60"/>
      <c r="EH93" s="60"/>
      <c r="EI93" s="60"/>
      <c r="EJ93" s="60"/>
      <c r="EK93" s="60"/>
      <c r="EL93" s="60"/>
      <c r="EM93" s="60"/>
      <c r="EN93" s="60"/>
      <c r="EO93" s="60"/>
      <c r="EP93" s="60"/>
      <c r="EQ93" s="60"/>
      <c r="ER93" s="60"/>
      <c r="ES93" s="60"/>
      <c r="ET93" s="60"/>
      <c r="EU93" s="60"/>
      <c r="EV93" s="60"/>
      <c r="EW93" s="60"/>
      <c r="EX93" s="60"/>
      <c r="EY93" s="60"/>
      <c r="EZ93" s="60"/>
      <c r="FA93" s="60"/>
      <c r="FB93" s="60"/>
      <c r="FC93" s="60"/>
      <c r="FD93" s="60"/>
      <c r="FE93" s="60"/>
      <c r="FF93" s="60"/>
      <c r="FG93" s="60"/>
      <c r="FH93" s="60"/>
      <c r="FI93" s="60"/>
      <c r="FJ93" s="60"/>
      <c r="FK93" s="60"/>
      <c r="FL93" s="60"/>
      <c r="FM93" s="60"/>
      <c r="FN93" s="60"/>
      <c r="FO93" s="60"/>
      <c r="FP93" s="60"/>
      <c r="FQ93" s="60"/>
      <c r="FR93" s="60"/>
      <c r="FS93" s="60"/>
      <c r="FT93" s="60"/>
      <c r="FU93" s="60"/>
      <c r="FV93" s="60"/>
      <c r="FW93" s="60"/>
      <c r="FX93" s="60"/>
      <c r="FY93" s="60"/>
      <c r="FZ93" s="60"/>
      <c r="GA93" s="60"/>
      <c r="GB93" s="60"/>
      <c r="GC93" s="60"/>
      <c r="GD93" s="60"/>
      <c r="GE93" s="60"/>
      <c r="GF93" s="60"/>
      <c r="GG93" s="60"/>
      <c r="GH93" s="60"/>
      <c r="GI93" s="60"/>
      <c r="GJ93" s="60"/>
      <c r="GK93" s="60"/>
      <c r="GL93" s="60"/>
      <c r="GM93" s="60"/>
      <c r="GN93" s="60"/>
      <c r="GO93" s="60"/>
      <c r="GP93" s="60"/>
      <c r="GQ93" s="60"/>
      <c r="GR93" s="60"/>
      <c r="GS93" s="60"/>
      <c r="GT93" s="60"/>
      <c r="GU93" s="60"/>
      <c r="GV93" s="60"/>
      <c r="GW93" s="60"/>
      <c r="GX93" s="60"/>
      <c r="GY93" s="60"/>
      <c r="GZ93" s="60"/>
      <c r="HA93" s="60"/>
      <c r="HB93" s="60"/>
      <c r="HC93" s="60"/>
      <c r="HD93" s="60"/>
      <c r="HE93" s="60"/>
      <c r="HF93" s="60"/>
      <c r="HG93" s="60"/>
      <c r="HH93" s="60"/>
      <c r="HI93" s="60"/>
      <c r="HJ93" s="60"/>
      <c r="HK93" s="60"/>
      <c r="HL93" s="60"/>
      <c r="HM93" s="60"/>
      <c r="HN93" s="60"/>
      <c r="HO93" s="60"/>
      <c r="HP93" s="60"/>
      <c r="HQ93" s="60"/>
      <c r="HR93" s="60"/>
      <c r="HS93" s="60"/>
      <c r="HT93" s="60"/>
      <c r="HU93" s="60"/>
      <c r="HV93" s="60"/>
      <c r="HW93" s="60"/>
      <c r="HX93" s="60"/>
      <c r="HY93" s="60"/>
      <c r="HZ93" s="60"/>
      <c r="IA93" s="60"/>
      <c r="IB93" s="60"/>
      <c r="IC93" s="60"/>
      <c r="ID93" s="60"/>
      <c r="IE93" s="60"/>
      <c r="IF93" s="60"/>
      <c r="IG93" s="60"/>
      <c r="IH93" s="60"/>
      <c r="II93" s="60"/>
      <c r="IJ93" s="60"/>
      <c r="IK93" s="60"/>
      <c r="IL93" s="60"/>
      <c r="IM93" s="60"/>
      <c r="IN93" s="60"/>
      <c r="IO93" s="60"/>
      <c r="IP93" s="60"/>
      <c r="IQ93" s="60"/>
      <c r="IR93" s="60"/>
      <c r="IS93" s="60"/>
      <c r="IT93" s="60"/>
      <c r="IU93" s="60"/>
      <c r="IV93" s="60"/>
      <c r="IW93" s="60"/>
      <c r="IX93" s="60"/>
    </row>
    <row r="94" spans="1:258" ht="27" customHeight="1" thickTop="1" thickBot="1">
      <c r="A94" s="359"/>
      <c r="B94" s="365"/>
      <c r="C94" s="363"/>
      <c r="D94" s="149" t="s">
        <v>343</v>
      </c>
      <c r="E94" s="359"/>
      <c r="F94" s="359"/>
      <c r="G94" s="364"/>
      <c r="H94" s="359"/>
      <c r="I94" s="157" t="s">
        <v>279</v>
      </c>
      <c r="J94" s="158" t="s">
        <v>320</v>
      </c>
      <c r="K94" s="151" t="str">
        <f>IFERROR(CONCATENATE(INDEX('8- Politicas de admiistracion'!$B$16:$F$53,MATCH('5- Identificación de Riesgos'!J94,'8- Politicas de admiistracion'!$C$16:$C$54,0),1)," - ",L94),"")</f>
        <v>Mayor - 4</v>
      </c>
      <c r="L94" s="152">
        <f>IFERROR(VLOOKUP(INDEX('8- Politicas de admiistracion'!$B$16:$F$64,MATCH('5- Identificación de Riesgos'!J94,'8- Politicas de admiistracion'!$C$16:$C$64,0),1),'8- Politicas de admiistracion'!$B$16:$F$64,5,FALSE),"")</f>
        <v>4</v>
      </c>
      <c r="M94" s="359"/>
      <c r="N94" s="359"/>
      <c r="O94" s="150"/>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60"/>
      <c r="BA94" s="60"/>
      <c r="BB94" s="60"/>
      <c r="BC94" s="60"/>
      <c r="BD94" s="60"/>
      <c r="BE94" s="60"/>
      <c r="BF94" s="60"/>
      <c r="BG94" s="60"/>
      <c r="BH94" s="60"/>
      <c r="BI94" s="60"/>
      <c r="BJ94" s="60"/>
      <c r="BK94" s="60"/>
      <c r="BL94" s="60"/>
      <c r="BM94" s="60"/>
      <c r="BN94" s="60"/>
      <c r="BO94" s="60"/>
      <c r="BP94" s="60"/>
      <c r="BQ94" s="60"/>
      <c r="BR94" s="60"/>
      <c r="BS94" s="60"/>
      <c r="BT94" s="60"/>
      <c r="BU94" s="60"/>
      <c r="BV94" s="60"/>
      <c r="BW94" s="60"/>
      <c r="BX94" s="60"/>
      <c r="BY94" s="60"/>
      <c r="BZ94" s="60"/>
      <c r="CA94" s="60"/>
      <c r="CB94" s="60"/>
      <c r="CC94" s="60"/>
      <c r="CD94" s="60"/>
      <c r="CE94" s="60"/>
      <c r="CF94" s="60"/>
      <c r="CG94" s="60"/>
      <c r="CH94" s="60"/>
      <c r="CI94" s="60"/>
      <c r="CJ94" s="60"/>
      <c r="CK94" s="60"/>
      <c r="CL94" s="60"/>
      <c r="CM94" s="60"/>
      <c r="CN94" s="60"/>
      <c r="CO94" s="60"/>
      <c r="CP94" s="60"/>
      <c r="CQ94" s="60"/>
      <c r="CR94" s="60"/>
      <c r="CS94" s="60"/>
      <c r="CT94" s="60"/>
      <c r="CU94" s="60"/>
      <c r="CV94" s="60"/>
      <c r="CW94" s="60"/>
      <c r="CX94" s="60"/>
      <c r="CY94" s="60"/>
      <c r="CZ94" s="60"/>
      <c r="DA94" s="60"/>
      <c r="DB94" s="60"/>
      <c r="DC94" s="60"/>
      <c r="DD94" s="60"/>
      <c r="DE94" s="60"/>
      <c r="DF94" s="60"/>
      <c r="DG94" s="60"/>
      <c r="DH94" s="60"/>
      <c r="DI94" s="60"/>
      <c r="DJ94" s="60"/>
      <c r="DK94" s="60"/>
      <c r="DL94" s="60"/>
      <c r="DM94" s="60"/>
      <c r="DN94" s="60"/>
      <c r="DO94" s="60"/>
      <c r="DP94" s="60"/>
      <c r="DQ94" s="60"/>
      <c r="DR94" s="60"/>
      <c r="DS94" s="60"/>
      <c r="DT94" s="60"/>
      <c r="DU94" s="60"/>
      <c r="DV94" s="60"/>
      <c r="DW94" s="60"/>
      <c r="DX94" s="60"/>
      <c r="DY94" s="60"/>
      <c r="DZ94" s="60"/>
      <c r="EA94" s="60"/>
      <c r="EB94" s="60"/>
      <c r="EC94" s="60"/>
      <c r="ED94" s="60"/>
      <c r="EE94" s="60"/>
      <c r="EF94" s="60"/>
      <c r="EG94" s="60"/>
      <c r="EH94" s="60"/>
      <c r="EI94" s="60"/>
      <c r="EJ94" s="60"/>
      <c r="EK94" s="60"/>
      <c r="EL94" s="60"/>
      <c r="EM94" s="60"/>
      <c r="EN94" s="60"/>
      <c r="EO94" s="60"/>
      <c r="EP94" s="60"/>
      <c r="EQ94" s="60"/>
      <c r="ER94" s="60"/>
      <c r="ES94" s="60"/>
      <c r="ET94" s="60"/>
      <c r="EU94" s="60"/>
      <c r="EV94" s="60"/>
      <c r="EW94" s="60"/>
      <c r="EX94" s="60"/>
      <c r="EY94" s="60"/>
      <c r="EZ94" s="60"/>
      <c r="FA94" s="60"/>
      <c r="FB94" s="60"/>
      <c r="FC94" s="60"/>
      <c r="FD94" s="60"/>
      <c r="FE94" s="60"/>
      <c r="FF94" s="60"/>
      <c r="FG94" s="60"/>
      <c r="FH94" s="60"/>
      <c r="FI94" s="60"/>
      <c r="FJ94" s="60"/>
      <c r="FK94" s="60"/>
      <c r="FL94" s="60"/>
      <c r="FM94" s="60"/>
      <c r="FN94" s="60"/>
      <c r="FO94" s="60"/>
      <c r="FP94" s="60"/>
      <c r="FQ94" s="60"/>
      <c r="FR94" s="60"/>
      <c r="FS94" s="60"/>
      <c r="FT94" s="60"/>
      <c r="FU94" s="60"/>
      <c r="FV94" s="60"/>
      <c r="FW94" s="60"/>
      <c r="FX94" s="60"/>
      <c r="FY94" s="60"/>
      <c r="FZ94" s="60"/>
      <c r="GA94" s="60"/>
      <c r="GB94" s="60"/>
      <c r="GC94" s="60"/>
      <c r="GD94" s="60"/>
      <c r="GE94" s="60"/>
      <c r="GF94" s="60"/>
      <c r="GG94" s="60"/>
      <c r="GH94" s="60"/>
      <c r="GI94" s="60"/>
      <c r="GJ94" s="60"/>
      <c r="GK94" s="60"/>
      <c r="GL94" s="60"/>
      <c r="GM94" s="60"/>
      <c r="GN94" s="60"/>
      <c r="GO94" s="60"/>
      <c r="GP94" s="60"/>
      <c r="GQ94" s="60"/>
      <c r="GR94" s="60"/>
      <c r="GS94" s="60"/>
      <c r="GT94" s="60"/>
      <c r="GU94" s="60"/>
      <c r="GV94" s="60"/>
      <c r="GW94" s="60"/>
      <c r="GX94" s="60"/>
      <c r="GY94" s="60"/>
      <c r="GZ94" s="60"/>
      <c r="HA94" s="60"/>
      <c r="HB94" s="60"/>
      <c r="HC94" s="60"/>
      <c r="HD94" s="60"/>
      <c r="HE94" s="60"/>
      <c r="HF94" s="60"/>
      <c r="HG94" s="60"/>
      <c r="HH94" s="60"/>
      <c r="HI94" s="60"/>
      <c r="HJ94" s="60"/>
      <c r="HK94" s="60"/>
      <c r="HL94" s="60"/>
      <c r="HM94" s="60"/>
      <c r="HN94" s="60"/>
      <c r="HO94" s="60"/>
      <c r="HP94" s="60"/>
      <c r="HQ94" s="60"/>
      <c r="HR94" s="60"/>
      <c r="HS94" s="60"/>
      <c r="HT94" s="60"/>
      <c r="HU94" s="60"/>
      <c r="HV94" s="60"/>
      <c r="HW94" s="60"/>
      <c r="HX94" s="60"/>
      <c r="HY94" s="60"/>
      <c r="HZ94" s="60"/>
      <c r="IA94" s="60"/>
      <c r="IB94" s="60"/>
      <c r="IC94" s="60"/>
      <c r="ID94" s="60"/>
      <c r="IE94" s="60"/>
      <c r="IF94" s="60"/>
      <c r="IG94" s="60"/>
      <c r="IH94" s="60"/>
      <c r="II94" s="60"/>
      <c r="IJ94" s="60"/>
      <c r="IK94" s="60"/>
      <c r="IL94" s="60"/>
      <c r="IM94" s="60"/>
      <c r="IN94" s="60"/>
      <c r="IO94" s="60"/>
      <c r="IP94" s="60"/>
      <c r="IQ94" s="60"/>
      <c r="IR94" s="60"/>
      <c r="IS94" s="60"/>
      <c r="IT94" s="60"/>
      <c r="IU94" s="60"/>
      <c r="IV94" s="60"/>
      <c r="IW94" s="60"/>
      <c r="IX94" s="60"/>
    </row>
    <row r="95" spans="1:258" ht="14.25" thickTop="1" thickBot="1">
      <c r="A95" s="359"/>
      <c r="B95" s="365"/>
      <c r="C95" s="363"/>
      <c r="D95" s="149"/>
      <c r="E95" s="359"/>
      <c r="F95" s="359"/>
      <c r="G95" s="364"/>
      <c r="H95" s="359"/>
      <c r="I95" s="157"/>
      <c r="J95" s="158"/>
      <c r="K95" s="151" t="str">
        <f>IFERROR(CONCATENATE(INDEX('8- Politicas de admiistracion'!$B$16:$F$53,MATCH('5- Identificación de Riesgos'!J95,'8- Politicas de admiistracion'!$C$16:$C$54,0),1)," - ",L95),"")</f>
        <v/>
      </c>
      <c r="L95" s="152" t="str">
        <f>IFERROR(VLOOKUP(INDEX('8- Politicas de admiistracion'!$B$16:$F$64,MATCH('5- Identificación de Riesgos'!J95,'8- Politicas de admiistracion'!$C$16:$C$64,0),1),'8- Politicas de admiistracion'!$B$16:$F$64,5,FALSE),"")</f>
        <v/>
      </c>
      <c r="M95" s="359"/>
      <c r="N95" s="359"/>
      <c r="O95" s="150"/>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L95" s="60"/>
      <c r="BM95" s="60"/>
      <c r="BN95" s="60"/>
      <c r="BO95" s="60"/>
      <c r="BP95" s="60"/>
      <c r="BQ95" s="60"/>
      <c r="BR95" s="60"/>
      <c r="BS95" s="60"/>
      <c r="BT95" s="60"/>
      <c r="BU95" s="60"/>
      <c r="BV95" s="60"/>
      <c r="BW95" s="60"/>
      <c r="BX95" s="60"/>
      <c r="BY95" s="60"/>
      <c r="BZ95" s="60"/>
      <c r="CA95" s="60"/>
      <c r="CB95" s="60"/>
      <c r="CC95" s="60"/>
      <c r="CD95" s="60"/>
      <c r="CE95" s="60"/>
      <c r="CF95" s="60"/>
      <c r="CG95" s="60"/>
      <c r="CH95" s="60"/>
      <c r="CI95" s="60"/>
      <c r="CJ95" s="60"/>
      <c r="CK95" s="60"/>
      <c r="CL95" s="60"/>
      <c r="CM95" s="60"/>
      <c r="CN95" s="60"/>
      <c r="CO95" s="60"/>
      <c r="CP95" s="60"/>
      <c r="CQ95" s="60"/>
      <c r="CR95" s="60"/>
      <c r="CS95" s="60"/>
      <c r="CT95" s="60"/>
      <c r="CU95" s="60"/>
      <c r="CV95" s="60"/>
      <c r="CW95" s="60"/>
      <c r="CX95" s="60"/>
      <c r="CY95" s="60"/>
      <c r="CZ95" s="60"/>
      <c r="DA95" s="60"/>
      <c r="DB95" s="60"/>
      <c r="DC95" s="60"/>
      <c r="DD95" s="60"/>
      <c r="DE95" s="60"/>
      <c r="DF95" s="60"/>
      <c r="DG95" s="60"/>
      <c r="DH95" s="60"/>
      <c r="DI95" s="60"/>
      <c r="DJ95" s="60"/>
      <c r="DK95" s="60"/>
      <c r="DL95" s="60"/>
      <c r="DM95" s="60"/>
      <c r="DN95" s="60"/>
      <c r="DO95" s="60"/>
      <c r="DP95" s="60"/>
      <c r="DQ95" s="60"/>
      <c r="DR95" s="60"/>
      <c r="DS95" s="60"/>
      <c r="DT95" s="60"/>
      <c r="DU95" s="60"/>
      <c r="DV95" s="60"/>
      <c r="DW95" s="60"/>
      <c r="DX95" s="60"/>
      <c r="DY95" s="60"/>
      <c r="DZ95" s="60"/>
      <c r="EA95" s="60"/>
      <c r="EB95" s="60"/>
      <c r="EC95" s="60"/>
      <c r="ED95" s="60"/>
      <c r="EE95" s="60"/>
      <c r="EF95" s="60"/>
      <c r="EG95" s="60"/>
      <c r="EH95" s="60"/>
      <c r="EI95" s="60"/>
      <c r="EJ95" s="60"/>
      <c r="EK95" s="60"/>
      <c r="EL95" s="60"/>
      <c r="EM95" s="60"/>
      <c r="EN95" s="60"/>
      <c r="EO95" s="60"/>
      <c r="EP95" s="60"/>
      <c r="EQ95" s="60"/>
      <c r="ER95" s="60"/>
      <c r="ES95" s="60"/>
      <c r="ET95" s="60"/>
      <c r="EU95" s="60"/>
      <c r="EV95" s="60"/>
      <c r="EW95" s="60"/>
      <c r="EX95" s="60"/>
      <c r="EY95" s="60"/>
      <c r="EZ95" s="60"/>
      <c r="FA95" s="60"/>
      <c r="FB95" s="60"/>
      <c r="FC95" s="60"/>
      <c r="FD95" s="60"/>
      <c r="FE95" s="60"/>
      <c r="FF95" s="60"/>
      <c r="FG95" s="60"/>
      <c r="FH95" s="60"/>
      <c r="FI95" s="60"/>
      <c r="FJ95" s="60"/>
      <c r="FK95" s="60"/>
      <c r="FL95" s="60"/>
      <c r="FM95" s="60"/>
      <c r="FN95" s="60"/>
      <c r="FO95" s="60"/>
      <c r="FP95" s="60"/>
      <c r="FQ95" s="60"/>
      <c r="FR95" s="60"/>
      <c r="FS95" s="60"/>
      <c r="FT95" s="60"/>
      <c r="FU95" s="60"/>
      <c r="FV95" s="60"/>
      <c r="FW95" s="60"/>
      <c r="FX95" s="60"/>
      <c r="FY95" s="60"/>
      <c r="FZ95" s="60"/>
      <c r="GA95" s="60"/>
      <c r="GB95" s="60"/>
      <c r="GC95" s="60"/>
      <c r="GD95" s="60"/>
      <c r="GE95" s="60"/>
      <c r="GF95" s="60"/>
      <c r="GG95" s="60"/>
      <c r="GH95" s="60"/>
      <c r="GI95" s="60"/>
      <c r="GJ95" s="60"/>
      <c r="GK95" s="60"/>
      <c r="GL95" s="60"/>
      <c r="GM95" s="60"/>
      <c r="GN95" s="60"/>
      <c r="GO95" s="60"/>
      <c r="GP95" s="60"/>
      <c r="GQ95" s="60"/>
      <c r="GR95" s="60"/>
      <c r="GS95" s="60"/>
      <c r="GT95" s="60"/>
      <c r="GU95" s="60"/>
      <c r="GV95" s="60"/>
      <c r="GW95" s="60"/>
      <c r="GX95" s="60"/>
      <c r="GY95" s="60"/>
      <c r="GZ95" s="60"/>
      <c r="HA95" s="60"/>
      <c r="HB95" s="60"/>
      <c r="HC95" s="60"/>
      <c r="HD95" s="60"/>
      <c r="HE95" s="60"/>
      <c r="HF95" s="60"/>
      <c r="HG95" s="60"/>
      <c r="HH95" s="60"/>
      <c r="HI95" s="60"/>
      <c r="HJ95" s="60"/>
      <c r="HK95" s="60"/>
      <c r="HL95" s="60"/>
      <c r="HM95" s="60"/>
      <c r="HN95" s="60"/>
      <c r="HO95" s="60"/>
      <c r="HP95" s="60"/>
      <c r="HQ95" s="60"/>
      <c r="HR95" s="60"/>
      <c r="HS95" s="60"/>
      <c r="HT95" s="60"/>
      <c r="HU95" s="60"/>
      <c r="HV95" s="60"/>
      <c r="HW95" s="60"/>
      <c r="HX95" s="60"/>
      <c r="HY95" s="60"/>
      <c r="HZ95" s="60"/>
      <c r="IA95" s="60"/>
      <c r="IB95" s="60"/>
      <c r="IC95" s="60"/>
      <c r="ID95" s="60"/>
      <c r="IE95" s="60"/>
      <c r="IF95" s="60"/>
      <c r="IG95" s="60"/>
      <c r="IH95" s="60"/>
      <c r="II95" s="60"/>
      <c r="IJ95" s="60"/>
      <c r="IK95" s="60"/>
      <c r="IL95" s="60"/>
      <c r="IM95" s="60"/>
      <c r="IN95" s="60"/>
      <c r="IO95" s="60"/>
      <c r="IP95" s="60"/>
      <c r="IQ95" s="60"/>
      <c r="IR95" s="60"/>
      <c r="IS95" s="60"/>
      <c r="IT95" s="60"/>
      <c r="IU95" s="60"/>
      <c r="IV95" s="60"/>
      <c r="IW95" s="60"/>
      <c r="IX95" s="60"/>
    </row>
    <row r="96" spans="1:258" ht="14.25" thickTop="1" thickBot="1">
      <c r="A96" s="359"/>
      <c r="B96" s="365"/>
      <c r="C96" s="363"/>
      <c r="D96" s="149"/>
      <c r="E96" s="359"/>
      <c r="F96" s="359"/>
      <c r="G96" s="364"/>
      <c r="H96" s="359"/>
      <c r="I96" s="157"/>
      <c r="J96" s="158"/>
      <c r="K96" s="151" t="str">
        <f>IFERROR(CONCATENATE(INDEX('8- Politicas de admiistracion'!$B$16:$F$53,MATCH('5- Identificación de Riesgos'!J96,'8- Politicas de admiistracion'!$C$16:$C$54,0),1)," - ",L96),"")</f>
        <v/>
      </c>
      <c r="L96" s="152" t="str">
        <f>IFERROR(VLOOKUP(INDEX('8- Politicas de admiistracion'!$B$16:$F$64,MATCH('5- Identificación de Riesgos'!J96,'8- Politicas de admiistracion'!$C$16:$C$64,0),1),'8- Politicas de admiistracion'!$B$16:$F$64,5,FALSE),"")</f>
        <v/>
      </c>
      <c r="M96" s="359"/>
      <c r="N96" s="359"/>
      <c r="O96" s="150"/>
      <c r="P96" s="60"/>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L96" s="60"/>
      <c r="BM96" s="60"/>
      <c r="BN96" s="60"/>
      <c r="BO96" s="60"/>
      <c r="BP96" s="60"/>
      <c r="BQ96" s="60"/>
      <c r="BR96" s="60"/>
      <c r="BS96" s="60"/>
      <c r="BT96" s="60"/>
      <c r="BU96" s="60"/>
      <c r="BV96" s="60"/>
      <c r="BW96" s="60"/>
      <c r="BX96" s="60"/>
      <c r="BY96" s="60"/>
      <c r="BZ96" s="60"/>
      <c r="CA96" s="60"/>
      <c r="CB96" s="60"/>
      <c r="CC96" s="60"/>
      <c r="CD96" s="60"/>
      <c r="CE96" s="60"/>
      <c r="CF96" s="60"/>
      <c r="CG96" s="60"/>
      <c r="CH96" s="60"/>
      <c r="CI96" s="60"/>
      <c r="CJ96" s="60"/>
      <c r="CK96" s="60"/>
      <c r="CL96" s="60"/>
      <c r="CM96" s="60"/>
      <c r="CN96" s="60"/>
      <c r="CO96" s="60"/>
      <c r="CP96" s="60"/>
      <c r="CQ96" s="60"/>
      <c r="CR96" s="60"/>
      <c r="CS96" s="60"/>
      <c r="CT96" s="60"/>
      <c r="CU96" s="60"/>
      <c r="CV96" s="60"/>
      <c r="CW96" s="60"/>
      <c r="CX96" s="60"/>
      <c r="CY96" s="60"/>
      <c r="CZ96" s="60"/>
      <c r="DA96" s="60"/>
      <c r="DB96" s="60"/>
      <c r="DC96" s="60"/>
      <c r="DD96" s="60"/>
      <c r="DE96" s="60"/>
      <c r="DF96" s="60"/>
      <c r="DG96" s="60"/>
      <c r="DH96" s="60"/>
      <c r="DI96" s="60"/>
      <c r="DJ96" s="60"/>
      <c r="DK96" s="60"/>
      <c r="DL96" s="60"/>
      <c r="DM96" s="60"/>
      <c r="DN96" s="60"/>
      <c r="DO96" s="60"/>
      <c r="DP96" s="60"/>
      <c r="DQ96" s="60"/>
      <c r="DR96" s="60"/>
      <c r="DS96" s="60"/>
      <c r="DT96" s="60"/>
      <c r="DU96" s="60"/>
      <c r="DV96" s="60"/>
      <c r="DW96" s="60"/>
      <c r="DX96" s="60"/>
      <c r="DY96" s="60"/>
      <c r="DZ96" s="60"/>
      <c r="EA96" s="60"/>
      <c r="EB96" s="60"/>
      <c r="EC96" s="60"/>
      <c r="ED96" s="60"/>
      <c r="EE96" s="60"/>
      <c r="EF96" s="60"/>
      <c r="EG96" s="60"/>
      <c r="EH96" s="60"/>
      <c r="EI96" s="60"/>
      <c r="EJ96" s="60"/>
      <c r="EK96" s="60"/>
      <c r="EL96" s="60"/>
      <c r="EM96" s="60"/>
      <c r="EN96" s="60"/>
      <c r="EO96" s="60"/>
      <c r="EP96" s="60"/>
      <c r="EQ96" s="60"/>
      <c r="ER96" s="60"/>
      <c r="ES96" s="60"/>
      <c r="ET96" s="60"/>
      <c r="EU96" s="60"/>
      <c r="EV96" s="60"/>
      <c r="EW96" s="60"/>
      <c r="EX96" s="60"/>
      <c r="EY96" s="60"/>
      <c r="EZ96" s="60"/>
      <c r="FA96" s="60"/>
      <c r="FB96" s="60"/>
      <c r="FC96" s="60"/>
      <c r="FD96" s="60"/>
      <c r="FE96" s="60"/>
      <c r="FF96" s="60"/>
      <c r="FG96" s="60"/>
      <c r="FH96" s="60"/>
      <c r="FI96" s="60"/>
      <c r="FJ96" s="60"/>
      <c r="FK96" s="60"/>
      <c r="FL96" s="60"/>
      <c r="FM96" s="60"/>
      <c r="FN96" s="60"/>
      <c r="FO96" s="60"/>
      <c r="FP96" s="60"/>
      <c r="FQ96" s="60"/>
      <c r="FR96" s="60"/>
      <c r="FS96" s="60"/>
      <c r="FT96" s="60"/>
      <c r="FU96" s="60"/>
      <c r="FV96" s="60"/>
      <c r="FW96" s="60"/>
      <c r="FX96" s="60"/>
      <c r="FY96" s="60"/>
      <c r="FZ96" s="60"/>
      <c r="GA96" s="60"/>
      <c r="GB96" s="60"/>
      <c r="GC96" s="60"/>
      <c r="GD96" s="60"/>
      <c r="GE96" s="60"/>
      <c r="GF96" s="60"/>
      <c r="GG96" s="60"/>
      <c r="GH96" s="60"/>
      <c r="GI96" s="60"/>
      <c r="GJ96" s="60"/>
      <c r="GK96" s="60"/>
      <c r="GL96" s="60"/>
      <c r="GM96" s="60"/>
      <c r="GN96" s="60"/>
      <c r="GO96" s="60"/>
      <c r="GP96" s="60"/>
      <c r="GQ96" s="60"/>
      <c r="GR96" s="60"/>
      <c r="GS96" s="60"/>
      <c r="GT96" s="60"/>
      <c r="GU96" s="60"/>
      <c r="GV96" s="60"/>
      <c r="GW96" s="60"/>
      <c r="GX96" s="60"/>
      <c r="GY96" s="60"/>
      <c r="GZ96" s="60"/>
      <c r="HA96" s="60"/>
      <c r="HB96" s="60"/>
      <c r="HC96" s="60"/>
      <c r="HD96" s="60"/>
      <c r="HE96" s="60"/>
      <c r="HF96" s="60"/>
      <c r="HG96" s="60"/>
      <c r="HH96" s="60"/>
      <c r="HI96" s="60"/>
      <c r="HJ96" s="60"/>
      <c r="HK96" s="60"/>
      <c r="HL96" s="60"/>
      <c r="HM96" s="60"/>
      <c r="HN96" s="60"/>
      <c r="HO96" s="60"/>
      <c r="HP96" s="60"/>
      <c r="HQ96" s="60"/>
      <c r="HR96" s="60"/>
      <c r="HS96" s="60"/>
      <c r="HT96" s="60"/>
      <c r="HU96" s="60"/>
      <c r="HV96" s="60"/>
      <c r="HW96" s="60"/>
      <c r="HX96" s="60"/>
      <c r="HY96" s="60"/>
      <c r="HZ96" s="60"/>
      <c r="IA96" s="60"/>
      <c r="IB96" s="60"/>
      <c r="IC96" s="60"/>
      <c r="ID96" s="60"/>
      <c r="IE96" s="60"/>
      <c r="IF96" s="60"/>
      <c r="IG96" s="60"/>
      <c r="IH96" s="60"/>
      <c r="II96" s="60"/>
      <c r="IJ96" s="60"/>
      <c r="IK96" s="60"/>
      <c r="IL96" s="60"/>
      <c r="IM96" s="60"/>
      <c r="IN96" s="60"/>
      <c r="IO96" s="60"/>
      <c r="IP96" s="60"/>
      <c r="IQ96" s="60"/>
      <c r="IR96" s="60"/>
      <c r="IS96" s="60"/>
      <c r="IT96" s="60"/>
      <c r="IU96" s="60"/>
      <c r="IV96" s="60"/>
      <c r="IW96" s="60"/>
      <c r="IX96" s="60"/>
    </row>
    <row r="97" spans="1:258" ht="14.25" thickTop="1" thickBot="1">
      <c r="A97" s="359"/>
      <c r="B97" s="365"/>
      <c r="C97" s="363"/>
      <c r="D97" s="154"/>
      <c r="E97" s="359"/>
      <c r="F97" s="359"/>
      <c r="G97" s="364"/>
      <c r="H97" s="359"/>
      <c r="I97" s="157"/>
      <c r="J97" s="158"/>
      <c r="K97" s="151" t="str">
        <f>IFERROR(CONCATENATE(INDEX('8- Politicas de admiistracion'!$B$16:$F$53,MATCH('5- Identificación de Riesgos'!J97,'8- Politicas de admiistracion'!$C$16:$C$54,0),1)," - ",L97),"")</f>
        <v/>
      </c>
      <c r="L97" s="152" t="str">
        <f>IFERROR(VLOOKUP(INDEX('8- Politicas de admiistracion'!$B$16:$F$64,MATCH('5- Identificación de Riesgos'!J97,'8- Politicas de admiistracion'!$C$16:$C$64,0),1),'8- Politicas de admiistracion'!$B$16:$F$64,5,FALSE),"")</f>
        <v/>
      </c>
      <c r="M97" s="359"/>
      <c r="N97" s="359"/>
      <c r="O97" s="150"/>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60"/>
      <c r="BA97" s="60"/>
      <c r="BB97" s="60"/>
      <c r="BC97" s="60"/>
      <c r="BD97" s="60"/>
      <c r="BE97" s="60"/>
      <c r="BF97" s="60"/>
      <c r="BG97" s="60"/>
      <c r="BH97" s="60"/>
      <c r="BI97" s="60"/>
      <c r="BJ97" s="60"/>
      <c r="BK97" s="60"/>
      <c r="BL97" s="60"/>
      <c r="BM97" s="60"/>
      <c r="BN97" s="60"/>
      <c r="BO97" s="60"/>
      <c r="BP97" s="60"/>
      <c r="BQ97" s="60"/>
      <c r="BR97" s="60"/>
      <c r="BS97" s="60"/>
      <c r="BT97" s="60"/>
      <c r="BU97" s="60"/>
      <c r="BV97" s="60"/>
      <c r="BW97" s="60"/>
      <c r="BX97" s="60"/>
      <c r="BY97" s="60"/>
      <c r="BZ97" s="60"/>
      <c r="CA97" s="60"/>
      <c r="CB97" s="60"/>
      <c r="CC97" s="60"/>
      <c r="CD97" s="60"/>
      <c r="CE97" s="60"/>
      <c r="CF97" s="60"/>
      <c r="CG97" s="60"/>
      <c r="CH97" s="60"/>
      <c r="CI97" s="60"/>
      <c r="CJ97" s="60"/>
      <c r="CK97" s="60"/>
      <c r="CL97" s="60"/>
      <c r="CM97" s="60"/>
      <c r="CN97" s="60"/>
      <c r="CO97" s="60"/>
      <c r="CP97" s="60"/>
      <c r="CQ97" s="60"/>
      <c r="CR97" s="60"/>
      <c r="CS97" s="60"/>
      <c r="CT97" s="60"/>
      <c r="CU97" s="60"/>
      <c r="CV97" s="60"/>
      <c r="CW97" s="60"/>
      <c r="CX97" s="60"/>
      <c r="CY97" s="60"/>
      <c r="CZ97" s="60"/>
      <c r="DA97" s="60"/>
      <c r="DB97" s="60"/>
      <c r="DC97" s="60"/>
      <c r="DD97" s="60"/>
      <c r="DE97" s="60"/>
      <c r="DF97" s="60"/>
      <c r="DG97" s="60"/>
      <c r="DH97" s="60"/>
      <c r="DI97" s="60"/>
      <c r="DJ97" s="60"/>
      <c r="DK97" s="60"/>
      <c r="DL97" s="60"/>
      <c r="DM97" s="60"/>
      <c r="DN97" s="60"/>
      <c r="DO97" s="60"/>
      <c r="DP97" s="60"/>
      <c r="DQ97" s="60"/>
      <c r="DR97" s="60"/>
      <c r="DS97" s="60"/>
      <c r="DT97" s="60"/>
      <c r="DU97" s="60"/>
      <c r="DV97" s="60"/>
      <c r="DW97" s="60"/>
      <c r="DX97" s="60"/>
      <c r="DY97" s="60"/>
      <c r="DZ97" s="60"/>
      <c r="EA97" s="60"/>
      <c r="EB97" s="60"/>
      <c r="EC97" s="60"/>
      <c r="ED97" s="60"/>
      <c r="EE97" s="60"/>
      <c r="EF97" s="60"/>
      <c r="EG97" s="60"/>
      <c r="EH97" s="60"/>
      <c r="EI97" s="60"/>
      <c r="EJ97" s="60"/>
      <c r="EK97" s="60"/>
      <c r="EL97" s="60"/>
      <c r="EM97" s="60"/>
      <c r="EN97" s="60"/>
      <c r="EO97" s="60"/>
      <c r="EP97" s="60"/>
      <c r="EQ97" s="60"/>
      <c r="ER97" s="60"/>
      <c r="ES97" s="60"/>
      <c r="ET97" s="60"/>
      <c r="EU97" s="60"/>
      <c r="EV97" s="60"/>
      <c r="EW97" s="60"/>
      <c r="EX97" s="60"/>
      <c r="EY97" s="60"/>
      <c r="EZ97" s="60"/>
      <c r="FA97" s="60"/>
      <c r="FB97" s="60"/>
      <c r="FC97" s="60"/>
      <c r="FD97" s="60"/>
      <c r="FE97" s="60"/>
      <c r="FF97" s="60"/>
      <c r="FG97" s="60"/>
      <c r="FH97" s="60"/>
      <c r="FI97" s="60"/>
      <c r="FJ97" s="60"/>
      <c r="FK97" s="60"/>
      <c r="FL97" s="60"/>
      <c r="FM97" s="60"/>
      <c r="FN97" s="60"/>
      <c r="FO97" s="60"/>
      <c r="FP97" s="60"/>
      <c r="FQ97" s="60"/>
      <c r="FR97" s="60"/>
      <c r="FS97" s="60"/>
      <c r="FT97" s="60"/>
      <c r="FU97" s="60"/>
      <c r="FV97" s="60"/>
      <c r="FW97" s="60"/>
      <c r="FX97" s="60"/>
      <c r="FY97" s="60"/>
      <c r="FZ97" s="60"/>
      <c r="GA97" s="60"/>
      <c r="GB97" s="60"/>
      <c r="GC97" s="60"/>
      <c r="GD97" s="60"/>
      <c r="GE97" s="60"/>
      <c r="GF97" s="60"/>
      <c r="GG97" s="60"/>
      <c r="GH97" s="60"/>
      <c r="GI97" s="60"/>
      <c r="GJ97" s="60"/>
      <c r="GK97" s="60"/>
      <c r="GL97" s="60"/>
      <c r="GM97" s="60"/>
      <c r="GN97" s="60"/>
      <c r="GO97" s="60"/>
      <c r="GP97" s="60"/>
      <c r="GQ97" s="60"/>
      <c r="GR97" s="60"/>
      <c r="GS97" s="60"/>
      <c r="GT97" s="60"/>
      <c r="GU97" s="60"/>
      <c r="GV97" s="60"/>
      <c r="GW97" s="60"/>
      <c r="GX97" s="60"/>
      <c r="GY97" s="60"/>
      <c r="GZ97" s="60"/>
      <c r="HA97" s="60"/>
      <c r="HB97" s="60"/>
      <c r="HC97" s="60"/>
      <c r="HD97" s="60"/>
      <c r="HE97" s="60"/>
      <c r="HF97" s="60"/>
      <c r="HG97" s="60"/>
      <c r="HH97" s="60"/>
      <c r="HI97" s="60"/>
      <c r="HJ97" s="60"/>
      <c r="HK97" s="60"/>
      <c r="HL97" s="60"/>
      <c r="HM97" s="60"/>
      <c r="HN97" s="60"/>
      <c r="HO97" s="60"/>
      <c r="HP97" s="60"/>
      <c r="HQ97" s="60"/>
      <c r="HR97" s="60"/>
      <c r="HS97" s="60"/>
      <c r="HT97" s="60"/>
      <c r="HU97" s="60"/>
      <c r="HV97" s="60"/>
      <c r="HW97" s="60"/>
      <c r="HX97" s="60"/>
      <c r="HY97" s="60"/>
      <c r="HZ97" s="60"/>
      <c r="IA97" s="60"/>
      <c r="IB97" s="60"/>
      <c r="IC97" s="60"/>
      <c r="ID97" s="60"/>
      <c r="IE97" s="60"/>
      <c r="IF97" s="60"/>
      <c r="IG97" s="60"/>
      <c r="IH97" s="60"/>
      <c r="II97" s="60"/>
      <c r="IJ97" s="60"/>
      <c r="IK97" s="60"/>
      <c r="IL97" s="60"/>
      <c r="IM97" s="60"/>
      <c r="IN97" s="60"/>
      <c r="IO97" s="60"/>
      <c r="IP97" s="60"/>
      <c r="IQ97" s="60"/>
      <c r="IR97" s="60"/>
      <c r="IS97" s="60"/>
      <c r="IT97" s="60"/>
      <c r="IU97" s="60"/>
      <c r="IV97" s="60"/>
      <c r="IW97" s="60"/>
      <c r="IX97" s="60"/>
    </row>
    <row r="98" spans="1:258" ht="14.25" thickTop="1" thickBot="1">
      <c r="A98" s="359"/>
      <c r="B98" s="365"/>
      <c r="C98" s="363"/>
      <c r="D98" s="154"/>
      <c r="E98" s="359"/>
      <c r="F98" s="359"/>
      <c r="G98" s="364"/>
      <c r="H98" s="359"/>
      <c r="I98" s="157"/>
      <c r="J98" s="158"/>
      <c r="K98" s="151" t="str">
        <f>IFERROR(CONCATENATE(INDEX('8- Politicas de admiistracion'!$B$16:$F$53,MATCH('5- Identificación de Riesgos'!J98,'8- Politicas de admiistracion'!$C$16:$C$54,0),1)," - ",L98),"")</f>
        <v/>
      </c>
      <c r="L98" s="152" t="str">
        <f>IFERROR(VLOOKUP(INDEX('8- Politicas de admiistracion'!$B$16:$F$64,MATCH('5- Identificación de Riesgos'!J98,'8- Politicas de admiistracion'!$C$16:$C$64,0),1),'8- Politicas de admiistracion'!$B$16:$F$64,5,FALSE),"")</f>
        <v/>
      </c>
      <c r="M98" s="359"/>
      <c r="N98" s="359"/>
      <c r="O98" s="150"/>
      <c r="P98" s="60"/>
      <c r="Q98" s="60"/>
      <c r="R98" s="60"/>
      <c r="S98" s="60"/>
      <c r="T98" s="60"/>
      <c r="U98" s="60"/>
      <c r="V98" s="60"/>
      <c r="W98" s="60"/>
      <c r="X98" s="60"/>
      <c r="Y98" s="60"/>
      <c r="Z98" s="60"/>
      <c r="AA98" s="60"/>
      <c r="AB98" s="60"/>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c r="BC98" s="60"/>
      <c r="BD98" s="60"/>
      <c r="BE98" s="60"/>
      <c r="BF98" s="60"/>
      <c r="BG98" s="60"/>
      <c r="BH98" s="60"/>
      <c r="BI98" s="60"/>
      <c r="BJ98" s="60"/>
      <c r="BK98" s="60"/>
      <c r="BL98" s="60"/>
      <c r="BM98" s="60"/>
      <c r="BN98" s="60"/>
      <c r="BO98" s="60"/>
      <c r="BP98" s="60"/>
      <c r="BQ98" s="60"/>
      <c r="BR98" s="60"/>
      <c r="BS98" s="60"/>
      <c r="BT98" s="60"/>
      <c r="BU98" s="60"/>
      <c r="BV98" s="60"/>
      <c r="BW98" s="60"/>
      <c r="BX98" s="60"/>
      <c r="BY98" s="60"/>
      <c r="BZ98" s="60"/>
      <c r="CA98" s="60"/>
      <c r="CB98" s="60"/>
      <c r="CC98" s="60"/>
      <c r="CD98" s="60"/>
      <c r="CE98" s="60"/>
      <c r="CF98" s="60"/>
      <c r="CG98" s="60"/>
      <c r="CH98" s="60"/>
      <c r="CI98" s="60"/>
      <c r="CJ98" s="60"/>
      <c r="CK98" s="60"/>
      <c r="CL98" s="60"/>
      <c r="CM98" s="60"/>
      <c r="CN98" s="60"/>
      <c r="CO98" s="60"/>
      <c r="CP98" s="60"/>
      <c r="CQ98" s="60"/>
      <c r="CR98" s="60"/>
      <c r="CS98" s="60"/>
      <c r="CT98" s="60"/>
      <c r="CU98" s="60"/>
      <c r="CV98" s="60"/>
      <c r="CW98" s="60"/>
      <c r="CX98" s="60"/>
      <c r="CY98" s="60"/>
      <c r="CZ98" s="60"/>
      <c r="DA98" s="60"/>
      <c r="DB98" s="60"/>
      <c r="DC98" s="60"/>
      <c r="DD98" s="60"/>
      <c r="DE98" s="60"/>
      <c r="DF98" s="60"/>
      <c r="DG98" s="60"/>
      <c r="DH98" s="60"/>
      <c r="DI98" s="60"/>
      <c r="DJ98" s="60"/>
      <c r="DK98" s="60"/>
      <c r="DL98" s="60"/>
      <c r="DM98" s="60"/>
      <c r="DN98" s="60"/>
      <c r="DO98" s="60"/>
      <c r="DP98" s="60"/>
      <c r="DQ98" s="60"/>
      <c r="DR98" s="60"/>
      <c r="DS98" s="60"/>
      <c r="DT98" s="60"/>
      <c r="DU98" s="60"/>
      <c r="DV98" s="60"/>
      <c r="DW98" s="60"/>
      <c r="DX98" s="60"/>
      <c r="DY98" s="60"/>
      <c r="DZ98" s="60"/>
      <c r="EA98" s="60"/>
      <c r="EB98" s="60"/>
      <c r="EC98" s="60"/>
      <c r="ED98" s="60"/>
      <c r="EE98" s="60"/>
      <c r="EF98" s="60"/>
      <c r="EG98" s="60"/>
      <c r="EH98" s="60"/>
      <c r="EI98" s="60"/>
      <c r="EJ98" s="60"/>
      <c r="EK98" s="60"/>
      <c r="EL98" s="60"/>
      <c r="EM98" s="60"/>
      <c r="EN98" s="60"/>
      <c r="EO98" s="60"/>
      <c r="EP98" s="60"/>
      <c r="EQ98" s="60"/>
      <c r="ER98" s="60"/>
      <c r="ES98" s="60"/>
      <c r="ET98" s="60"/>
      <c r="EU98" s="60"/>
      <c r="EV98" s="60"/>
      <c r="EW98" s="60"/>
      <c r="EX98" s="60"/>
      <c r="EY98" s="60"/>
      <c r="EZ98" s="60"/>
      <c r="FA98" s="60"/>
      <c r="FB98" s="60"/>
      <c r="FC98" s="60"/>
      <c r="FD98" s="60"/>
      <c r="FE98" s="60"/>
      <c r="FF98" s="60"/>
      <c r="FG98" s="60"/>
      <c r="FH98" s="60"/>
      <c r="FI98" s="60"/>
      <c r="FJ98" s="60"/>
      <c r="FK98" s="60"/>
      <c r="FL98" s="60"/>
      <c r="FM98" s="60"/>
      <c r="FN98" s="60"/>
      <c r="FO98" s="60"/>
      <c r="FP98" s="60"/>
      <c r="FQ98" s="60"/>
      <c r="FR98" s="60"/>
      <c r="FS98" s="60"/>
      <c r="FT98" s="60"/>
      <c r="FU98" s="60"/>
      <c r="FV98" s="60"/>
      <c r="FW98" s="60"/>
      <c r="FX98" s="60"/>
      <c r="FY98" s="60"/>
      <c r="FZ98" s="60"/>
      <c r="GA98" s="60"/>
      <c r="GB98" s="60"/>
      <c r="GC98" s="60"/>
      <c r="GD98" s="60"/>
      <c r="GE98" s="60"/>
      <c r="GF98" s="60"/>
      <c r="GG98" s="60"/>
      <c r="GH98" s="60"/>
      <c r="GI98" s="60"/>
      <c r="GJ98" s="60"/>
      <c r="GK98" s="60"/>
      <c r="GL98" s="60"/>
      <c r="GM98" s="60"/>
      <c r="GN98" s="60"/>
      <c r="GO98" s="60"/>
      <c r="GP98" s="60"/>
      <c r="GQ98" s="60"/>
      <c r="GR98" s="60"/>
      <c r="GS98" s="60"/>
      <c r="GT98" s="60"/>
      <c r="GU98" s="60"/>
      <c r="GV98" s="60"/>
      <c r="GW98" s="60"/>
      <c r="GX98" s="60"/>
      <c r="GY98" s="60"/>
      <c r="GZ98" s="60"/>
      <c r="HA98" s="60"/>
      <c r="HB98" s="60"/>
      <c r="HC98" s="60"/>
      <c r="HD98" s="60"/>
      <c r="HE98" s="60"/>
      <c r="HF98" s="60"/>
      <c r="HG98" s="60"/>
      <c r="HH98" s="60"/>
      <c r="HI98" s="60"/>
      <c r="HJ98" s="60"/>
      <c r="HK98" s="60"/>
      <c r="HL98" s="60"/>
      <c r="HM98" s="60"/>
      <c r="HN98" s="60"/>
      <c r="HO98" s="60"/>
      <c r="HP98" s="60"/>
      <c r="HQ98" s="60"/>
      <c r="HR98" s="60"/>
      <c r="HS98" s="60"/>
      <c r="HT98" s="60"/>
      <c r="HU98" s="60"/>
      <c r="HV98" s="60"/>
      <c r="HW98" s="60"/>
      <c r="HX98" s="60"/>
      <c r="HY98" s="60"/>
      <c r="HZ98" s="60"/>
      <c r="IA98" s="60"/>
      <c r="IB98" s="60"/>
      <c r="IC98" s="60"/>
      <c r="ID98" s="60"/>
      <c r="IE98" s="60"/>
      <c r="IF98" s="60"/>
      <c r="IG98" s="60"/>
      <c r="IH98" s="60"/>
      <c r="II98" s="60"/>
      <c r="IJ98" s="60"/>
      <c r="IK98" s="60"/>
      <c r="IL98" s="60"/>
      <c r="IM98" s="60"/>
      <c r="IN98" s="60"/>
      <c r="IO98" s="60"/>
      <c r="IP98" s="60"/>
      <c r="IQ98" s="60"/>
      <c r="IR98" s="60"/>
      <c r="IS98" s="60"/>
      <c r="IT98" s="60"/>
      <c r="IU98" s="60"/>
      <c r="IV98" s="60"/>
      <c r="IW98" s="60"/>
      <c r="IX98" s="60"/>
    </row>
    <row r="99" spans="1:258" ht="14.25" thickTop="1" thickBot="1">
      <c r="A99" s="359"/>
      <c r="B99" s="365"/>
      <c r="C99" s="363"/>
      <c r="D99" s="154"/>
      <c r="E99" s="359"/>
      <c r="F99" s="359"/>
      <c r="G99" s="364"/>
      <c r="H99" s="359"/>
      <c r="I99" s="157"/>
      <c r="J99" s="158"/>
      <c r="K99" s="151" t="str">
        <f>IFERROR(CONCATENATE(INDEX('8- Politicas de admiistracion'!$B$16:$F$53,MATCH('5- Identificación de Riesgos'!J99,'8- Politicas de admiistracion'!$C$16:$C$54,0),1)," - ",L99),"")</f>
        <v/>
      </c>
      <c r="L99" s="152" t="str">
        <f>IFERROR(VLOOKUP(INDEX('8- Politicas de admiistracion'!$B$16:$F$64,MATCH('5- Identificación de Riesgos'!J99,'8- Politicas de admiistracion'!$C$16:$C$64,0),1),'8- Politicas de admiistracion'!$B$16:$F$64,5,FALSE),"")</f>
        <v/>
      </c>
      <c r="M99" s="359"/>
      <c r="N99" s="359"/>
      <c r="O99" s="150"/>
      <c r="P99" s="60"/>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c r="BC99" s="60"/>
      <c r="BD99" s="60"/>
      <c r="BE99" s="60"/>
      <c r="BF99" s="60"/>
      <c r="BG99" s="60"/>
      <c r="BH99" s="60"/>
      <c r="BI99" s="60"/>
      <c r="BJ99" s="60"/>
      <c r="BK99" s="60"/>
      <c r="BL99" s="60"/>
      <c r="BM99" s="60"/>
      <c r="BN99" s="60"/>
      <c r="BO99" s="60"/>
      <c r="BP99" s="60"/>
      <c r="BQ99" s="60"/>
      <c r="BR99" s="60"/>
      <c r="BS99" s="60"/>
      <c r="BT99" s="60"/>
      <c r="BU99" s="60"/>
      <c r="BV99" s="60"/>
      <c r="BW99" s="60"/>
      <c r="BX99" s="60"/>
      <c r="BY99" s="60"/>
      <c r="BZ99" s="60"/>
      <c r="CA99" s="60"/>
      <c r="CB99" s="60"/>
      <c r="CC99" s="60"/>
      <c r="CD99" s="60"/>
      <c r="CE99" s="60"/>
      <c r="CF99" s="60"/>
      <c r="CG99" s="60"/>
      <c r="CH99" s="60"/>
      <c r="CI99" s="60"/>
      <c r="CJ99" s="60"/>
      <c r="CK99" s="60"/>
      <c r="CL99" s="60"/>
      <c r="CM99" s="60"/>
      <c r="CN99" s="60"/>
      <c r="CO99" s="60"/>
      <c r="CP99" s="60"/>
      <c r="CQ99" s="60"/>
      <c r="CR99" s="60"/>
      <c r="CS99" s="60"/>
      <c r="CT99" s="60"/>
      <c r="CU99" s="60"/>
      <c r="CV99" s="60"/>
      <c r="CW99" s="60"/>
      <c r="CX99" s="60"/>
      <c r="CY99" s="60"/>
      <c r="CZ99" s="60"/>
      <c r="DA99" s="60"/>
      <c r="DB99" s="60"/>
      <c r="DC99" s="60"/>
      <c r="DD99" s="60"/>
      <c r="DE99" s="60"/>
      <c r="DF99" s="60"/>
      <c r="DG99" s="60"/>
      <c r="DH99" s="60"/>
      <c r="DI99" s="60"/>
      <c r="DJ99" s="60"/>
      <c r="DK99" s="60"/>
      <c r="DL99" s="60"/>
      <c r="DM99" s="60"/>
      <c r="DN99" s="60"/>
      <c r="DO99" s="60"/>
      <c r="DP99" s="60"/>
      <c r="DQ99" s="60"/>
      <c r="DR99" s="60"/>
      <c r="DS99" s="60"/>
      <c r="DT99" s="60"/>
      <c r="DU99" s="60"/>
      <c r="DV99" s="60"/>
      <c r="DW99" s="60"/>
      <c r="DX99" s="60"/>
      <c r="DY99" s="60"/>
      <c r="DZ99" s="60"/>
      <c r="EA99" s="60"/>
      <c r="EB99" s="60"/>
      <c r="EC99" s="60"/>
      <c r="ED99" s="60"/>
      <c r="EE99" s="60"/>
      <c r="EF99" s="60"/>
      <c r="EG99" s="60"/>
      <c r="EH99" s="60"/>
      <c r="EI99" s="60"/>
      <c r="EJ99" s="60"/>
      <c r="EK99" s="60"/>
      <c r="EL99" s="60"/>
      <c r="EM99" s="60"/>
      <c r="EN99" s="60"/>
      <c r="EO99" s="60"/>
      <c r="EP99" s="60"/>
      <c r="EQ99" s="60"/>
      <c r="ER99" s="60"/>
      <c r="ES99" s="60"/>
      <c r="ET99" s="60"/>
      <c r="EU99" s="60"/>
      <c r="EV99" s="60"/>
      <c r="EW99" s="60"/>
      <c r="EX99" s="60"/>
      <c r="EY99" s="60"/>
      <c r="EZ99" s="60"/>
      <c r="FA99" s="60"/>
      <c r="FB99" s="60"/>
      <c r="FC99" s="60"/>
      <c r="FD99" s="60"/>
      <c r="FE99" s="60"/>
      <c r="FF99" s="60"/>
      <c r="FG99" s="60"/>
      <c r="FH99" s="60"/>
      <c r="FI99" s="60"/>
      <c r="FJ99" s="60"/>
      <c r="FK99" s="60"/>
      <c r="FL99" s="60"/>
      <c r="FM99" s="60"/>
      <c r="FN99" s="60"/>
      <c r="FO99" s="60"/>
      <c r="FP99" s="60"/>
      <c r="FQ99" s="60"/>
      <c r="FR99" s="60"/>
      <c r="FS99" s="60"/>
      <c r="FT99" s="60"/>
      <c r="FU99" s="60"/>
      <c r="FV99" s="60"/>
      <c r="FW99" s="60"/>
      <c r="FX99" s="60"/>
      <c r="FY99" s="60"/>
      <c r="FZ99" s="60"/>
      <c r="GA99" s="60"/>
      <c r="GB99" s="60"/>
      <c r="GC99" s="60"/>
      <c r="GD99" s="60"/>
      <c r="GE99" s="60"/>
      <c r="GF99" s="60"/>
      <c r="GG99" s="60"/>
      <c r="GH99" s="60"/>
      <c r="GI99" s="60"/>
      <c r="GJ99" s="60"/>
      <c r="GK99" s="60"/>
      <c r="GL99" s="60"/>
      <c r="GM99" s="60"/>
      <c r="GN99" s="60"/>
      <c r="GO99" s="60"/>
      <c r="GP99" s="60"/>
      <c r="GQ99" s="60"/>
      <c r="GR99" s="60"/>
      <c r="GS99" s="60"/>
      <c r="GT99" s="60"/>
      <c r="GU99" s="60"/>
      <c r="GV99" s="60"/>
      <c r="GW99" s="60"/>
      <c r="GX99" s="60"/>
      <c r="GY99" s="60"/>
      <c r="GZ99" s="60"/>
      <c r="HA99" s="60"/>
      <c r="HB99" s="60"/>
      <c r="HC99" s="60"/>
      <c r="HD99" s="60"/>
      <c r="HE99" s="60"/>
      <c r="HF99" s="60"/>
      <c r="HG99" s="60"/>
      <c r="HH99" s="60"/>
      <c r="HI99" s="60"/>
      <c r="HJ99" s="60"/>
      <c r="HK99" s="60"/>
      <c r="HL99" s="60"/>
      <c r="HM99" s="60"/>
      <c r="HN99" s="60"/>
      <c r="HO99" s="60"/>
      <c r="HP99" s="60"/>
      <c r="HQ99" s="60"/>
      <c r="HR99" s="60"/>
      <c r="HS99" s="60"/>
      <c r="HT99" s="60"/>
      <c r="HU99" s="60"/>
      <c r="HV99" s="60"/>
      <c r="HW99" s="60"/>
      <c r="HX99" s="60"/>
      <c r="HY99" s="60"/>
      <c r="HZ99" s="60"/>
      <c r="IA99" s="60"/>
      <c r="IB99" s="60"/>
      <c r="IC99" s="60"/>
      <c r="ID99" s="60"/>
      <c r="IE99" s="60"/>
      <c r="IF99" s="60"/>
      <c r="IG99" s="60"/>
      <c r="IH99" s="60"/>
      <c r="II99" s="60"/>
      <c r="IJ99" s="60"/>
      <c r="IK99" s="60"/>
      <c r="IL99" s="60"/>
      <c r="IM99" s="60"/>
      <c r="IN99" s="60"/>
      <c r="IO99" s="60"/>
      <c r="IP99" s="60"/>
      <c r="IQ99" s="60"/>
      <c r="IR99" s="60"/>
      <c r="IS99" s="60"/>
      <c r="IT99" s="60"/>
      <c r="IU99" s="60"/>
      <c r="IV99" s="60"/>
      <c r="IW99" s="60"/>
      <c r="IX99" s="60"/>
    </row>
    <row r="100" spans="1:258" ht="45.75" customHeight="1" thickTop="1" thickBot="1">
      <c r="A100" s="361">
        <v>10</v>
      </c>
      <c r="B100" s="362" t="s">
        <v>344</v>
      </c>
      <c r="C100" s="363" t="s">
        <v>345</v>
      </c>
      <c r="D100" s="149" t="s">
        <v>346</v>
      </c>
      <c r="E100" s="366">
        <v>200</v>
      </c>
      <c r="F100" s="366">
        <v>0</v>
      </c>
      <c r="G100" s="364">
        <f t="shared" ref="G100" si="6">F100/E100</f>
        <v>0</v>
      </c>
      <c r="H100" s="359" t="str">
        <f>CONCATENATE(IF(G100&lt;='8- Politicas de admiistracion'!$D$6,'8- Politicas de admiistracion'!$B$6,IF(G100&lt;='8- Politicas de admiistracion'!$D$7,'8- Politicas de admiistracion'!$B$7,IF(G100&lt;='8- Politicas de admiistracion'!$D$8,'8- Politicas de admiistracion'!$B$8,IF(G100&lt;='8- Politicas de admiistracion'!$D$9,'8- Politicas de admiistracion'!$B$9,IF(G100&lt;='8- Politicas de admiistracion'!$D$10,'8- Politicas de admiistracion'!$B$10,"Probabilidad no valida")))))," - ",VLOOKUP(IF(G100&lt;='8- Politicas de admiistracion'!$D$6,'8- Politicas de admiistracion'!$B$6,IF(G100&lt;='8- Politicas de admiistracion'!$D$7,'8- Politicas de admiistracion'!$B$7,IF(G100&lt;='8- Politicas de admiistracion'!$D$8,'8- Politicas de admiistracion'!$B$8,IF(G100&lt;='8- Politicas de admiistracion'!$D$9,'8- Politicas de admiistracion'!$B$9,IF(G100&lt;='8- Politicas de admiistracion'!$D$10,'8- Politicas de admiistracion'!$B$10,"Probabilidad no valida"))))),'8- Politicas de admiistracion'!$B$6:$F$10,5,FALSE))</f>
        <v>Muy Baja - 1</v>
      </c>
      <c r="I100" s="154" t="s">
        <v>279</v>
      </c>
      <c r="J100" s="155" t="s">
        <v>347</v>
      </c>
      <c r="K100" s="151" t="str">
        <f>IFERROR(CONCATENATE(INDEX('8- Politicas de admiistracion'!$B$16:$F$53,MATCH('5- Identificación de Riesgos'!J100,'8- Politicas de admiistracion'!$C$16:$C$54,0),1)," - ",L100),"")</f>
        <v>Catastrófico - 5</v>
      </c>
      <c r="L100" s="152">
        <f>IFERROR(VLOOKUP(INDEX('8- Politicas de admiistracion'!$B$16:$F$64,MATCH('5- Identificación de Riesgos'!J100,'8- Politicas de admiistracion'!$C$16:$C$64,0),1),'8- Politicas de admiistracion'!$B$16:$F$64,5,FALSE),"")</f>
        <v>5</v>
      </c>
      <c r="M100" s="359" t="str">
        <f>IFERROR(CONCATENATE(INDEX('8- Politicas de admiistracion'!$B$16:$F$53,MATCH(ROUND(AVERAGE(L100:L109),0),'8- Politicas de admiistracion'!$F$16:$F$53,0),1)," - ",ROUND(AVERAGE(L100:L109),0)),"")</f>
        <v>Catastrófico - 5</v>
      </c>
      <c r="N100" s="359" t="str">
        <f>IFERROR(CONCATENATE(VLOOKUP((LEFT(H100,LEN(H100)-4)&amp;LEFT(M100,LEN(M100)-4)),'9- Matriz de Calor '!$D$17:$E$41,2,0)," - ",RIGHT(H100,1)*RIGHT(M100,1)),"")</f>
        <v>Extremo - 5</v>
      </c>
      <c r="O100" s="360">
        <f>RIGHT(H100,1)*RIGHT(M100,1)</f>
        <v>5</v>
      </c>
      <c r="P100" s="60"/>
      <c r="Q100" s="59" t="s">
        <v>348</v>
      </c>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L100" s="60"/>
      <c r="BM100" s="60"/>
      <c r="BN100" s="60"/>
      <c r="BO100" s="60"/>
      <c r="BP100" s="60"/>
      <c r="BQ100" s="60"/>
      <c r="BR100" s="60"/>
      <c r="BS100" s="60"/>
      <c r="BT100" s="60"/>
      <c r="BU100" s="60"/>
      <c r="BV100" s="60"/>
      <c r="BW100" s="60"/>
      <c r="BX100" s="60"/>
      <c r="BY100" s="60"/>
      <c r="BZ100" s="60"/>
      <c r="CA100" s="60"/>
      <c r="CB100" s="60"/>
      <c r="CC100" s="60"/>
      <c r="CD100" s="60"/>
      <c r="CE100" s="60"/>
      <c r="CF100" s="60"/>
      <c r="CG100" s="60"/>
      <c r="CH100" s="60"/>
      <c r="CI100" s="60"/>
      <c r="CJ100" s="60"/>
      <c r="CK100" s="60"/>
      <c r="CL100" s="60"/>
      <c r="CM100" s="60"/>
      <c r="CN100" s="60"/>
      <c r="CO100" s="60"/>
      <c r="CP100" s="60"/>
      <c r="CQ100" s="60"/>
      <c r="CR100" s="60"/>
      <c r="CS100" s="60"/>
      <c r="CT100" s="60"/>
      <c r="CU100" s="60"/>
      <c r="CV100" s="60"/>
      <c r="CW100" s="60"/>
      <c r="CX100" s="60"/>
      <c r="CY100" s="60"/>
      <c r="CZ100" s="60"/>
      <c r="DA100" s="60"/>
      <c r="DB100" s="60"/>
      <c r="DC100" s="60"/>
      <c r="DD100" s="60"/>
      <c r="DE100" s="60"/>
      <c r="DF100" s="60"/>
      <c r="DG100" s="60"/>
      <c r="DH100" s="60"/>
      <c r="DI100" s="60"/>
      <c r="DJ100" s="60"/>
      <c r="DK100" s="60"/>
      <c r="DL100" s="60"/>
      <c r="DM100" s="60"/>
      <c r="DN100" s="60"/>
      <c r="DO100" s="60"/>
      <c r="DP100" s="60"/>
      <c r="DQ100" s="60"/>
      <c r="DR100" s="60"/>
      <c r="DS100" s="60"/>
      <c r="DT100" s="60"/>
      <c r="DU100" s="60"/>
      <c r="DV100" s="60"/>
      <c r="DW100" s="60"/>
      <c r="DX100" s="60"/>
      <c r="DY100" s="60"/>
      <c r="DZ100" s="60"/>
      <c r="EA100" s="60"/>
      <c r="EB100" s="60"/>
      <c r="EC100" s="60"/>
      <c r="ED100" s="60"/>
      <c r="EE100" s="60"/>
      <c r="EF100" s="60"/>
      <c r="EG100" s="60"/>
      <c r="EH100" s="60"/>
      <c r="EI100" s="60"/>
      <c r="EJ100" s="60"/>
      <c r="EK100" s="60"/>
      <c r="EL100" s="60"/>
      <c r="EM100" s="60"/>
      <c r="EN100" s="60"/>
      <c r="EO100" s="60"/>
      <c r="EP100" s="60"/>
      <c r="EQ100" s="60"/>
      <c r="ER100" s="60"/>
      <c r="ES100" s="60"/>
      <c r="ET100" s="60"/>
      <c r="EU100" s="60"/>
      <c r="EV100" s="60"/>
      <c r="EW100" s="60"/>
      <c r="EX100" s="60"/>
      <c r="EY100" s="60"/>
      <c r="EZ100" s="60"/>
      <c r="FA100" s="60"/>
      <c r="FB100" s="60"/>
      <c r="FC100" s="60"/>
      <c r="FD100" s="60"/>
      <c r="FE100" s="60"/>
      <c r="FF100" s="60"/>
      <c r="FG100" s="60"/>
      <c r="FH100" s="60"/>
      <c r="FI100" s="60"/>
      <c r="FJ100" s="60"/>
      <c r="FK100" s="60"/>
      <c r="FL100" s="60"/>
      <c r="FM100" s="60"/>
      <c r="FN100" s="60"/>
      <c r="FO100" s="60"/>
      <c r="FP100" s="60"/>
      <c r="FQ100" s="60"/>
      <c r="FR100" s="60"/>
      <c r="FS100" s="60"/>
      <c r="FT100" s="60"/>
      <c r="FU100" s="60"/>
      <c r="FV100" s="60"/>
      <c r="FW100" s="60"/>
      <c r="FX100" s="60"/>
      <c r="FY100" s="60"/>
      <c r="FZ100" s="60"/>
      <c r="GA100" s="60"/>
      <c r="GB100" s="60"/>
      <c r="GC100" s="60"/>
      <c r="GD100" s="60"/>
      <c r="GE100" s="60"/>
      <c r="GF100" s="60"/>
      <c r="GG100" s="60"/>
      <c r="GH100" s="60"/>
      <c r="GI100" s="60"/>
      <c r="GJ100" s="60"/>
      <c r="GK100" s="60"/>
      <c r="GL100" s="60"/>
      <c r="GM100" s="60"/>
      <c r="GN100" s="60"/>
      <c r="GO100" s="60"/>
      <c r="GP100" s="60"/>
      <c r="GQ100" s="60"/>
      <c r="GR100" s="60"/>
      <c r="GS100" s="60"/>
      <c r="GT100" s="60"/>
      <c r="GU100" s="60"/>
      <c r="GV100" s="60"/>
      <c r="GW100" s="60"/>
      <c r="GX100" s="60"/>
      <c r="GY100" s="60"/>
      <c r="GZ100" s="60"/>
      <c r="HA100" s="60"/>
      <c r="HB100" s="60"/>
      <c r="HC100" s="60"/>
      <c r="HD100" s="60"/>
      <c r="HE100" s="60"/>
      <c r="HF100" s="60"/>
      <c r="HG100" s="60"/>
      <c r="HH100" s="60"/>
      <c r="HI100" s="60"/>
      <c r="HJ100" s="60"/>
      <c r="HK100" s="60"/>
      <c r="HL100" s="60"/>
      <c r="HM100" s="60"/>
      <c r="HN100" s="60"/>
      <c r="HO100" s="60"/>
      <c r="HP100" s="60"/>
      <c r="HQ100" s="60"/>
      <c r="HR100" s="60"/>
      <c r="HS100" s="60"/>
      <c r="HT100" s="60"/>
      <c r="HU100" s="60"/>
      <c r="HV100" s="60"/>
      <c r="HW100" s="60"/>
      <c r="HX100" s="60"/>
      <c r="HY100" s="60"/>
      <c r="HZ100" s="60"/>
      <c r="IA100" s="60"/>
      <c r="IB100" s="60"/>
      <c r="IC100" s="60"/>
      <c r="ID100" s="60"/>
      <c r="IE100" s="60"/>
      <c r="IF100" s="60"/>
      <c r="IG100" s="60"/>
      <c r="IH100" s="60"/>
      <c r="II100" s="60"/>
      <c r="IJ100" s="60"/>
      <c r="IK100" s="60"/>
      <c r="IL100" s="60"/>
      <c r="IM100" s="60"/>
      <c r="IN100" s="60"/>
      <c r="IO100" s="60"/>
      <c r="IP100" s="60"/>
      <c r="IQ100" s="60"/>
      <c r="IR100" s="60"/>
      <c r="IS100" s="60"/>
      <c r="IT100" s="60"/>
      <c r="IU100" s="60"/>
      <c r="IV100" s="60"/>
      <c r="IW100" s="60"/>
      <c r="IX100" s="60"/>
    </row>
    <row r="101" spans="1:258" ht="58.5" customHeight="1" thickTop="1" thickBot="1">
      <c r="A101" s="361"/>
      <c r="B101" s="362"/>
      <c r="C101" s="363"/>
      <c r="D101" s="149" t="s">
        <v>349</v>
      </c>
      <c r="E101" s="367"/>
      <c r="F101" s="367"/>
      <c r="G101" s="364"/>
      <c r="H101" s="359"/>
      <c r="I101" s="154" t="s">
        <v>322</v>
      </c>
      <c r="J101" s="155" t="s">
        <v>350</v>
      </c>
      <c r="K101" s="151" t="str">
        <f>IFERROR(CONCATENATE(INDEX('8- Politicas de admiistracion'!$B$16:$F$53,MATCH('5- Identificación de Riesgos'!J101,'8- Politicas de admiistracion'!$C$16:$C$54,0),1)," - ",L101),"")</f>
        <v>Catastrófico - 5</v>
      </c>
      <c r="L101" s="152">
        <f>IFERROR(VLOOKUP(INDEX('8- Politicas de admiistracion'!$B$16:$F$64,MATCH('5- Identificación de Riesgos'!J101,'8- Politicas de admiistracion'!$C$16:$C$64,0),1),'8- Politicas de admiistracion'!$B$16:$F$64,5,FALSE),"")</f>
        <v>5</v>
      </c>
      <c r="M101" s="359"/>
      <c r="N101" s="359"/>
      <c r="O101" s="360"/>
      <c r="P101" s="60"/>
      <c r="Q101" s="59" t="s">
        <v>351</v>
      </c>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c r="BD101" s="60"/>
      <c r="BE101" s="60"/>
      <c r="BF101" s="60"/>
      <c r="BG101" s="60"/>
      <c r="BH101" s="60"/>
      <c r="BI101" s="60"/>
      <c r="BJ101" s="60"/>
      <c r="BK101" s="60"/>
      <c r="BL101" s="60"/>
      <c r="BM101" s="60"/>
      <c r="BN101" s="60"/>
      <c r="BO101" s="60"/>
      <c r="BP101" s="60"/>
      <c r="BQ101" s="60"/>
      <c r="BR101" s="60"/>
      <c r="BS101" s="60"/>
      <c r="BT101" s="60"/>
      <c r="BU101" s="60"/>
      <c r="BV101" s="60"/>
      <c r="BW101" s="60"/>
      <c r="BX101" s="60"/>
      <c r="BY101" s="60"/>
      <c r="BZ101" s="60"/>
      <c r="CA101" s="60"/>
      <c r="CB101" s="60"/>
      <c r="CC101" s="60"/>
      <c r="CD101" s="60"/>
      <c r="CE101" s="60"/>
      <c r="CF101" s="60"/>
      <c r="CG101" s="60"/>
      <c r="CH101" s="60"/>
      <c r="CI101" s="60"/>
      <c r="CJ101" s="60"/>
      <c r="CK101" s="60"/>
      <c r="CL101" s="60"/>
      <c r="CM101" s="60"/>
      <c r="CN101" s="60"/>
      <c r="CO101" s="60"/>
      <c r="CP101" s="60"/>
      <c r="CQ101" s="60"/>
      <c r="CR101" s="60"/>
      <c r="CS101" s="60"/>
      <c r="CT101" s="60"/>
      <c r="CU101" s="60"/>
      <c r="CV101" s="60"/>
      <c r="CW101" s="60"/>
      <c r="CX101" s="60"/>
      <c r="CY101" s="60"/>
      <c r="CZ101" s="60"/>
      <c r="DA101" s="60"/>
      <c r="DB101" s="60"/>
      <c r="DC101" s="60"/>
      <c r="DD101" s="60"/>
      <c r="DE101" s="60"/>
      <c r="DF101" s="60"/>
      <c r="DG101" s="60"/>
      <c r="DH101" s="60"/>
      <c r="DI101" s="60"/>
      <c r="DJ101" s="60"/>
      <c r="DK101" s="60"/>
      <c r="DL101" s="60"/>
      <c r="DM101" s="60"/>
      <c r="DN101" s="60"/>
      <c r="DO101" s="60"/>
      <c r="DP101" s="60"/>
      <c r="DQ101" s="60"/>
      <c r="DR101" s="60"/>
      <c r="DS101" s="60"/>
      <c r="DT101" s="60"/>
      <c r="DU101" s="60"/>
      <c r="DV101" s="60"/>
      <c r="DW101" s="60"/>
      <c r="DX101" s="60"/>
      <c r="DY101" s="60"/>
      <c r="DZ101" s="60"/>
      <c r="EA101" s="60"/>
      <c r="EB101" s="60"/>
      <c r="EC101" s="60"/>
      <c r="ED101" s="60"/>
      <c r="EE101" s="60"/>
      <c r="EF101" s="60"/>
      <c r="EG101" s="60"/>
      <c r="EH101" s="60"/>
      <c r="EI101" s="60"/>
      <c r="EJ101" s="60"/>
      <c r="EK101" s="60"/>
      <c r="EL101" s="60"/>
      <c r="EM101" s="60"/>
      <c r="EN101" s="60"/>
      <c r="EO101" s="60"/>
      <c r="EP101" s="60"/>
      <c r="EQ101" s="60"/>
      <c r="ER101" s="60"/>
      <c r="ES101" s="60"/>
      <c r="ET101" s="60"/>
      <c r="EU101" s="60"/>
      <c r="EV101" s="60"/>
      <c r="EW101" s="60"/>
      <c r="EX101" s="60"/>
      <c r="EY101" s="60"/>
      <c r="EZ101" s="60"/>
      <c r="FA101" s="60"/>
      <c r="FB101" s="60"/>
      <c r="FC101" s="60"/>
      <c r="FD101" s="60"/>
      <c r="FE101" s="60"/>
      <c r="FF101" s="60"/>
      <c r="FG101" s="60"/>
      <c r="FH101" s="60"/>
      <c r="FI101" s="60"/>
      <c r="FJ101" s="60"/>
      <c r="FK101" s="60"/>
      <c r="FL101" s="60"/>
      <c r="FM101" s="60"/>
      <c r="FN101" s="60"/>
      <c r="FO101" s="60"/>
      <c r="FP101" s="60"/>
      <c r="FQ101" s="60"/>
      <c r="FR101" s="60"/>
      <c r="FS101" s="60"/>
      <c r="FT101" s="60"/>
      <c r="FU101" s="60"/>
      <c r="FV101" s="60"/>
      <c r="FW101" s="60"/>
      <c r="FX101" s="60"/>
      <c r="FY101" s="60"/>
      <c r="FZ101" s="60"/>
      <c r="GA101" s="60"/>
      <c r="GB101" s="60"/>
      <c r="GC101" s="60"/>
      <c r="GD101" s="60"/>
      <c r="GE101" s="60"/>
      <c r="GF101" s="60"/>
      <c r="GG101" s="60"/>
      <c r="GH101" s="60"/>
      <c r="GI101" s="60"/>
      <c r="GJ101" s="60"/>
      <c r="GK101" s="60"/>
      <c r="GL101" s="60"/>
      <c r="GM101" s="60"/>
      <c r="GN101" s="60"/>
      <c r="GO101" s="60"/>
      <c r="GP101" s="60"/>
      <c r="GQ101" s="60"/>
      <c r="GR101" s="60"/>
      <c r="GS101" s="60"/>
      <c r="GT101" s="60"/>
      <c r="GU101" s="60"/>
      <c r="GV101" s="60"/>
      <c r="GW101" s="60"/>
      <c r="GX101" s="60"/>
      <c r="GY101" s="60"/>
      <c r="GZ101" s="60"/>
      <c r="HA101" s="60"/>
      <c r="HB101" s="60"/>
      <c r="HC101" s="60"/>
      <c r="HD101" s="60"/>
      <c r="HE101" s="60"/>
      <c r="HF101" s="60"/>
      <c r="HG101" s="60"/>
      <c r="HH101" s="60"/>
      <c r="HI101" s="60"/>
      <c r="HJ101" s="60"/>
      <c r="HK101" s="60"/>
      <c r="HL101" s="60"/>
      <c r="HM101" s="60"/>
      <c r="HN101" s="60"/>
      <c r="HO101" s="60"/>
      <c r="HP101" s="60"/>
      <c r="HQ101" s="60"/>
      <c r="HR101" s="60"/>
      <c r="HS101" s="60"/>
      <c r="HT101" s="60"/>
      <c r="HU101" s="60"/>
      <c r="HV101" s="60"/>
      <c r="HW101" s="60"/>
      <c r="HX101" s="60"/>
      <c r="HY101" s="60"/>
      <c r="HZ101" s="60"/>
      <c r="IA101" s="60"/>
      <c r="IB101" s="60"/>
      <c r="IC101" s="60"/>
      <c r="ID101" s="60"/>
      <c r="IE101" s="60"/>
      <c r="IF101" s="60"/>
      <c r="IG101" s="60"/>
      <c r="IH101" s="60"/>
      <c r="II101" s="60"/>
      <c r="IJ101" s="60"/>
      <c r="IK101" s="60"/>
      <c r="IL101" s="60"/>
      <c r="IM101" s="60"/>
      <c r="IN101" s="60"/>
      <c r="IO101" s="60"/>
      <c r="IP101" s="60"/>
      <c r="IQ101" s="60"/>
      <c r="IR101" s="60"/>
      <c r="IS101" s="60"/>
      <c r="IT101" s="60"/>
      <c r="IU101" s="60"/>
      <c r="IV101" s="60"/>
      <c r="IW101" s="60"/>
      <c r="IX101" s="60"/>
    </row>
    <row r="102" spans="1:258" ht="30" customHeight="1" thickTop="1" thickBot="1">
      <c r="A102" s="361"/>
      <c r="B102" s="362"/>
      <c r="C102" s="363"/>
      <c r="D102" s="154" t="s">
        <v>352</v>
      </c>
      <c r="E102" s="367"/>
      <c r="F102" s="367"/>
      <c r="G102" s="364"/>
      <c r="H102" s="359"/>
      <c r="I102" s="157"/>
      <c r="J102" s="158"/>
      <c r="K102" s="151" t="str">
        <f>IFERROR(CONCATENATE(INDEX('8- Politicas de admiistracion'!$B$16:$F$53,MATCH('5- Identificación de Riesgos'!J102,'8- Politicas de admiistracion'!$C$16:$C$54,0),1)," - ",L102),"")</f>
        <v/>
      </c>
      <c r="L102" s="152" t="str">
        <f>IFERROR(VLOOKUP(INDEX('8- Politicas de admiistracion'!$B$16:$F$64,MATCH('5- Identificación de Riesgos'!J102,'8- Politicas de admiistracion'!$C$16:$C$64,0),1),'8- Politicas de admiistracion'!$B$16:$F$64,5,FALSE),"")</f>
        <v/>
      </c>
      <c r="M102" s="359"/>
      <c r="N102" s="359"/>
      <c r="O102" s="360"/>
      <c r="P102" s="60"/>
      <c r="Q102" s="59" t="s">
        <v>353</v>
      </c>
      <c r="R102" s="60"/>
      <c r="S102" s="60"/>
      <c r="T102" s="60"/>
      <c r="U102" s="60"/>
      <c r="V102" s="60"/>
      <c r="W102" s="60"/>
      <c r="X102" s="60"/>
      <c r="Y102" s="60"/>
      <c r="Z102" s="60"/>
      <c r="AA102" s="60"/>
      <c r="AB102" s="60"/>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c r="BD102" s="60"/>
      <c r="BE102" s="60"/>
      <c r="BF102" s="60"/>
      <c r="BG102" s="60"/>
      <c r="BH102" s="60"/>
      <c r="BI102" s="60"/>
      <c r="BJ102" s="60"/>
      <c r="BK102" s="60"/>
      <c r="BL102" s="60"/>
      <c r="BM102" s="60"/>
      <c r="BN102" s="60"/>
      <c r="BO102" s="60"/>
      <c r="BP102" s="60"/>
      <c r="BQ102" s="60"/>
      <c r="BR102" s="60"/>
      <c r="BS102" s="60"/>
      <c r="BT102" s="60"/>
      <c r="BU102" s="60"/>
      <c r="BV102" s="60"/>
      <c r="BW102" s="60"/>
      <c r="BX102" s="60"/>
      <c r="BY102" s="60"/>
      <c r="BZ102" s="60"/>
      <c r="CA102" s="60"/>
      <c r="CB102" s="60"/>
      <c r="CC102" s="60"/>
      <c r="CD102" s="60"/>
      <c r="CE102" s="60"/>
      <c r="CF102" s="60"/>
      <c r="CG102" s="60"/>
      <c r="CH102" s="60"/>
      <c r="CI102" s="60"/>
      <c r="CJ102" s="60"/>
      <c r="CK102" s="60"/>
      <c r="CL102" s="60"/>
      <c r="CM102" s="60"/>
      <c r="CN102" s="60"/>
      <c r="CO102" s="60"/>
      <c r="CP102" s="60"/>
      <c r="CQ102" s="60"/>
      <c r="CR102" s="60"/>
      <c r="CS102" s="60"/>
      <c r="CT102" s="60"/>
      <c r="CU102" s="60"/>
      <c r="CV102" s="60"/>
      <c r="CW102" s="60"/>
      <c r="CX102" s="60"/>
      <c r="CY102" s="60"/>
      <c r="CZ102" s="60"/>
      <c r="DA102" s="60"/>
      <c r="DB102" s="60"/>
      <c r="DC102" s="60"/>
      <c r="DD102" s="60"/>
      <c r="DE102" s="60"/>
      <c r="DF102" s="60"/>
      <c r="DG102" s="60"/>
      <c r="DH102" s="60"/>
      <c r="DI102" s="60"/>
      <c r="DJ102" s="60"/>
      <c r="DK102" s="60"/>
      <c r="DL102" s="60"/>
      <c r="DM102" s="60"/>
      <c r="DN102" s="60"/>
      <c r="DO102" s="60"/>
      <c r="DP102" s="60"/>
      <c r="DQ102" s="60"/>
      <c r="DR102" s="60"/>
      <c r="DS102" s="60"/>
      <c r="DT102" s="60"/>
      <c r="DU102" s="60"/>
      <c r="DV102" s="60"/>
      <c r="DW102" s="60"/>
      <c r="DX102" s="60"/>
      <c r="DY102" s="60"/>
      <c r="DZ102" s="60"/>
      <c r="EA102" s="60"/>
      <c r="EB102" s="60"/>
      <c r="EC102" s="60"/>
      <c r="ED102" s="60"/>
      <c r="EE102" s="60"/>
      <c r="EF102" s="60"/>
      <c r="EG102" s="60"/>
      <c r="EH102" s="60"/>
      <c r="EI102" s="60"/>
      <c r="EJ102" s="60"/>
      <c r="EK102" s="60"/>
      <c r="EL102" s="60"/>
      <c r="EM102" s="60"/>
      <c r="EN102" s="60"/>
      <c r="EO102" s="60"/>
      <c r="EP102" s="60"/>
      <c r="EQ102" s="60"/>
      <c r="ER102" s="60"/>
      <c r="ES102" s="60"/>
      <c r="ET102" s="60"/>
      <c r="EU102" s="60"/>
      <c r="EV102" s="60"/>
      <c r="EW102" s="60"/>
      <c r="EX102" s="60"/>
      <c r="EY102" s="60"/>
      <c r="EZ102" s="60"/>
      <c r="FA102" s="60"/>
      <c r="FB102" s="60"/>
      <c r="FC102" s="60"/>
      <c r="FD102" s="60"/>
      <c r="FE102" s="60"/>
      <c r="FF102" s="60"/>
      <c r="FG102" s="60"/>
      <c r="FH102" s="60"/>
      <c r="FI102" s="60"/>
      <c r="FJ102" s="60"/>
      <c r="FK102" s="60"/>
      <c r="FL102" s="60"/>
      <c r="FM102" s="60"/>
      <c r="FN102" s="60"/>
      <c r="FO102" s="60"/>
      <c r="FP102" s="60"/>
      <c r="FQ102" s="60"/>
      <c r="FR102" s="60"/>
      <c r="FS102" s="60"/>
      <c r="FT102" s="60"/>
      <c r="FU102" s="60"/>
      <c r="FV102" s="60"/>
      <c r="FW102" s="60"/>
      <c r="FX102" s="60"/>
      <c r="FY102" s="60"/>
      <c r="FZ102" s="60"/>
      <c r="GA102" s="60"/>
      <c r="GB102" s="60"/>
      <c r="GC102" s="60"/>
      <c r="GD102" s="60"/>
      <c r="GE102" s="60"/>
      <c r="GF102" s="60"/>
      <c r="GG102" s="60"/>
      <c r="GH102" s="60"/>
      <c r="GI102" s="60"/>
      <c r="GJ102" s="60"/>
      <c r="GK102" s="60"/>
      <c r="GL102" s="60"/>
      <c r="GM102" s="60"/>
      <c r="GN102" s="60"/>
      <c r="GO102" s="60"/>
      <c r="GP102" s="60"/>
      <c r="GQ102" s="60"/>
      <c r="GR102" s="60"/>
      <c r="GS102" s="60"/>
      <c r="GT102" s="60"/>
      <c r="GU102" s="60"/>
      <c r="GV102" s="60"/>
      <c r="GW102" s="60"/>
      <c r="GX102" s="60"/>
      <c r="GY102" s="60"/>
      <c r="GZ102" s="60"/>
      <c r="HA102" s="60"/>
      <c r="HB102" s="60"/>
      <c r="HC102" s="60"/>
      <c r="HD102" s="60"/>
      <c r="HE102" s="60"/>
      <c r="HF102" s="60"/>
      <c r="HG102" s="60"/>
      <c r="HH102" s="60"/>
      <c r="HI102" s="60"/>
      <c r="HJ102" s="60"/>
      <c r="HK102" s="60"/>
      <c r="HL102" s="60"/>
      <c r="HM102" s="60"/>
      <c r="HN102" s="60"/>
      <c r="HO102" s="60"/>
      <c r="HP102" s="60"/>
      <c r="HQ102" s="60"/>
      <c r="HR102" s="60"/>
      <c r="HS102" s="60"/>
      <c r="HT102" s="60"/>
      <c r="HU102" s="60"/>
      <c r="HV102" s="60"/>
      <c r="HW102" s="60"/>
      <c r="HX102" s="60"/>
      <c r="HY102" s="60"/>
      <c r="HZ102" s="60"/>
      <c r="IA102" s="60"/>
      <c r="IB102" s="60"/>
      <c r="IC102" s="60"/>
      <c r="ID102" s="60"/>
      <c r="IE102" s="60"/>
      <c r="IF102" s="60"/>
      <c r="IG102" s="60"/>
      <c r="IH102" s="60"/>
      <c r="II102" s="60"/>
      <c r="IJ102" s="60"/>
      <c r="IK102" s="60"/>
      <c r="IL102" s="60"/>
      <c r="IM102" s="60"/>
      <c r="IN102" s="60"/>
      <c r="IO102" s="60"/>
      <c r="IP102" s="60"/>
      <c r="IQ102" s="60"/>
      <c r="IR102" s="60"/>
      <c r="IS102" s="60"/>
      <c r="IT102" s="60"/>
      <c r="IU102" s="60"/>
      <c r="IV102" s="60"/>
      <c r="IW102" s="60"/>
      <c r="IX102" s="60"/>
    </row>
    <row r="103" spans="1:258" ht="27.75" customHeight="1" thickTop="1" thickBot="1">
      <c r="A103" s="361"/>
      <c r="B103" s="362"/>
      <c r="C103" s="363"/>
      <c r="D103" s="155" t="s">
        <v>354</v>
      </c>
      <c r="E103" s="367"/>
      <c r="F103" s="367"/>
      <c r="G103" s="364"/>
      <c r="H103" s="359"/>
      <c r="I103" s="157"/>
      <c r="J103" s="158"/>
      <c r="K103" s="151" t="str">
        <f>IFERROR(CONCATENATE(INDEX('8- Politicas de admiistracion'!$B$16:$F$53,MATCH('5- Identificación de Riesgos'!J103,'8- Politicas de admiistracion'!$C$16:$C$54,0),1)," - ",L103),"")</f>
        <v/>
      </c>
      <c r="L103" s="152" t="str">
        <f>IFERROR(VLOOKUP(INDEX('8- Politicas de admiistracion'!$B$16:$F$64,MATCH('5- Identificación de Riesgos'!J103,'8- Politicas de admiistracion'!$C$16:$C$64,0),1),'8- Politicas de admiistracion'!$B$16:$F$64,5,FALSE),"")</f>
        <v/>
      </c>
      <c r="M103" s="359"/>
      <c r="N103" s="359"/>
      <c r="O103" s="360"/>
      <c r="P103" s="60"/>
      <c r="Q103" s="59" t="s">
        <v>355</v>
      </c>
      <c r="R103" s="60"/>
      <c r="S103" s="60"/>
      <c r="T103" s="60"/>
      <c r="U103" s="60"/>
      <c r="V103" s="60"/>
      <c r="W103" s="60"/>
      <c r="X103" s="60"/>
      <c r="Y103" s="60"/>
      <c r="Z103" s="60"/>
      <c r="AA103" s="60"/>
      <c r="AB103" s="60"/>
      <c r="AC103" s="60"/>
      <c r="AD103" s="60"/>
      <c r="AE103" s="60"/>
      <c r="AF103" s="60"/>
      <c r="AG103" s="60"/>
      <c r="AH103" s="60"/>
      <c r="AI103" s="60"/>
      <c r="AJ103" s="60"/>
      <c r="AK103" s="60"/>
      <c r="AL103" s="60"/>
      <c r="AM103" s="60"/>
      <c r="AN103" s="60"/>
      <c r="AO103" s="60"/>
      <c r="AP103" s="60"/>
      <c r="AQ103" s="60"/>
      <c r="AR103" s="60"/>
      <c r="AS103" s="60"/>
      <c r="AT103" s="60"/>
      <c r="AU103" s="60"/>
      <c r="AV103" s="60"/>
      <c r="AW103" s="60"/>
      <c r="AX103" s="60"/>
      <c r="AY103" s="60"/>
      <c r="AZ103" s="60"/>
      <c r="BA103" s="60"/>
      <c r="BB103" s="60"/>
      <c r="BC103" s="60"/>
      <c r="BD103" s="60"/>
      <c r="BE103" s="60"/>
      <c r="BF103" s="60"/>
      <c r="BG103" s="60"/>
      <c r="BH103" s="60"/>
      <c r="BI103" s="60"/>
      <c r="BJ103" s="60"/>
      <c r="BK103" s="60"/>
      <c r="BL103" s="60"/>
      <c r="BM103" s="60"/>
      <c r="BN103" s="60"/>
      <c r="BO103" s="60"/>
      <c r="BP103" s="60"/>
      <c r="BQ103" s="60"/>
      <c r="BR103" s="60"/>
      <c r="BS103" s="60"/>
      <c r="BT103" s="60"/>
      <c r="BU103" s="60"/>
      <c r="BV103" s="60"/>
      <c r="BW103" s="60"/>
      <c r="BX103" s="60"/>
      <c r="BY103" s="60"/>
      <c r="BZ103" s="60"/>
      <c r="CA103" s="60"/>
      <c r="CB103" s="60"/>
      <c r="CC103" s="60"/>
      <c r="CD103" s="60"/>
      <c r="CE103" s="60"/>
      <c r="CF103" s="60"/>
      <c r="CG103" s="60"/>
      <c r="CH103" s="60"/>
      <c r="CI103" s="60"/>
      <c r="CJ103" s="60"/>
      <c r="CK103" s="60"/>
      <c r="CL103" s="60"/>
      <c r="CM103" s="60"/>
      <c r="CN103" s="60"/>
      <c r="CO103" s="60"/>
      <c r="CP103" s="60"/>
      <c r="CQ103" s="60"/>
      <c r="CR103" s="60"/>
      <c r="CS103" s="60"/>
      <c r="CT103" s="60"/>
      <c r="CU103" s="60"/>
      <c r="CV103" s="60"/>
      <c r="CW103" s="60"/>
      <c r="CX103" s="60"/>
      <c r="CY103" s="60"/>
      <c r="CZ103" s="60"/>
      <c r="DA103" s="60"/>
      <c r="DB103" s="60"/>
      <c r="DC103" s="60"/>
      <c r="DD103" s="60"/>
      <c r="DE103" s="60"/>
      <c r="DF103" s="60"/>
      <c r="DG103" s="60"/>
      <c r="DH103" s="60"/>
      <c r="DI103" s="60"/>
      <c r="DJ103" s="60"/>
      <c r="DK103" s="60"/>
      <c r="DL103" s="60"/>
      <c r="DM103" s="60"/>
      <c r="DN103" s="60"/>
      <c r="DO103" s="60"/>
      <c r="DP103" s="60"/>
      <c r="DQ103" s="60"/>
      <c r="DR103" s="60"/>
      <c r="DS103" s="60"/>
      <c r="DT103" s="60"/>
      <c r="DU103" s="60"/>
      <c r="DV103" s="60"/>
      <c r="DW103" s="60"/>
      <c r="DX103" s="60"/>
      <c r="DY103" s="60"/>
      <c r="DZ103" s="60"/>
      <c r="EA103" s="60"/>
      <c r="EB103" s="60"/>
      <c r="EC103" s="60"/>
      <c r="ED103" s="60"/>
      <c r="EE103" s="60"/>
      <c r="EF103" s="60"/>
      <c r="EG103" s="60"/>
      <c r="EH103" s="60"/>
      <c r="EI103" s="60"/>
      <c r="EJ103" s="60"/>
      <c r="EK103" s="60"/>
      <c r="EL103" s="60"/>
      <c r="EM103" s="60"/>
      <c r="EN103" s="60"/>
      <c r="EO103" s="60"/>
      <c r="EP103" s="60"/>
      <c r="EQ103" s="60"/>
      <c r="ER103" s="60"/>
      <c r="ES103" s="60"/>
      <c r="ET103" s="60"/>
      <c r="EU103" s="60"/>
      <c r="EV103" s="60"/>
      <c r="EW103" s="60"/>
      <c r="EX103" s="60"/>
      <c r="EY103" s="60"/>
      <c r="EZ103" s="60"/>
      <c r="FA103" s="60"/>
      <c r="FB103" s="60"/>
      <c r="FC103" s="60"/>
      <c r="FD103" s="60"/>
      <c r="FE103" s="60"/>
      <c r="FF103" s="60"/>
      <c r="FG103" s="60"/>
      <c r="FH103" s="60"/>
      <c r="FI103" s="60"/>
      <c r="FJ103" s="60"/>
      <c r="FK103" s="60"/>
      <c r="FL103" s="60"/>
      <c r="FM103" s="60"/>
      <c r="FN103" s="60"/>
      <c r="FO103" s="60"/>
      <c r="FP103" s="60"/>
      <c r="FQ103" s="60"/>
      <c r="FR103" s="60"/>
      <c r="FS103" s="60"/>
      <c r="FT103" s="60"/>
      <c r="FU103" s="60"/>
      <c r="FV103" s="60"/>
      <c r="FW103" s="60"/>
      <c r="FX103" s="60"/>
      <c r="FY103" s="60"/>
      <c r="FZ103" s="60"/>
      <c r="GA103" s="60"/>
      <c r="GB103" s="60"/>
      <c r="GC103" s="60"/>
      <c r="GD103" s="60"/>
      <c r="GE103" s="60"/>
      <c r="GF103" s="60"/>
      <c r="GG103" s="60"/>
      <c r="GH103" s="60"/>
      <c r="GI103" s="60"/>
      <c r="GJ103" s="60"/>
      <c r="GK103" s="60"/>
      <c r="GL103" s="60"/>
      <c r="GM103" s="60"/>
      <c r="GN103" s="60"/>
      <c r="GO103" s="60"/>
      <c r="GP103" s="60"/>
      <c r="GQ103" s="60"/>
      <c r="GR103" s="60"/>
      <c r="GS103" s="60"/>
      <c r="GT103" s="60"/>
      <c r="GU103" s="60"/>
      <c r="GV103" s="60"/>
      <c r="GW103" s="60"/>
      <c r="GX103" s="60"/>
      <c r="GY103" s="60"/>
      <c r="GZ103" s="60"/>
      <c r="HA103" s="60"/>
      <c r="HB103" s="60"/>
      <c r="HC103" s="60"/>
      <c r="HD103" s="60"/>
      <c r="HE103" s="60"/>
      <c r="HF103" s="60"/>
      <c r="HG103" s="60"/>
      <c r="HH103" s="60"/>
      <c r="HI103" s="60"/>
      <c r="HJ103" s="60"/>
      <c r="HK103" s="60"/>
      <c r="HL103" s="60"/>
      <c r="HM103" s="60"/>
      <c r="HN103" s="60"/>
      <c r="HO103" s="60"/>
      <c r="HP103" s="60"/>
      <c r="HQ103" s="60"/>
      <c r="HR103" s="60"/>
      <c r="HS103" s="60"/>
      <c r="HT103" s="60"/>
      <c r="HU103" s="60"/>
      <c r="HV103" s="60"/>
      <c r="HW103" s="60"/>
      <c r="HX103" s="60"/>
      <c r="HY103" s="60"/>
      <c r="HZ103" s="60"/>
      <c r="IA103" s="60"/>
      <c r="IB103" s="60"/>
      <c r="IC103" s="60"/>
      <c r="ID103" s="60"/>
      <c r="IE103" s="60"/>
      <c r="IF103" s="60"/>
      <c r="IG103" s="60"/>
      <c r="IH103" s="60"/>
      <c r="II103" s="60"/>
      <c r="IJ103" s="60"/>
      <c r="IK103" s="60"/>
      <c r="IL103" s="60"/>
      <c r="IM103" s="60"/>
      <c r="IN103" s="60"/>
      <c r="IO103" s="60"/>
      <c r="IP103" s="60"/>
      <c r="IQ103" s="60"/>
      <c r="IR103" s="60"/>
      <c r="IS103" s="60"/>
      <c r="IT103" s="60"/>
      <c r="IU103" s="60"/>
      <c r="IV103" s="60"/>
      <c r="IW103" s="60"/>
      <c r="IX103" s="60"/>
    </row>
    <row r="104" spans="1:258" ht="14.25" customHeight="1" thickTop="1" thickBot="1">
      <c r="A104" s="361"/>
      <c r="B104" s="362"/>
      <c r="C104" s="363"/>
      <c r="D104" s="154"/>
      <c r="E104" s="367"/>
      <c r="F104" s="367"/>
      <c r="G104" s="364"/>
      <c r="H104" s="359"/>
      <c r="I104" s="157"/>
      <c r="J104" s="158"/>
      <c r="K104" s="151" t="str">
        <f>IFERROR(CONCATENATE(INDEX('8- Politicas de admiistracion'!$B$16:$F$53,MATCH('5- Identificación de Riesgos'!J104,'8- Politicas de admiistracion'!$C$16:$C$54,0),1)," - ",L104),"")</f>
        <v/>
      </c>
      <c r="L104" s="152" t="str">
        <f>IFERROR(VLOOKUP(INDEX('8- Politicas de admiistracion'!$B$16:$F$64,MATCH('5- Identificación de Riesgos'!J104,'8- Politicas de admiistracion'!$C$16:$C$64,0),1),'8- Politicas de admiistracion'!$B$16:$F$64,5,FALSE),"")</f>
        <v/>
      </c>
      <c r="M104" s="359"/>
      <c r="N104" s="359"/>
      <c r="O104" s="360"/>
      <c r="P104" s="60"/>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c r="AP104" s="60"/>
      <c r="AQ104" s="60"/>
      <c r="AR104" s="60"/>
      <c r="AS104" s="60"/>
      <c r="AT104" s="60"/>
      <c r="AU104" s="60"/>
      <c r="AV104" s="60"/>
      <c r="AW104" s="60"/>
      <c r="AX104" s="60"/>
      <c r="AY104" s="60"/>
      <c r="AZ104" s="60"/>
      <c r="BA104" s="60"/>
      <c r="BB104" s="60"/>
      <c r="BC104" s="60"/>
      <c r="BD104" s="60"/>
      <c r="BE104" s="60"/>
      <c r="BF104" s="60"/>
      <c r="BG104" s="60"/>
      <c r="BH104" s="60"/>
      <c r="BI104" s="60"/>
      <c r="BJ104" s="60"/>
      <c r="BK104" s="60"/>
      <c r="BL104" s="60"/>
      <c r="BM104" s="60"/>
      <c r="BN104" s="60"/>
      <c r="BO104" s="60"/>
      <c r="BP104" s="60"/>
      <c r="BQ104" s="60"/>
      <c r="BR104" s="60"/>
      <c r="BS104" s="60"/>
      <c r="BT104" s="60"/>
      <c r="BU104" s="60"/>
      <c r="BV104" s="60"/>
      <c r="BW104" s="60"/>
      <c r="BX104" s="60"/>
      <c r="BY104" s="60"/>
      <c r="BZ104" s="60"/>
      <c r="CA104" s="60"/>
      <c r="CB104" s="60"/>
      <c r="CC104" s="60"/>
      <c r="CD104" s="60"/>
      <c r="CE104" s="60"/>
      <c r="CF104" s="60"/>
      <c r="CG104" s="60"/>
      <c r="CH104" s="60"/>
      <c r="CI104" s="60"/>
      <c r="CJ104" s="60"/>
      <c r="CK104" s="60"/>
      <c r="CL104" s="60"/>
      <c r="CM104" s="60"/>
      <c r="CN104" s="60"/>
      <c r="CO104" s="60"/>
      <c r="CP104" s="60"/>
      <c r="CQ104" s="60"/>
      <c r="CR104" s="60"/>
      <c r="CS104" s="60"/>
      <c r="CT104" s="60"/>
      <c r="CU104" s="60"/>
      <c r="CV104" s="60"/>
      <c r="CW104" s="60"/>
      <c r="CX104" s="60"/>
      <c r="CY104" s="60"/>
      <c r="CZ104" s="60"/>
      <c r="DA104" s="60"/>
      <c r="DB104" s="60"/>
      <c r="DC104" s="60"/>
      <c r="DD104" s="60"/>
      <c r="DE104" s="60"/>
      <c r="DF104" s="60"/>
      <c r="DG104" s="60"/>
      <c r="DH104" s="60"/>
      <c r="DI104" s="60"/>
      <c r="DJ104" s="60"/>
      <c r="DK104" s="60"/>
      <c r="DL104" s="60"/>
      <c r="DM104" s="60"/>
      <c r="DN104" s="60"/>
      <c r="DO104" s="60"/>
      <c r="DP104" s="60"/>
      <c r="DQ104" s="60"/>
      <c r="DR104" s="60"/>
      <c r="DS104" s="60"/>
      <c r="DT104" s="60"/>
      <c r="DU104" s="60"/>
      <c r="DV104" s="60"/>
      <c r="DW104" s="60"/>
      <c r="DX104" s="60"/>
      <c r="DY104" s="60"/>
      <c r="DZ104" s="60"/>
      <c r="EA104" s="60"/>
      <c r="EB104" s="60"/>
      <c r="EC104" s="60"/>
      <c r="ED104" s="60"/>
      <c r="EE104" s="60"/>
      <c r="EF104" s="60"/>
      <c r="EG104" s="60"/>
      <c r="EH104" s="60"/>
      <c r="EI104" s="60"/>
      <c r="EJ104" s="60"/>
      <c r="EK104" s="60"/>
      <c r="EL104" s="60"/>
      <c r="EM104" s="60"/>
      <c r="EN104" s="60"/>
      <c r="EO104" s="60"/>
      <c r="EP104" s="60"/>
      <c r="EQ104" s="60"/>
      <c r="ER104" s="60"/>
      <c r="ES104" s="60"/>
      <c r="ET104" s="60"/>
      <c r="EU104" s="60"/>
      <c r="EV104" s="60"/>
      <c r="EW104" s="60"/>
      <c r="EX104" s="60"/>
      <c r="EY104" s="60"/>
      <c r="EZ104" s="60"/>
      <c r="FA104" s="60"/>
      <c r="FB104" s="60"/>
      <c r="FC104" s="60"/>
      <c r="FD104" s="60"/>
      <c r="FE104" s="60"/>
      <c r="FF104" s="60"/>
      <c r="FG104" s="60"/>
      <c r="FH104" s="60"/>
      <c r="FI104" s="60"/>
      <c r="FJ104" s="60"/>
      <c r="FK104" s="60"/>
      <c r="FL104" s="60"/>
      <c r="FM104" s="60"/>
      <c r="FN104" s="60"/>
      <c r="FO104" s="60"/>
      <c r="FP104" s="60"/>
      <c r="FQ104" s="60"/>
      <c r="FR104" s="60"/>
      <c r="FS104" s="60"/>
      <c r="FT104" s="60"/>
      <c r="FU104" s="60"/>
      <c r="FV104" s="60"/>
      <c r="FW104" s="60"/>
      <c r="FX104" s="60"/>
      <c r="FY104" s="60"/>
      <c r="FZ104" s="60"/>
      <c r="GA104" s="60"/>
      <c r="GB104" s="60"/>
      <c r="GC104" s="60"/>
      <c r="GD104" s="60"/>
      <c r="GE104" s="60"/>
      <c r="GF104" s="60"/>
      <c r="GG104" s="60"/>
      <c r="GH104" s="60"/>
      <c r="GI104" s="60"/>
      <c r="GJ104" s="60"/>
      <c r="GK104" s="60"/>
      <c r="GL104" s="60"/>
      <c r="GM104" s="60"/>
      <c r="GN104" s="60"/>
      <c r="GO104" s="60"/>
      <c r="GP104" s="60"/>
      <c r="GQ104" s="60"/>
      <c r="GR104" s="60"/>
      <c r="GS104" s="60"/>
      <c r="GT104" s="60"/>
      <c r="GU104" s="60"/>
      <c r="GV104" s="60"/>
      <c r="GW104" s="60"/>
      <c r="GX104" s="60"/>
      <c r="GY104" s="60"/>
      <c r="GZ104" s="60"/>
      <c r="HA104" s="60"/>
      <c r="HB104" s="60"/>
      <c r="HC104" s="60"/>
      <c r="HD104" s="60"/>
      <c r="HE104" s="60"/>
      <c r="HF104" s="60"/>
      <c r="HG104" s="60"/>
      <c r="HH104" s="60"/>
      <c r="HI104" s="60"/>
      <c r="HJ104" s="60"/>
      <c r="HK104" s="60"/>
      <c r="HL104" s="60"/>
      <c r="HM104" s="60"/>
      <c r="HN104" s="60"/>
      <c r="HO104" s="60"/>
      <c r="HP104" s="60"/>
      <c r="HQ104" s="60"/>
      <c r="HR104" s="60"/>
      <c r="HS104" s="60"/>
      <c r="HT104" s="60"/>
      <c r="HU104" s="60"/>
      <c r="HV104" s="60"/>
      <c r="HW104" s="60"/>
      <c r="HX104" s="60"/>
      <c r="HY104" s="60"/>
      <c r="HZ104" s="60"/>
      <c r="IA104" s="60"/>
      <c r="IB104" s="60"/>
      <c r="IC104" s="60"/>
      <c r="ID104" s="60"/>
      <c r="IE104" s="60"/>
      <c r="IF104" s="60"/>
      <c r="IG104" s="60"/>
      <c r="IH104" s="60"/>
      <c r="II104" s="60"/>
      <c r="IJ104" s="60"/>
      <c r="IK104" s="60"/>
      <c r="IL104" s="60"/>
      <c r="IM104" s="60"/>
      <c r="IN104" s="60"/>
      <c r="IO104" s="60"/>
      <c r="IP104" s="60"/>
      <c r="IQ104" s="60"/>
      <c r="IR104" s="60"/>
      <c r="IS104" s="60"/>
      <c r="IT104" s="60"/>
      <c r="IU104" s="60"/>
      <c r="IV104" s="60"/>
      <c r="IW104" s="60"/>
      <c r="IX104" s="60"/>
    </row>
    <row r="105" spans="1:258" ht="14.25" customHeight="1" thickTop="1" thickBot="1">
      <c r="A105" s="361"/>
      <c r="B105" s="362"/>
      <c r="C105" s="363"/>
      <c r="D105" s="154"/>
      <c r="E105" s="367"/>
      <c r="F105" s="367"/>
      <c r="G105" s="364"/>
      <c r="H105" s="359"/>
      <c r="I105" s="157"/>
      <c r="J105" s="158"/>
      <c r="K105" s="151" t="str">
        <f>IFERROR(CONCATENATE(INDEX('8- Politicas de admiistracion'!$B$16:$F$53,MATCH('5- Identificación de Riesgos'!J105,'8- Politicas de admiistracion'!$C$16:$C$54,0),1)," - ",L105),"")</f>
        <v/>
      </c>
      <c r="L105" s="152" t="str">
        <f>IFERROR(VLOOKUP(INDEX('8- Politicas de admiistracion'!$B$16:$F$64,MATCH('5- Identificación de Riesgos'!J105,'8- Politicas de admiistracion'!$C$16:$C$64,0),1),'8- Politicas de admiistracion'!$B$16:$F$64,5,FALSE),"")</f>
        <v/>
      </c>
      <c r="M105" s="359"/>
      <c r="N105" s="359"/>
      <c r="O105" s="360"/>
      <c r="P105" s="60"/>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c r="AX105" s="60"/>
      <c r="AY105" s="60"/>
      <c r="AZ105" s="60"/>
      <c r="BA105" s="60"/>
      <c r="BB105" s="60"/>
      <c r="BC105" s="60"/>
      <c r="BD105" s="60"/>
      <c r="BE105" s="60"/>
      <c r="BF105" s="60"/>
      <c r="BG105" s="60"/>
      <c r="BH105" s="60"/>
      <c r="BI105" s="60"/>
      <c r="BJ105" s="60"/>
      <c r="BK105" s="60"/>
      <c r="BL105" s="60"/>
      <c r="BM105" s="60"/>
      <c r="BN105" s="60"/>
      <c r="BO105" s="60"/>
      <c r="BP105" s="60"/>
      <c r="BQ105" s="60"/>
      <c r="BR105" s="60"/>
      <c r="BS105" s="60"/>
      <c r="BT105" s="60"/>
      <c r="BU105" s="60"/>
      <c r="BV105" s="60"/>
      <c r="BW105" s="60"/>
      <c r="BX105" s="60"/>
      <c r="BY105" s="60"/>
      <c r="BZ105" s="60"/>
      <c r="CA105" s="60"/>
      <c r="CB105" s="60"/>
      <c r="CC105" s="60"/>
      <c r="CD105" s="60"/>
      <c r="CE105" s="60"/>
      <c r="CF105" s="60"/>
      <c r="CG105" s="60"/>
      <c r="CH105" s="60"/>
      <c r="CI105" s="60"/>
      <c r="CJ105" s="60"/>
      <c r="CK105" s="60"/>
      <c r="CL105" s="60"/>
      <c r="CM105" s="60"/>
      <c r="CN105" s="60"/>
      <c r="CO105" s="60"/>
      <c r="CP105" s="60"/>
      <c r="CQ105" s="60"/>
      <c r="CR105" s="60"/>
      <c r="CS105" s="60"/>
      <c r="CT105" s="60"/>
      <c r="CU105" s="60"/>
      <c r="CV105" s="60"/>
      <c r="CW105" s="60"/>
      <c r="CX105" s="60"/>
      <c r="CY105" s="60"/>
      <c r="CZ105" s="60"/>
      <c r="DA105" s="60"/>
      <c r="DB105" s="60"/>
      <c r="DC105" s="60"/>
      <c r="DD105" s="60"/>
      <c r="DE105" s="60"/>
      <c r="DF105" s="60"/>
      <c r="DG105" s="60"/>
      <c r="DH105" s="60"/>
      <c r="DI105" s="60"/>
      <c r="DJ105" s="60"/>
      <c r="DK105" s="60"/>
      <c r="DL105" s="60"/>
      <c r="DM105" s="60"/>
      <c r="DN105" s="60"/>
      <c r="DO105" s="60"/>
      <c r="DP105" s="60"/>
      <c r="DQ105" s="60"/>
      <c r="DR105" s="60"/>
      <c r="DS105" s="60"/>
      <c r="DT105" s="60"/>
      <c r="DU105" s="60"/>
      <c r="DV105" s="60"/>
      <c r="DW105" s="60"/>
      <c r="DX105" s="60"/>
      <c r="DY105" s="60"/>
      <c r="DZ105" s="60"/>
      <c r="EA105" s="60"/>
      <c r="EB105" s="60"/>
      <c r="EC105" s="60"/>
      <c r="ED105" s="60"/>
      <c r="EE105" s="60"/>
      <c r="EF105" s="60"/>
      <c r="EG105" s="60"/>
      <c r="EH105" s="60"/>
      <c r="EI105" s="60"/>
      <c r="EJ105" s="60"/>
      <c r="EK105" s="60"/>
      <c r="EL105" s="60"/>
      <c r="EM105" s="60"/>
      <c r="EN105" s="60"/>
      <c r="EO105" s="60"/>
      <c r="EP105" s="60"/>
      <c r="EQ105" s="60"/>
      <c r="ER105" s="60"/>
      <c r="ES105" s="60"/>
      <c r="ET105" s="60"/>
      <c r="EU105" s="60"/>
      <c r="EV105" s="60"/>
      <c r="EW105" s="60"/>
      <c r="EX105" s="60"/>
      <c r="EY105" s="60"/>
      <c r="EZ105" s="60"/>
      <c r="FA105" s="60"/>
      <c r="FB105" s="60"/>
      <c r="FC105" s="60"/>
      <c r="FD105" s="60"/>
      <c r="FE105" s="60"/>
      <c r="FF105" s="60"/>
      <c r="FG105" s="60"/>
      <c r="FH105" s="60"/>
      <c r="FI105" s="60"/>
      <c r="FJ105" s="60"/>
      <c r="FK105" s="60"/>
      <c r="FL105" s="60"/>
      <c r="FM105" s="60"/>
      <c r="FN105" s="60"/>
      <c r="FO105" s="60"/>
      <c r="FP105" s="60"/>
      <c r="FQ105" s="60"/>
      <c r="FR105" s="60"/>
      <c r="FS105" s="60"/>
      <c r="FT105" s="60"/>
      <c r="FU105" s="60"/>
      <c r="FV105" s="60"/>
      <c r="FW105" s="60"/>
      <c r="FX105" s="60"/>
      <c r="FY105" s="60"/>
      <c r="FZ105" s="60"/>
      <c r="GA105" s="60"/>
      <c r="GB105" s="60"/>
      <c r="GC105" s="60"/>
      <c r="GD105" s="60"/>
      <c r="GE105" s="60"/>
      <c r="GF105" s="60"/>
      <c r="GG105" s="60"/>
      <c r="GH105" s="60"/>
      <c r="GI105" s="60"/>
      <c r="GJ105" s="60"/>
      <c r="GK105" s="60"/>
      <c r="GL105" s="60"/>
      <c r="GM105" s="60"/>
      <c r="GN105" s="60"/>
      <c r="GO105" s="60"/>
      <c r="GP105" s="60"/>
      <c r="GQ105" s="60"/>
      <c r="GR105" s="60"/>
      <c r="GS105" s="60"/>
      <c r="GT105" s="60"/>
      <c r="GU105" s="60"/>
      <c r="GV105" s="60"/>
      <c r="GW105" s="60"/>
      <c r="GX105" s="60"/>
      <c r="GY105" s="60"/>
      <c r="GZ105" s="60"/>
      <c r="HA105" s="60"/>
      <c r="HB105" s="60"/>
      <c r="HC105" s="60"/>
      <c r="HD105" s="60"/>
      <c r="HE105" s="60"/>
      <c r="HF105" s="60"/>
      <c r="HG105" s="60"/>
      <c r="HH105" s="60"/>
      <c r="HI105" s="60"/>
      <c r="HJ105" s="60"/>
      <c r="HK105" s="60"/>
      <c r="HL105" s="60"/>
      <c r="HM105" s="60"/>
      <c r="HN105" s="60"/>
      <c r="HO105" s="60"/>
      <c r="HP105" s="60"/>
      <c r="HQ105" s="60"/>
      <c r="HR105" s="60"/>
      <c r="HS105" s="60"/>
      <c r="HT105" s="60"/>
      <c r="HU105" s="60"/>
      <c r="HV105" s="60"/>
      <c r="HW105" s="60"/>
      <c r="HX105" s="60"/>
      <c r="HY105" s="60"/>
      <c r="HZ105" s="60"/>
      <c r="IA105" s="60"/>
      <c r="IB105" s="60"/>
      <c r="IC105" s="60"/>
      <c r="ID105" s="60"/>
      <c r="IE105" s="60"/>
      <c r="IF105" s="60"/>
      <c r="IG105" s="60"/>
      <c r="IH105" s="60"/>
      <c r="II105" s="60"/>
      <c r="IJ105" s="60"/>
      <c r="IK105" s="60"/>
      <c r="IL105" s="60"/>
      <c r="IM105" s="60"/>
      <c r="IN105" s="60"/>
      <c r="IO105" s="60"/>
      <c r="IP105" s="60"/>
      <c r="IQ105" s="60"/>
      <c r="IR105" s="60"/>
      <c r="IS105" s="60"/>
      <c r="IT105" s="60"/>
      <c r="IU105" s="60"/>
      <c r="IV105" s="60"/>
      <c r="IW105" s="60"/>
      <c r="IX105" s="60"/>
    </row>
    <row r="106" spans="1:258" ht="14.25" customHeight="1" thickTop="1" thickBot="1">
      <c r="A106" s="361"/>
      <c r="B106" s="362"/>
      <c r="C106" s="363"/>
      <c r="D106" s="154"/>
      <c r="E106" s="367"/>
      <c r="F106" s="367"/>
      <c r="G106" s="364"/>
      <c r="H106" s="359"/>
      <c r="I106" s="157"/>
      <c r="J106" s="158"/>
      <c r="K106" s="151" t="str">
        <f>IFERROR(CONCATENATE(INDEX('8- Politicas de admiistracion'!$B$16:$F$53,MATCH('5- Identificación de Riesgos'!J106,'8- Politicas de admiistracion'!$C$16:$C$54,0),1)," - ",L106),"")</f>
        <v/>
      </c>
      <c r="L106" s="152" t="str">
        <f>IFERROR(VLOOKUP(INDEX('8- Politicas de admiistracion'!$B$16:$F$64,MATCH('5- Identificación de Riesgos'!J106,'8- Politicas de admiistracion'!$C$16:$C$64,0),1),'8- Politicas de admiistracion'!$B$16:$F$64,5,FALSE),"")</f>
        <v/>
      </c>
      <c r="M106" s="359"/>
      <c r="N106" s="359"/>
      <c r="O106" s="360"/>
      <c r="P106" s="60"/>
      <c r="Q106" s="60"/>
      <c r="R106" s="60"/>
      <c r="S106" s="60"/>
      <c r="T106" s="60"/>
      <c r="U106" s="60"/>
      <c r="V106" s="60"/>
      <c r="W106" s="60"/>
      <c r="X106" s="60"/>
      <c r="Y106" s="60"/>
      <c r="Z106" s="60"/>
      <c r="AA106" s="60"/>
      <c r="AB106" s="60"/>
      <c r="AC106" s="60"/>
      <c r="AD106" s="60"/>
      <c r="AE106" s="60"/>
      <c r="AF106" s="60"/>
      <c r="AG106" s="60"/>
      <c r="AH106" s="60"/>
      <c r="AI106" s="60"/>
      <c r="AJ106" s="60"/>
      <c r="AK106" s="60"/>
      <c r="AL106" s="60"/>
      <c r="AM106" s="60"/>
      <c r="AN106" s="60"/>
      <c r="AO106" s="60"/>
      <c r="AP106" s="60"/>
      <c r="AQ106" s="60"/>
      <c r="AR106" s="60"/>
      <c r="AS106" s="60"/>
      <c r="AT106" s="60"/>
      <c r="AU106" s="60"/>
      <c r="AV106" s="60"/>
      <c r="AW106" s="60"/>
      <c r="AX106" s="60"/>
      <c r="AY106" s="60"/>
      <c r="AZ106" s="60"/>
      <c r="BA106" s="60"/>
      <c r="BB106" s="60"/>
      <c r="BC106" s="60"/>
      <c r="BD106" s="60"/>
      <c r="BE106" s="60"/>
      <c r="BF106" s="60"/>
      <c r="BG106" s="60"/>
      <c r="BH106" s="60"/>
      <c r="BI106" s="60"/>
      <c r="BJ106" s="60"/>
      <c r="BK106" s="60"/>
      <c r="BL106" s="60"/>
      <c r="BM106" s="60"/>
      <c r="BN106" s="60"/>
      <c r="BO106" s="60"/>
      <c r="BP106" s="60"/>
      <c r="BQ106" s="60"/>
      <c r="BR106" s="60"/>
      <c r="BS106" s="60"/>
      <c r="BT106" s="60"/>
      <c r="BU106" s="60"/>
      <c r="BV106" s="60"/>
      <c r="BW106" s="60"/>
      <c r="BX106" s="60"/>
      <c r="BY106" s="60"/>
      <c r="BZ106" s="60"/>
      <c r="CA106" s="60"/>
      <c r="CB106" s="60"/>
      <c r="CC106" s="60"/>
      <c r="CD106" s="60"/>
      <c r="CE106" s="60"/>
      <c r="CF106" s="60"/>
      <c r="CG106" s="60"/>
      <c r="CH106" s="60"/>
      <c r="CI106" s="60"/>
      <c r="CJ106" s="60"/>
      <c r="CK106" s="60"/>
      <c r="CL106" s="60"/>
      <c r="CM106" s="60"/>
      <c r="CN106" s="60"/>
      <c r="CO106" s="60"/>
      <c r="CP106" s="60"/>
      <c r="CQ106" s="60"/>
      <c r="CR106" s="60"/>
      <c r="CS106" s="60"/>
      <c r="CT106" s="60"/>
      <c r="CU106" s="60"/>
      <c r="CV106" s="60"/>
      <c r="CW106" s="60"/>
      <c r="CX106" s="60"/>
      <c r="CY106" s="60"/>
      <c r="CZ106" s="60"/>
      <c r="DA106" s="60"/>
      <c r="DB106" s="60"/>
      <c r="DC106" s="60"/>
      <c r="DD106" s="60"/>
      <c r="DE106" s="60"/>
      <c r="DF106" s="60"/>
      <c r="DG106" s="60"/>
      <c r="DH106" s="60"/>
      <c r="DI106" s="60"/>
      <c r="DJ106" s="60"/>
      <c r="DK106" s="60"/>
      <c r="DL106" s="60"/>
      <c r="DM106" s="60"/>
      <c r="DN106" s="60"/>
      <c r="DO106" s="60"/>
      <c r="DP106" s="60"/>
      <c r="DQ106" s="60"/>
      <c r="DR106" s="60"/>
      <c r="DS106" s="60"/>
      <c r="DT106" s="60"/>
      <c r="DU106" s="60"/>
      <c r="DV106" s="60"/>
      <c r="DW106" s="60"/>
      <c r="DX106" s="60"/>
      <c r="DY106" s="60"/>
      <c r="DZ106" s="60"/>
      <c r="EA106" s="60"/>
      <c r="EB106" s="60"/>
      <c r="EC106" s="60"/>
      <c r="ED106" s="60"/>
      <c r="EE106" s="60"/>
      <c r="EF106" s="60"/>
      <c r="EG106" s="60"/>
      <c r="EH106" s="60"/>
      <c r="EI106" s="60"/>
      <c r="EJ106" s="60"/>
      <c r="EK106" s="60"/>
      <c r="EL106" s="60"/>
      <c r="EM106" s="60"/>
      <c r="EN106" s="60"/>
      <c r="EO106" s="60"/>
      <c r="EP106" s="60"/>
      <c r="EQ106" s="60"/>
      <c r="ER106" s="60"/>
      <c r="ES106" s="60"/>
      <c r="ET106" s="60"/>
      <c r="EU106" s="60"/>
      <c r="EV106" s="60"/>
      <c r="EW106" s="60"/>
      <c r="EX106" s="60"/>
      <c r="EY106" s="60"/>
      <c r="EZ106" s="60"/>
      <c r="FA106" s="60"/>
      <c r="FB106" s="60"/>
      <c r="FC106" s="60"/>
      <c r="FD106" s="60"/>
      <c r="FE106" s="60"/>
      <c r="FF106" s="60"/>
      <c r="FG106" s="60"/>
      <c r="FH106" s="60"/>
      <c r="FI106" s="60"/>
      <c r="FJ106" s="60"/>
      <c r="FK106" s="60"/>
      <c r="FL106" s="60"/>
      <c r="FM106" s="60"/>
      <c r="FN106" s="60"/>
      <c r="FO106" s="60"/>
      <c r="FP106" s="60"/>
      <c r="FQ106" s="60"/>
      <c r="FR106" s="60"/>
      <c r="FS106" s="60"/>
      <c r="FT106" s="60"/>
      <c r="FU106" s="60"/>
      <c r="FV106" s="60"/>
      <c r="FW106" s="60"/>
      <c r="FX106" s="60"/>
      <c r="FY106" s="60"/>
      <c r="FZ106" s="60"/>
      <c r="GA106" s="60"/>
      <c r="GB106" s="60"/>
      <c r="GC106" s="60"/>
      <c r="GD106" s="60"/>
      <c r="GE106" s="60"/>
      <c r="GF106" s="60"/>
      <c r="GG106" s="60"/>
      <c r="GH106" s="60"/>
      <c r="GI106" s="60"/>
      <c r="GJ106" s="60"/>
      <c r="GK106" s="60"/>
      <c r="GL106" s="60"/>
      <c r="GM106" s="60"/>
      <c r="GN106" s="60"/>
      <c r="GO106" s="60"/>
      <c r="GP106" s="60"/>
      <c r="GQ106" s="60"/>
      <c r="GR106" s="60"/>
      <c r="GS106" s="60"/>
      <c r="GT106" s="60"/>
      <c r="GU106" s="60"/>
      <c r="GV106" s="60"/>
      <c r="GW106" s="60"/>
      <c r="GX106" s="60"/>
      <c r="GY106" s="60"/>
      <c r="GZ106" s="60"/>
      <c r="HA106" s="60"/>
      <c r="HB106" s="60"/>
      <c r="HC106" s="60"/>
      <c r="HD106" s="60"/>
      <c r="HE106" s="60"/>
      <c r="HF106" s="60"/>
      <c r="HG106" s="60"/>
      <c r="HH106" s="60"/>
      <c r="HI106" s="60"/>
      <c r="HJ106" s="60"/>
      <c r="HK106" s="60"/>
      <c r="HL106" s="60"/>
      <c r="HM106" s="60"/>
      <c r="HN106" s="60"/>
      <c r="HO106" s="60"/>
      <c r="HP106" s="60"/>
      <c r="HQ106" s="60"/>
      <c r="HR106" s="60"/>
      <c r="HS106" s="60"/>
      <c r="HT106" s="60"/>
      <c r="HU106" s="60"/>
      <c r="HV106" s="60"/>
      <c r="HW106" s="60"/>
      <c r="HX106" s="60"/>
      <c r="HY106" s="60"/>
      <c r="HZ106" s="60"/>
      <c r="IA106" s="60"/>
      <c r="IB106" s="60"/>
      <c r="IC106" s="60"/>
      <c r="ID106" s="60"/>
      <c r="IE106" s="60"/>
      <c r="IF106" s="60"/>
      <c r="IG106" s="60"/>
      <c r="IH106" s="60"/>
      <c r="II106" s="60"/>
      <c r="IJ106" s="60"/>
      <c r="IK106" s="60"/>
      <c r="IL106" s="60"/>
      <c r="IM106" s="60"/>
      <c r="IN106" s="60"/>
      <c r="IO106" s="60"/>
      <c r="IP106" s="60"/>
      <c r="IQ106" s="60"/>
      <c r="IR106" s="60"/>
      <c r="IS106" s="60"/>
      <c r="IT106" s="60"/>
      <c r="IU106" s="60"/>
      <c r="IV106" s="60"/>
      <c r="IW106" s="60"/>
      <c r="IX106" s="60"/>
    </row>
    <row r="107" spans="1:258" ht="14.25" customHeight="1" thickTop="1" thickBot="1">
      <c r="A107" s="361"/>
      <c r="B107" s="362"/>
      <c r="C107" s="363"/>
      <c r="D107" s="154"/>
      <c r="E107" s="367"/>
      <c r="F107" s="367"/>
      <c r="G107" s="364"/>
      <c r="H107" s="359"/>
      <c r="I107" s="157"/>
      <c r="J107" s="158"/>
      <c r="K107" s="151" t="str">
        <f>IFERROR(CONCATENATE(INDEX('8- Politicas de admiistracion'!$B$16:$F$53,MATCH('5- Identificación de Riesgos'!J107,'8- Politicas de admiistracion'!$C$16:$C$54,0),1)," - ",L107),"")</f>
        <v/>
      </c>
      <c r="L107" s="152" t="str">
        <f>IFERROR(VLOOKUP(INDEX('8- Politicas de admiistracion'!$B$16:$F$64,MATCH('5- Identificación de Riesgos'!J107,'8- Politicas de admiistracion'!$C$16:$C$64,0),1),'8- Politicas de admiistracion'!$B$16:$F$64,5,FALSE),"")</f>
        <v/>
      </c>
      <c r="M107" s="359"/>
      <c r="N107" s="359"/>
      <c r="O107" s="360"/>
      <c r="P107" s="60"/>
      <c r="Q107" s="60"/>
      <c r="R107" s="60"/>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60"/>
      <c r="BA107" s="60"/>
      <c r="BB107" s="60"/>
      <c r="BC107" s="60"/>
      <c r="BD107" s="60"/>
      <c r="BE107" s="60"/>
      <c r="BF107" s="60"/>
      <c r="BG107" s="60"/>
      <c r="BH107" s="60"/>
      <c r="BI107" s="60"/>
      <c r="BJ107" s="60"/>
      <c r="BK107" s="60"/>
      <c r="BL107" s="60"/>
      <c r="BM107" s="60"/>
      <c r="BN107" s="60"/>
      <c r="BO107" s="60"/>
      <c r="BP107" s="60"/>
      <c r="BQ107" s="60"/>
      <c r="BR107" s="60"/>
      <c r="BS107" s="60"/>
      <c r="BT107" s="60"/>
      <c r="BU107" s="60"/>
      <c r="BV107" s="60"/>
      <c r="BW107" s="60"/>
      <c r="BX107" s="60"/>
      <c r="BY107" s="60"/>
      <c r="BZ107" s="60"/>
      <c r="CA107" s="60"/>
      <c r="CB107" s="60"/>
      <c r="CC107" s="60"/>
      <c r="CD107" s="60"/>
      <c r="CE107" s="60"/>
      <c r="CF107" s="60"/>
      <c r="CG107" s="60"/>
      <c r="CH107" s="60"/>
      <c r="CI107" s="60"/>
      <c r="CJ107" s="60"/>
      <c r="CK107" s="60"/>
      <c r="CL107" s="60"/>
      <c r="CM107" s="60"/>
      <c r="CN107" s="60"/>
      <c r="CO107" s="60"/>
      <c r="CP107" s="60"/>
      <c r="CQ107" s="60"/>
      <c r="CR107" s="60"/>
      <c r="CS107" s="60"/>
      <c r="CT107" s="60"/>
      <c r="CU107" s="60"/>
      <c r="CV107" s="60"/>
      <c r="CW107" s="60"/>
      <c r="CX107" s="60"/>
      <c r="CY107" s="60"/>
      <c r="CZ107" s="60"/>
      <c r="DA107" s="60"/>
      <c r="DB107" s="60"/>
      <c r="DC107" s="60"/>
      <c r="DD107" s="60"/>
      <c r="DE107" s="60"/>
      <c r="DF107" s="60"/>
      <c r="DG107" s="60"/>
      <c r="DH107" s="60"/>
      <c r="DI107" s="60"/>
      <c r="DJ107" s="60"/>
      <c r="DK107" s="60"/>
      <c r="DL107" s="60"/>
      <c r="DM107" s="60"/>
      <c r="DN107" s="60"/>
      <c r="DO107" s="60"/>
      <c r="DP107" s="60"/>
      <c r="DQ107" s="60"/>
      <c r="DR107" s="60"/>
      <c r="DS107" s="60"/>
      <c r="DT107" s="60"/>
      <c r="DU107" s="60"/>
      <c r="DV107" s="60"/>
      <c r="DW107" s="60"/>
      <c r="DX107" s="60"/>
      <c r="DY107" s="60"/>
      <c r="DZ107" s="60"/>
      <c r="EA107" s="60"/>
      <c r="EB107" s="60"/>
      <c r="EC107" s="60"/>
      <c r="ED107" s="60"/>
      <c r="EE107" s="60"/>
      <c r="EF107" s="60"/>
      <c r="EG107" s="60"/>
      <c r="EH107" s="60"/>
      <c r="EI107" s="60"/>
      <c r="EJ107" s="60"/>
      <c r="EK107" s="60"/>
      <c r="EL107" s="60"/>
      <c r="EM107" s="60"/>
      <c r="EN107" s="60"/>
      <c r="EO107" s="60"/>
      <c r="EP107" s="60"/>
      <c r="EQ107" s="60"/>
      <c r="ER107" s="60"/>
      <c r="ES107" s="60"/>
      <c r="ET107" s="60"/>
      <c r="EU107" s="60"/>
      <c r="EV107" s="60"/>
      <c r="EW107" s="60"/>
      <c r="EX107" s="60"/>
      <c r="EY107" s="60"/>
      <c r="EZ107" s="60"/>
      <c r="FA107" s="60"/>
      <c r="FB107" s="60"/>
      <c r="FC107" s="60"/>
      <c r="FD107" s="60"/>
      <c r="FE107" s="60"/>
      <c r="FF107" s="60"/>
      <c r="FG107" s="60"/>
      <c r="FH107" s="60"/>
      <c r="FI107" s="60"/>
      <c r="FJ107" s="60"/>
      <c r="FK107" s="60"/>
      <c r="FL107" s="60"/>
      <c r="FM107" s="60"/>
      <c r="FN107" s="60"/>
      <c r="FO107" s="60"/>
      <c r="FP107" s="60"/>
      <c r="FQ107" s="60"/>
      <c r="FR107" s="60"/>
      <c r="FS107" s="60"/>
      <c r="FT107" s="60"/>
      <c r="FU107" s="60"/>
      <c r="FV107" s="60"/>
      <c r="FW107" s="60"/>
      <c r="FX107" s="60"/>
      <c r="FY107" s="60"/>
      <c r="FZ107" s="60"/>
      <c r="GA107" s="60"/>
      <c r="GB107" s="60"/>
      <c r="GC107" s="60"/>
      <c r="GD107" s="60"/>
      <c r="GE107" s="60"/>
      <c r="GF107" s="60"/>
      <c r="GG107" s="60"/>
      <c r="GH107" s="60"/>
      <c r="GI107" s="60"/>
      <c r="GJ107" s="60"/>
      <c r="GK107" s="60"/>
      <c r="GL107" s="60"/>
      <c r="GM107" s="60"/>
      <c r="GN107" s="60"/>
      <c r="GO107" s="60"/>
      <c r="GP107" s="60"/>
      <c r="GQ107" s="60"/>
      <c r="GR107" s="60"/>
      <c r="GS107" s="60"/>
      <c r="GT107" s="60"/>
      <c r="GU107" s="60"/>
      <c r="GV107" s="60"/>
      <c r="GW107" s="60"/>
      <c r="GX107" s="60"/>
      <c r="GY107" s="60"/>
      <c r="GZ107" s="60"/>
      <c r="HA107" s="60"/>
      <c r="HB107" s="60"/>
      <c r="HC107" s="60"/>
      <c r="HD107" s="60"/>
      <c r="HE107" s="60"/>
      <c r="HF107" s="60"/>
      <c r="HG107" s="60"/>
      <c r="HH107" s="60"/>
      <c r="HI107" s="60"/>
      <c r="HJ107" s="60"/>
      <c r="HK107" s="60"/>
      <c r="HL107" s="60"/>
      <c r="HM107" s="60"/>
      <c r="HN107" s="60"/>
      <c r="HO107" s="60"/>
      <c r="HP107" s="60"/>
      <c r="HQ107" s="60"/>
      <c r="HR107" s="60"/>
      <c r="HS107" s="60"/>
      <c r="HT107" s="60"/>
      <c r="HU107" s="60"/>
      <c r="HV107" s="60"/>
      <c r="HW107" s="60"/>
      <c r="HX107" s="60"/>
      <c r="HY107" s="60"/>
      <c r="HZ107" s="60"/>
      <c r="IA107" s="60"/>
      <c r="IB107" s="60"/>
      <c r="IC107" s="60"/>
      <c r="ID107" s="60"/>
      <c r="IE107" s="60"/>
      <c r="IF107" s="60"/>
      <c r="IG107" s="60"/>
      <c r="IH107" s="60"/>
      <c r="II107" s="60"/>
      <c r="IJ107" s="60"/>
      <c r="IK107" s="60"/>
      <c r="IL107" s="60"/>
      <c r="IM107" s="60"/>
      <c r="IN107" s="60"/>
      <c r="IO107" s="60"/>
      <c r="IP107" s="60"/>
      <c r="IQ107" s="60"/>
      <c r="IR107" s="60"/>
      <c r="IS107" s="60"/>
      <c r="IT107" s="60"/>
      <c r="IU107" s="60"/>
      <c r="IV107" s="60"/>
      <c r="IW107" s="60"/>
      <c r="IX107" s="60"/>
    </row>
    <row r="108" spans="1:258" ht="14.25" customHeight="1" thickTop="1" thickBot="1">
      <c r="A108" s="361"/>
      <c r="B108" s="362"/>
      <c r="C108" s="363"/>
      <c r="D108" s="154"/>
      <c r="E108" s="367"/>
      <c r="F108" s="367"/>
      <c r="G108" s="364"/>
      <c r="H108" s="359"/>
      <c r="I108" s="157"/>
      <c r="J108" s="158"/>
      <c r="K108" s="151" t="str">
        <f>IFERROR(CONCATENATE(INDEX('8- Politicas de admiistracion'!$B$16:$F$53,MATCH('5- Identificación de Riesgos'!J108,'8- Politicas de admiistracion'!$C$16:$C$54,0),1)," - ",L108),"")</f>
        <v/>
      </c>
      <c r="L108" s="152" t="str">
        <f>IFERROR(VLOOKUP(INDEX('8- Politicas de admiistracion'!$B$16:$F$64,MATCH('5- Identificación de Riesgos'!J108,'8- Politicas de admiistracion'!$C$16:$C$64,0),1),'8- Politicas de admiistracion'!$B$16:$F$64,5,FALSE),"")</f>
        <v/>
      </c>
      <c r="M108" s="359"/>
      <c r="N108" s="359"/>
      <c r="O108" s="360"/>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c r="BC108" s="60"/>
      <c r="BD108" s="60"/>
      <c r="BE108" s="60"/>
      <c r="BF108" s="60"/>
      <c r="BG108" s="60"/>
      <c r="BH108" s="60"/>
      <c r="BI108" s="60"/>
      <c r="BJ108" s="60"/>
      <c r="BK108" s="60"/>
      <c r="BL108" s="60"/>
      <c r="BM108" s="60"/>
      <c r="BN108" s="60"/>
      <c r="BO108" s="60"/>
      <c r="BP108" s="60"/>
      <c r="BQ108" s="60"/>
      <c r="BR108" s="60"/>
      <c r="BS108" s="60"/>
      <c r="BT108" s="60"/>
      <c r="BU108" s="60"/>
      <c r="BV108" s="60"/>
      <c r="BW108" s="60"/>
      <c r="BX108" s="60"/>
      <c r="BY108" s="60"/>
      <c r="BZ108" s="60"/>
      <c r="CA108" s="60"/>
      <c r="CB108" s="60"/>
      <c r="CC108" s="60"/>
      <c r="CD108" s="60"/>
      <c r="CE108" s="60"/>
      <c r="CF108" s="60"/>
      <c r="CG108" s="60"/>
      <c r="CH108" s="60"/>
      <c r="CI108" s="60"/>
      <c r="CJ108" s="60"/>
      <c r="CK108" s="60"/>
      <c r="CL108" s="60"/>
      <c r="CM108" s="60"/>
      <c r="CN108" s="60"/>
      <c r="CO108" s="60"/>
      <c r="CP108" s="60"/>
      <c r="CQ108" s="60"/>
      <c r="CR108" s="60"/>
      <c r="CS108" s="60"/>
      <c r="CT108" s="60"/>
      <c r="CU108" s="60"/>
      <c r="CV108" s="60"/>
      <c r="CW108" s="60"/>
      <c r="CX108" s="60"/>
      <c r="CY108" s="60"/>
      <c r="CZ108" s="60"/>
      <c r="DA108" s="60"/>
      <c r="DB108" s="60"/>
      <c r="DC108" s="60"/>
      <c r="DD108" s="60"/>
      <c r="DE108" s="60"/>
      <c r="DF108" s="60"/>
      <c r="DG108" s="60"/>
      <c r="DH108" s="60"/>
      <c r="DI108" s="60"/>
      <c r="DJ108" s="60"/>
      <c r="DK108" s="60"/>
      <c r="DL108" s="60"/>
      <c r="DM108" s="60"/>
      <c r="DN108" s="60"/>
      <c r="DO108" s="60"/>
      <c r="DP108" s="60"/>
      <c r="DQ108" s="60"/>
      <c r="DR108" s="60"/>
      <c r="DS108" s="60"/>
      <c r="DT108" s="60"/>
      <c r="DU108" s="60"/>
      <c r="DV108" s="60"/>
      <c r="DW108" s="60"/>
      <c r="DX108" s="60"/>
      <c r="DY108" s="60"/>
      <c r="DZ108" s="60"/>
      <c r="EA108" s="60"/>
      <c r="EB108" s="60"/>
      <c r="EC108" s="60"/>
      <c r="ED108" s="60"/>
      <c r="EE108" s="60"/>
      <c r="EF108" s="60"/>
      <c r="EG108" s="60"/>
      <c r="EH108" s="60"/>
      <c r="EI108" s="60"/>
      <c r="EJ108" s="60"/>
      <c r="EK108" s="60"/>
      <c r="EL108" s="60"/>
      <c r="EM108" s="60"/>
      <c r="EN108" s="60"/>
      <c r="EO108" s="60"/>
      <c r="EP108" s="60"/>
      <c r="EQ108" s="60"/>
      <c r="ER108" s="60"/>
      <c r="ES108" s="60"/>
      <c r="ET108" s="60"/>
      <c r="EU108" s="60"/>
      <c r="EV108" s="60"/>
      <c r="EW108" s="60"/>
      <c r="EX108" s="60"/>
      <c r="EY108" s="60"/>
      <c r="EZ108" s="60"/>
      <c r="FA108" s="60"/>
      <c r="FB108" s="60"/>
      <c r="FC108" s="60"/>
      <c r="FD108" s="60"/>
      <c r="FE108" s="60"/>
      <c r="FF108" s="60"/>
      <c r="FG108" s="60"/>
      <c r="FH108" s="60"/>
      <c r="FI108" s="60"/>
      <c r="FJ108" s="60"/>
      <c r="FK108" s="60"/>
      <c r="FL108" s="60"/>
      <c r="FM108" s="60"/>
      <c r="FN108" s="60"/>
      <c r="FO108" s="60"/>
      <c r="FP108" s="60"/>
      <c r="FQ108" s="60"/>
      <c r="FR108" s="60"/>
      <c r="FS108" s="60"/>
      <c r="FT108" s="60"/>
      <c r="FU108" s="60"/>
      <c r="FV108" s="60"/>
      <c r="FW108" s="60"/>
      <c r="FX108" s="60"/>
      <c r="FY108" s="60"/>
      <c r="FZ108" s="60"/>
      <c r="GA108" s="60"/>
      <c r="GB108" s="60"/>
      <c r="GC108" s="60"/>
      <c r="GD108" s="60"/>
      <c r="GE108" s="60"/>
      <c r="GF108" s="60"/>
      <c r="GG108" s="60"/>
      <c r="GH108" s="60"/>
      <c r="GI108" s="60"/>
      <c r="GJ108" s="60"/>
      <c r="GK108" s="60"/>
      <c r="GL108" s="60"/>
      <c r="GM108" s="60"/>
      <c r="GN108" s="60"/>
      <c r="GO108" s="60"/>
      <c r="GP108" s="60"/>
      <c r="GQ108" s="60"/>
      <c r="GR108" s="60"/>
      <c r="GS108" s="60"/>
      <c r="GT108" s="60"/>
      <c r="GU108" s="60"/>
      <c r="GV108" s="60"/>
      <c r="GW108" s="60"/>
      <c r="GX108" s="60"/>
      <c r="GY108" s="60"/>
      <c r="GZ108" s="60"/>
      <c r="HA108" s="60"/>
      <c r="HB108" s="60"/>
      <c r="HC108" s="60"/>
      <c r="HD108" s="60"/>
      <c r="HE108" s="60"/>
      <c r="HF108" s="60"/>
      <c r="HG108" s="60"/>
      <c r="HH108" s="60"/>
      <c r="HI108" s="60"/>
      <c r="HJ108" s="60"/>
      <c r="HK108" s="60"/>
      <c r="HL108" s="60"/>
      <c r="HM108" s="60"/>
      <c r="HN108" s="60"/>
      <c r="HO108" s="60"/>
      <c r="HP108" s="60"/>
      <c r="HQ108" s="60"/>
      <c r="HR108" s="60"/>
      <c r="HS108" s="60"/>
      <c r="HT108" s="60"/>
      <c r="HU108" s="60"/>
      <c r="HV108" s="60"/>
      <c r="HW108" s="60"/>
      <c r="HX108" s="60"/>
      <c r="HY108" s="60"/>
      <c r="HZ108" s="60"/>
      <c r="IA108" s="60"/>
      <c r="IB108" s="60"/>
      <c r="IC108" s="60"/>
      <c r="ID108" s="60"/>
      <c r="IE108" s="60"/>
      <c r="IF108" s="60"/>
      <c r="IG108" s="60"/>
      <c r="IH108" s="60"/>
      <c r="II108" s="60"/>
      <c r="IJ108" s="60"/>
      <c r="IK108" s="60"/>
      <c r="IL108" s="60"/>
      <c r="IM108" s="60"/>
      <c r="IN108" s="60"/>
      <c r="IO108" s="60"/>
      <c r="IP108" s="60"/>
      <c r="IQ108" s="60"/>
      <c r="IR108" s="60"/>
      <c r="IS108" s="60"/>
      <c r="IT108" s="60"/>
      <c r="IU108" s="60"/>
      <c r="IV108" s="60"/>
      <c r="IW108" s="60"/>
      <c r="IX108" s="60"/>
    </row>
    <row r="109" spans="1:258" ht="14.25" customHeight="1" thickTop="1" thickBot="1">
      <c r="A109" s="361"/>
      <c r="B109" s="362"/>
      <c r="C109" s="363"/>
      <c r="D109" s="154"/>
      <c r="E109" s="368"/>
      <c r="F109" s="368"/>
      <c r="G109" s="364"/>
      <c r="H109" s="359"/>
      <c r="I109" s="157"/>
      <c r="J109" s="158"/>
      <c r="K109" s="151" t="str">
        <f>IFERROR(CONCATENATE(INDEX('8- Politicas de admiistracion'!$B$16:$F$53,MATCH('5- Identificación de Riesgos'!J109,'8- Politicas de admiistracion'!$C$16:$C$54,0),1)," - ",L109),"")</f>
        <v/>
      </c>
      <c r="L109" s="152" t="str">
        <f>IFERROR(VLOOKUP(INDEX('8- Politicas de admiistracion'!$B$16:$F$64,MATCH('5- Identificación de Riesgos'!J109,'8- Politicas de admiistracion'!$C$16:$C$64,0),1),'8- Politicas de admiistracion'!$B$16:$F$64,5,FALSE),"")</f>
        <v/>
      </c>
      <c r="M109" s="359"/>
      <c r="N109" s="359"/>
      <c r="O109" s="360"/>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c r="BC109" s="60"/>
      <c r="BD109" s="60"/>
      <c r="BE109" s="60"/>
      <c r="BF109" s="60"/>
      <c r="BG109" s="60"/>
      <c r="BH109" s="60"/>
      <c r="BI109" s="60"/>
      <c r="BJ109" s="60"/>
      <c r="BK109" s="60"/>
      <c r="BL109" s="60"/>
      <c r="BM109" s="60"/>
      <c r="BN109" s="60"/>
      <c r="BO109" s="60"/>
      <c r="BP109" s="60"/>
      <c r="BQ109" s="60"/>
      <c r="BR109" s="60"/>
      <c r="BS109" s="60"/>
      <c r="BT109" s="60"/>
      <c r="BU109" s="60"/>
      <c r="BV109" s="60"/>
      <c r="BW109" s="60"/>
      <c r="BX109" s="60"/>
      <c r="BY109" s="60"/>
      <c r="BZ109" s="60"/>
      <c r="CA109" s="60"/>
      <c r="CB109" s="60"/>
      <c r="CC109" s="60"/>
      <c r="CD109" s="60"/>
      <c r="CE109" s="60"/>
      <c r="CF109" s="60"/>
      <c r="CG109" s="60"/>
      <c r="CH109" s="60"/>
      <c r="CI109" s="60"/>
      <c r="CJ109" s="60"/>
      <c r="CK109" s="60"/>
      <c r="CL109" s="60"/>
      <c r="CM109" s="60"/>
      <c r="CN109" s="60"/>
      <c r="CO109" s="60"/>
      <c r="CP109" s="60"/>
      <c r="CQ109" s="60"/>
      <c r="CR109" s="60"/>
      <c r="CS109" s="60"/>
      <c r="CT109" s="60"/>
      <c r="CU109" s="60"/>
      <c r="CV109" s="60"/>
      <c r="CW109" s="60"/>
      <c r="CX109" s="60"/>
      <c r="CY109" s="60"/>
      <c r="CZ109" s="60"/>
      <c r="DA109" s="60"/>
      <c r="DB109" s="60"/>
      <c r="DC109" s="60"/>
      <c r="DD109" s="60"/>
      <c r="DE109" s="60"/>
      <c r="DF109" s="60"/>
      <c r="DG109" s="60"/>
      <c r="DH109" s="60"/>
      <c r="DI109" s="60"/>
      <c r="DJ109" s="60"/>
      <c r="DK109" s="60"/>
      <c r="DL109" s="60"/>
      <c r="DM109" s="60"/>
      <c r="DN109" s="60"/>
      <c r="DO109" s="60"/>
      <c r="DP109" s="60"/>
      <c r="DQ109" s="60"/>
      <c r="DR109" s="60"/>
      <c r="DS109" s="60"/>
      <c r="DT109" s="60"/>
      <c r="DU109" s="60"/>
      <c r="DV109" s="60"/>
      <c r="DW109" s="60"/>
      <c r="DX109" s="60"/>
      <c r="DY109" s="60"/>
      <c r="DZ109" s="60"/>
      <c r="EA109" s="60"/>
      <c r="EB109" s="60"/>
      <c r="EC109" s="60"/>
      <c r="ED109" s="60"/>
      <c r="EE109" s="60"/>
      <c r="EF109" s="60"/>
      <c r="EG109" s="60"/>
      <c r="EH109" s="60"/>
      <c r="EI109" s="60"/>
      <c r="EJ109" s="60"/>
      <c r="EK109" s="60"/>
      <c r="EL109" s="60"/>
      <c r="EM109" s="60"/>
      <c r="EN109" s="60"/>
      <c r="EO109" s="60"/>
      <c r="EP109" s="60"/>
      <c r="EQ109" s="60"/>
      <c r="ER109" s="60"/>
      <c r="ES109" s="60"/>
      <c r="ET109" s="60"/>
      <c r="EU109" s="60"/>
      <c r="EV109" s="60"/>
      <c r="EW109" s="60"/>
      <c r="EX109" s="60"/>
      <c r="EY109" s="60"/>
      <c r="EZ109" s="60"/>
      <c r="FA109" s="60"/>
      <c r="FB109" s="60"/>
      <c r="FC109" s="60"/>
      <c r="FD109" s="60"/>
      <c r="FE109" s="60"/>
      <c r="FF109" s="60"/>
      <c r="FG109" s="60"/>
      <c r="FH109" s="60"/>
      <c r="FI109" s="60"/>
      <c r="FJ109" s="60"/>
      <c r="FK109" s="60"/>
      <c r="FL109" s="60"/>
      <c r="FM109" s="60"/>
      <c r="FN109" s="60"/>
      <c r="FO109" s="60"/>
      <c r="FP109" s="60"/>
      <c r="FQ109" s="60"/>
      <c r="FR109" s="60"/>
      <c r="FS109" s="60"/>
      <c r="FT109" s="60"/>
      <c r="FU109" s="60"/>
      <c r="FV109" s="60"/>
      <c r="FW109" s="60"/>
      <c r="FX109" s="60"/>
      <c r="FY109" s="60"/>
      <c r="FZ109" s="60"/>
      <c r="GA109" s="60"/>
      <c r="GB109" s="60"/>
      <c r="GC109" s="60"/>
      <c r="GD109" s="60"/>
      <c r="GE109" s="60"/>
      <c r="GF109" s="60"/>
      <c r="GG109" s="60"/>
      <c r="GH109" s="60"/>
      <c r="GI109" s="60"/>
      <c r="GJ109" s="60"/>
      <c r="GK109" s="60"/>
      <c r="GL109" s="60"/>
      <c r="GM109" s="60"/>
      <c r="GN109" s="60"/>
      <c r="GO109" s="60"/>
      <c r="GP109" s="60"/>
      <c r="GQ109" s="60"/>
      <c r="GR109" s="60"/>
      <c r="GS109" s="60"/>
      <c r="GT109" s="60"/>
      <c r="GU109" s="60"/>
      <c r="GV109" s="60"/>
      <c r="GW109" s="60"/>
      <c r="GX109" s="60"/>
      <c r="GY109" s="60"/>
      <c r="GZ109" s="60"/>
      <c r="HA109" s="60"/>
      <c r="HB109" s="60"/>
      <c r="HC109" s="60"/>
      <c r="HD109" s="60"/>
      <c r="HE109" s="60"/>
      <c r="HF109" s="60"/>
      <c r="HG109" s="60"/>
      <c r="HH109" s="60"/>
      <c r="HI109" s="60"/>
      <c r="HJ109" s="60"/>
      <c r="HK109" s="60"/>
      <c r="HL109" s="60"/>
      <c r="HM109" s="60"/>
      <c r="HN109" s="60"/>
      <c r="HO109" s="60"/>
      <c r="HP109" s="60"/>
      <c r="HQ109" s="60"/>
      <c r="HR109" s="60"/>
      <c r="HS109" s="60"/>
      <c r="HT109" s="60"/>
      <c r="HU109" s="60"/>
      <c r="HV109" s="60"/>
      <c r="HW109" s="60"/>
      <c r="HX109" s="60"/>
      <c r="HY109" s="60"/>
      <c r="HZ109" s="60"/>
      <c r="IA109" s="60"/>
      <c r="IB109" s="60"/>
      <c r="IC109" s="60"/>
      <c r="ID109" s="60"/>
      <c r="IE109" s="60"/>
      <c r="IF109" s="60"/>
      <c r="IG109" s="60"/>
      <c r="IH109" s="60"/>
      <c r="II109" s="60"/>
      <c r="IJ109" s="60"/>
      <c r="IK109" s="60"/>
      <c r="IL109" s="60"/>
      <c r="IM109" s="60"/>
      <c r="IN109" s="60"/>
      <c r="IO109" s="60"/>
      <c r="IP109" s="60"/>
      <c r="IQ109" s="60"/>
      <c r="IR109" s="60"/>
      <c r="IS109" s="60"/>
      <c r="IT109" s="60"/>
      <c r="IU109" s="60"/>
      <c r="IV109" s="60"/>
      <c r="IW109" s="60"/>
      <c r="IX109" s="60"/>
    </row>
    <row r="110" spans="1:258" ht="27" thickTop="1" thickBot="1">
      <c r="A110" s="361">
        <v>11</v>
      </c>
      <c r="B110" s="362" t="s">
        <v>356</v>
      </c>
      <c r="C110" s="363" t="s">
        <v>357</v>
      </c>
      <c r="D110" s="149" t="s">
        <v>358</v>
      </c>
      <c r="E110" s="359">
        <v>2</v>
      </c>
      <c r="F110" s="359">
        <v>0</v>
      </c>
      <c r="G110" s="364">
        <f t="shared" ref="G110" si="7">F110/E110</f>
        <v>0</v>
      </c>
      <c r="H110" s="359" t="str">
        <f>CONCATENATE(IF(G110&lt;='8- Politicas de admiistracion'!$D$6,'8- Politicas de admiistracion'!$B$6,IF(G110&lt;='8- Politicas de admiistracion'!$D$7,'8- Politicas de admiistracion'!$B$7,IF(G110&lt;='8- Politicas de admiistracion'!$D$8,'8- Politicas de admiistracion'!$B$8,IF(G110&lt;='8- Politicas de admiistracion'!$D$9,'8- Politicas de admiistracion'!$B$9,IF(G110&lt;='8- Politicas de admiistracion'!$D$10,'8- Politicas de admiistracion'!$B$10,"Probabilidad no valida")))))," - ",VLOOKUP(IF(G110&lt;='8- Politicas de admiistracion'!$D$6,'8- Politicas de admiistracion'!$B$6,IF(G110&lt;='8- Politicas de admiistracion'!$D$7,'8- Politicas de admiistracion'!$B$7,IF(G110&lt;='8- Politicas de admiistracion'!$D$8,'8- Politicas de admiistracion'!$B$8,IF(G110&lt;='8- Politicas de admiistracion'!$D$9,'8- Politicas de admiistracion'!$B$9,IF(G110&lt;='8- Politicas de admiistracion'!$D$10,'8- Politicas de admiistracion'!$B$10,"Probabilidad no valida"))))),'8- Politicas de admiistracion'!$B$6:$F$10,5,FALSE))</f>
        <v>Muy Baja - 1</v>
      </c>
      <c r="I110" s="157" t="s">
        <v>279</v>
      </c>
      <c r="J110" s="158" t="s">
        <v>320</v>
      </c>
      <c r="K110" s="151" t="str">
        <f>IFERROR(CONCATENATE(INDEX('8- Politicas de admiistracion'!$B$16:$F$53,MATCH('5- Identificación de Riesgos'!J110,'8- Politicas de admiistracion'!$C$16:$C$54,0),1)," - ",L110),"")</f>
        <v>Mayor - 4</v>
      </c>
      <c r="L110" s="152">
        <f>IFERROR(VLOOKUP(INDEX('8- Politicas de admiistracion'!$B$16:$F$64,MATCH('5- Identificación de Riesgos'!J110,'8- Politicas de admiistracion'!$C$16:$C$64,0),1),'8- Politicas de admiistracion'!$B$16:$F$64,5,FALSE),"")</f>
        <v>4</v>
      </c>
      <c r="M110" s="359" t="str">
        <f>IFERROR(CONCATENATE(INDEX('8- Politicas de admiistracion'!$B$16:$F$53,MATCH(ROUND(AVERAGE(L110:L119),0),'8- Politicas de admiistracion'!$F$16:$F$53,0),1)," - ",ROUND(AVERAGE(L110:L119),0)),"")</f>
        <v>Moderado - 3</v>
      </c>
      <c r="N110" s="359" t="str">
        <f>IFERROR(CONCATENATE(VLOOKUP((LEFT(H110,LEN(H110)-4)&amp;LEFT(M110,LEN(M110)-4)),'9- Matriz de Calor '!$D$17:$E$41,2,0)," - ",RIGHT(H110,1)*RIGHT(M110,1)),"")</f>
        <v>Moderado - 3</v>
      </c>
      <c r="O110" s="150"/>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c r="BC110" s="60"/>
      <c r="BD110" s="60"/>
      <c r="BE110" s="60"/>
      <c r="BF110" s="60"/>
      <c r="BG110" s="60"/>
      <c r="BH110" s="60"/>
      <c r="BI110" s="60"/>
      <c r="BJ110" s="60"/>
      <c r="BK110" s="60"/>
      <c r="BL110" s="60"/>
      <c r="BM110" s="60"/>
      <c r="BN110" s="60"/>
      <c r="BO110" s="60"/>
      <c r="BP110" s="60"/>
      <c r="BQ110" s="60"/>
      <c r="BR110" s="60"/>
      <c r="BS110" s="60"/>
      <c r="BT110" s="60"/>
      <c r="BU110" s="60"/>
      <c r="BV110" s="60"/>
      <c r="BW110" s="60"/>
      <c r="BX110" s="60"/>
      <c r="BY110" s="60"/>
      <c r="BZ110" s="60"/>
      <c r="CA110" s="60"/>
      <c r="CB110" s="60"/>
      <c r="CC110" s="60"/>
      <c r="CD110" s="60"/>
      <c r="CE110" s="60"/>
      <c r="CF110" s="60"/>
      <c r="CG110" s="60"/>
      <c r="CH110" s="60"/>
      <c r="CI110" s="60"/>
      <c r="CJ110" s="60"/>
      <c r="CK110" s="60"/>
      <c r="CL110" s="60"/>
      <c r="CM110" s="60"/>
      <c r="CN110" s="60"/>
      <c r="CO110" s="60"/>
      <c r="CP110" s="60"/>
      <c r="CQ110" s="60"/>
      <c r="CR110" s="60"/>
      <c r="CS110" s="60"/>
      <c r="CT110" s="60"/>
      <c r="CU110" s="60"/>
      <c r="CV110" s="60"/>
      <c r="CW110" s="60"/>
      <c r="CX110" s="60"/>
      <c r="CY110" s="60"/>
      <c r="CZ110" s="60"/>
      <c r="DA110" s="60"/>
      <c r="DB110" s="60"/>
      <c r="DC110" s="60"/>
      <c r="DD110" s="60"/>
      <c r="DE110" s="60"/>
      <c r="DF110" s="60"/>
      <c r="DG110" s="60"/>
      <c r="DH110" s="60"/>
      <c r="DI110" s="60"/>
      <c r="DJ110" s="60"/>
      <c r="DK110" s="60"/>
      <c r="DL110" s="60"/>
      <c r="DM110" s="60"/>
      <c r="DN110" s="60"/>
      <c r="DO110" s="60"/>
      <c r="DP110" s="60"/>
      <c r="DQ110" s="60"/>
      <c r="DR110" s="60"/>
      <c r="DS110" s="60"/>
      <c r="DT110" s="60"/>
      <c r="DU110" s="60"/>
      <c r="DV110" s="60"/>
      <c r="DW110" s="60"/>
      <c r="DX110" s="60"/>
      <c r="DY110" s="60"/>
      <c r="DZ110" s="60"/>
      <c r="EA110" s="60"/>
      <c r="EB110" s="60"/>
      <c r="EC110" s="60"/>
      <c r="ED110" s="60"/>
      <c r="EE110" s="60"/>
      <c r="EF110" s="60"/>
      <c r="EG110" s="60"/>
      <c r="EH110" s="60"/>
      <c r="EI110" s="60"/>
      <c r="EJ110" s="60"/>
      <c r="EK110" s="60"/>
      <c r="EL110" s="60"/>
      <c r="EM110" s="60"/>
      <c r="EN110" s="60"/>
      <c r="EO110" s="60"/>
      <c r="EP110" s="60"/>
      <c r="EQ110" s="60"/>
      <c r="ER110" s="60"/>
      <c r="ES110" s="60"/>
      <c r="ET110" s="60"/>
      <c r="EU110" s="60"/>
      <c r="EV110" s="60"/>
      <c r="EW110" s="60"/>
      <c r="EX110" s="60"/>
      <c r="EY110" s="60"/>
      <c r="EZ110" s="60"/>
      <c r="FA110" s="60"/>
      <c r="FB110" s="60"/>
      <c r="FC110" s="60"/>
      <c r="FD110" s="60"/>
      <c r="FE110" s="60"/>
      <c r="FF110" s="60"/>
      <c r="FG110" s="60"/>
      <c r="FH110" s="60"/>
      <c r="FI110" s="60"/>
      <c r="FJ110" s="60"/>
      <c r="FK110" s="60"/>
      <c r="FL110" s="60"/>
      <c r="FM110" s="60"/>
      <c r="FN110" s="60"/>
      <c r="FO110" s="60"/>
      <c r="FP110" s="60"/>
      <c r="FQ110" s="60"/>
      <c r="FR110" s="60"/>
      <c r="FS110" s="60"/>
      <c r="FT110" s="60"/>
      <c r="FU110" s="60"/>
      <c r="FV110" s="60"/>
      <c r="FW110" s="60"/>
      <c r="FX110" s="60"/>
      <c r="FY110" s="60"/>
      <c r="FZ110" s="60"/>
      <c r="GA110" s="60"/>
      <c r="GB110" s="60"/>
      <c r="GC110" s="60"/>
      <c r="GD110" s="60"/>
      <c r="GE110" s="60"/>
      <c r="GF110" s="60"/>
      <c r="GG110" s="60"/>
      <c r="GH110" s="60"/>
      <c r="GI110" s="60"/>
      <c r="GJ110" s="60"/>
      <c r="GK110" s="60"/>
      <c r="GL110" s="60"/>
      <c r="GM110" s="60"/>
      <c r="GN110" s="60"/>
      <c r="GO110" s="60"/>
      <c r="GP110" s="60"/>
      <c r="GQ110" s="60"/>
      <c r="GR110" s="60"/>
      <c r="GS110" s="60"/>
      <c r="GT110" s="60"/>
      <c r="GU110" s="60"/>
      <c r="GV110" s="60"/>
      <c r="GW110" s="60"/>
      <c r="GX110" s="60"/>
      <c r="GY110" s="60"/>
      <c r="GZ110" s="60"/>
      <c r="HA110" s="60"/>
      <c r="HB110" s="60"/>
      <c r="HC110" s="60"/>
      <c r="HD110" s="60"/>
      <c r="HE110" s="60"/>
      <c r="HF110" s="60"/>
      <c r="HG110" s="60"/>
      <c r="HH110" s="60"/>
      <c r="HI110" s="60"/>
      <c r="HJ110" s="60"/>
      <c r="HK110" s="60"/>
      <c r="HL110" s="60"/>
      <c r="HM110" s="60"/>
      <c r="HN110" s="60"/>
      <c r="HO110" s="60"/>
      <c r="HP110" s="60"/>
      <c r="HQ110" s="60"/>
      <c r="HR110" s="60"/>
      <c r="HS110" s="60"/>
      <c r="HT110" s="60"/>
      <c r="HU110" s="60"/>
      <c r="HV110" s="60"/>
      <c r="HW110" s="60"/>
      <c r="HX110" s="60"/>
      <c r="HY110" s="60"/>
      <c r="HZ110" s="60"/>
      <c r="IA110" s="60"/>
      <c r="IB110" s="60"/>
      <c r="IC110" s="60"/>
      <c r="ID110" s="60"/>
      <c r="IE110" s="60"/>
      <c r="IF110" s="60"/>
      <c r="IG110" s="60"/>
      <c r="IH110" s="60"/>
      <c r="II110" s="60"/>
      <c r="IJ110" s="60"/>
      <c r="IK110" s="60"/>
      <c r="IL110" s="60"/>
      <c r="IM110" s="60"/>
      <c r="IN110" s="60"/>
      <c r="IO110" s="60"/>
      <c r="IP110" s="60"/>
      <c r="IQ110" s="60"/>
      <c r="IR110" s="60"/>
      <c r="IS110" s="60"/>
      <c r="IT110" s="60"/>
      <c r="IU110" s="60"/>
      <c r="IV110" s="60"/>
      <c r="IW110" s="60"/>
      <c r="IX110" s="60"/>
    </row>
    <row r="111" spans="1:258" ht="27" thickTop="1" thickBot="1">
      <c r="A111" s="361"/>
      <c r="B111" s="362"/>
      <c r="C111" s="363"/>
      <c r="D111" s="149" t="s">
        <v>359</v>
      </c>
      <c r="E111" s="359"/>
      <c r="F111" s="359"/>
      <c r="G111" s="364"/>
      <c r="H111" s="359"/>
      <c r="I111" s="157" t="s">
        <v>322</v>
      </c>
      <c r="J111" s="158" t="s">
        <v>351</v>
      </c>
      <c r="K111" s="151" t="str">
        <f>IFERROR(CONCATENATE(INDEX('8- Politicas de admiistracion'!$B$16:$F$53,MATCH('5- Identificación de Riesgos'!J111,'8- Politicas de admiistracion'!$C$16:$C$54,0),1)," - ",L111),"")</f>
        <v>Menor - 2</v>
      </c>
      <c r="L111" s="152">
        <f>IFERROR(VLOOKUP(INDEX('8- Politicas de admiistracion'!$B$16:$F$64,MATCH('5- Identificación de Riesgos'!J111,'8- Politicas de admiistracion'!$C$16:$C$64,0),1),'8- Politicas de admiistracion'!$B$16:$F$64,5,FALSE),"")</f>
        <v>2</v>
      </c>
      <c r="M111" s="359"/>
      <c r="N111" s="359"/>
      <c r="O111" s="150"/>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c r="BC111" s="60"/>
      <c r="BD111" s="60"/>
      <c r="BE111" s="60"/>
      <c r="BF111" s="60"/>
      <c r="BG111" s="60"/>
      <c r="BH111" s="60"/>
      <c r="BI111" s="60"/>
      <c r="BJ111" s="60"/>
      <c r="BK111" s="60"/>
      <c r="BL111" s="60"/>
      <c r="BM111" s="60"/>
      <c r="BN111" s="60"/>
      <c r="BO111" s="60"/>
      <c r="BP111" s="60"/>
      <c r="BQ111" s="60"/>
      <c r="BR111" s="60"/>
      <c r="BS111" s="60"/>
      <c r="BT111" s="60"/>
      <c r="BU111" s="60"/>
      <c r="BV111" s="60"/>
      <c r="BW111" s="60"/>
      <c r="BX111" s="60"/>
      <c r="BY111" s="60"/>
      <c r="BZ111" s="60"/>
      <c r="CA111" s="60"/>
      <c r="CB111" s="60"/>
      <c r="CC111" s="60"/>
      <c r="CD111" s="60"/>
      <c r="CE111" s="60"/>
      <c r="CF111" s="60"/>
      <c r="CG111" s="60"/>
      <c r="CH111" s="60"/>
      <c r="CI111" s="60"/>
      <c r="CJ111" s="60"/>
      <c r="CK111" s="60"/>
      <c r="CL111" s="60"/>
      <c r="CM111" s="60"/>
      <c r="CN111" s="60"/>
      <c r="CO111" s="60"/>
      <c r="CP111" s="60"/>
      <c r="CQ111" s="60"/>
      <c r="CR111" s="60"/>
      <c r="CS111" s="60"/>
      <c r="CT111" s="60"/>
      <c r="CU111" s="60"/>
      <c r="CV111" s="60"/>
      <c r="CW111" s="60"/>
      <c r="CX111" s="60"/>
      <c r="CY111" s="60"/>
      <c r="CZ111" s="60"/>
      <c r="DA111" s="60"/>
      <c r="DB111" s="60"/>
      <c r="DC111" s="60"/>
      <c r="DD111" s="60"/>
      <c r="DE111" s="60"/>
      <c r="DF111" s="60"/>
      <c r="DG111" s="60"/>
      <c r="DH111" s="60"/>
      <c r="DI111" s="60"/>
      <c r="DJ111" s="60"/>
      <c r="DK111" s="60"/>
      <c r="DL111" s="60"/>
      <c r="DM111" s="60"/>
      <c r="DN111" s="60"/>
      <c r="DO111" s="60"/>
      <c r="DP111" s="60"/>
      <c r="DQ111" s="60"/>
      <c r="DR111" s="60"/>
      <c r="DS111" s="60"/>
      <c r="DT111" s="60"/>
      <c r="DU111" s="60"/>
      <c r="DV111" s="60"/>
      <c r="DW111" s="60"/>
      <c r="DX111" s="60"/>
      <c r="DY111" s="60"/>
      <c r="DZ111" s="60"/>
      <c r="EA111" s="60"/>
      <c r="EB111" s="60"/>
      <c r="EC111" s="60"/>
      <c r="ED111" s="60"/>
      <c r="EE111" s="60"/>
      <c r="EF111" s="60"/>
      <c r="EG111" s="60"/>
      <c r="EH111" s="60"/>
      <c r="EI111" s="60"/>
      <c r="EJ111" s="60"/>
      <c r="EK111" s="60"/>
      <c r="EL111" s="60"/>
      <c r="EM111" s="60"/>
      <c r="EN111" s="60"/>
      <c r="EO111" s="60"/>
      <c r="EP111" s="60"/>
      <c r="EQ111" s="60"/>
      <c r="ER111" s="60"/>
      <c r="ES111" s="60"/>
      <c r="ET111" s="60"/>
      <c r="EU111" s="60"/>
      <c r="EV111" s="60"/>
      <c r="EW111" s="60"/>
      <c r="EX111" s="60"/>
      <c r="EY111" s="60"/>
      <c r="EZ111" s="60"/>
      <c r="FA111" s="60"/>
      <c r="FB111" s="60"/>
      <c r="FC111" s="60"/>
      <c r="FD111" s="60"/>
      <c r="FE111" s="60"/>
      <c r="FF111" s="60"/>
      <c r="FG111" s="60"/>
      <c r="FH111" s="60"/>
      <c r="FI111" s="60"/>
      <c r="FJ111" s="60"/>
      <c r="FK111" s="60"/>
      <c r="FL111" s="60"/>
      <c r="FM111" s="60"/>
      <c r="FN111" s="60"/>
      <c r="FO111" s="60"/>
      <c r="FP111" s="60"/>
      <c r="FQ111" s="60"/>
      <c r="FR111" s="60"/>
      <c r="FS111" s="60"/>
      <c r="FT111" s="60"/>
      <c r="FU111" s="60"/>
      <c r="FV111" s="60"/>
      <c r="FW111" s="60"/>
      <c r="FX111" s="60"/>
      <c r="FY111" s="60"/>
      <c r="FZ111" s="60"/>
      <c r="GA111" s="60"/>
      <c r="GB111" s="60"/>
      <c r="GC111" s="60"/>
      <c r="GD111" s="60"/>
      <c r="GE111" s="60"/>
      <c r="GF111" s="60"/>
      <c r="GG111" s="60"/>
      <c r="GH111" s="60"/>
      <c r="GI111" s="60"/>
      <c r="GJ111" s="60"/>
      <c r="GK111" s="60"/>
      <c r="GL111" s="60"/>
      <c r="GM111" s="60"/>
      <c r="GN111" s="60"/>
      <c r="GO111" s="60"/>
      <c r="GP111" s="60"/>
      <c r="GQ111" s="60"/>
      <c r="GR111" s="60"/>
      <c r="GS111" s="60"/>
      <c r="GT111" s="60"/>
      <c r="GU111" s="60"/>
      <c r="GV111" s="60"/>
      <c r="GW111" s="60"/>
      <c r="GX111" s="60"/>
      <c r="GY111" s="60"/>
      <c r="GZ111" s="60"/>
      <c r="HA111" s="60"/>
      <c r="HB111" s="60"/>
      <c r="HC111" s="60"/>
      <c r="HD111" s="60"/>
      <c r="HE111" s="60"/>
      <c r="HF111" s="60"/>
      <c r="HG111" s="60"/>
      <c r="HH111" s="60"/>
      <c r="HI111" s="60"/>
      <c r="HJ111" s="60"/>
      <c r="HK111" s="60"/>
      <c r="HL111" s="60"/>
      <c r="HM111" s="60"/>
      <c r="HN111" s="60"/>
      <c r="HO111" s="60"/>
      <c r="HP111" s="60"/>
      <c r="HQ111" s="60"/>
      <c r="HR111" s="60"/>
      <c r="HS111" s="60"/>
      <c r="HT111" s="60"/>
      <c r="HU111" s="60"/>
      <c r="HV111" s="60"/>
      <c r="HW111" s="60"/>
      <c r="HX111" s="60"/>
      <c r="HY111" s="60"/>
      <c r="HZ111" s="60"/>
      <c r="IA111" s="60"/>
      <c r="IB111" s="60"/>
      <c r="IC111" s="60"/>
      <c r="ID111" s="60"/>
      <c r="IE111" s="60"/>
      <c r="IF111" s="60"/>
      <c r="IG111" s="60"/>
      <c r="IH111" s="60"/>
      <c r="II111" s="60"/>
      <c r="IJ111" s="60"/>
      <c r="IK111" s="60"/>
      <c r="IL111" s="60"/>
      <c r="IM111" s="60"/>
      <c r="IN111" s="60"/>
      <c r="IO111" s="60"/>
      <c r="IP111" s="60"/>
      <c r="IQ111" s="60"/>
      <c r="IR111" s="60"/>
      <c r="IS111" s="60"/>
      <c r="IT111" s="60"/>
      <c r="IU111" s="60"/>
      <c r="IV111" s="60"/>
      <c r="IW111" s="60"/>
      <c r="IX111" s="60"/>
    </row>
    <row r="112" spans="1:258" ht="27" thickTop="1" thickBot="1">
      <c r="A112" s="361"/>
      <c r="B112" s="362"/>
      <c r="C112" s="363"/>
      <c r="D112" s="154" t="s">
        <v>360</v>
      </c>
      <c r="E112" s="359"/>
      <c r="F112" s="359"/>
      <c r="G112" s="364"/>
      <c r="H112" s="359"/>
      <c r="I112" s="157" t="s">
        <v>285</v>
      </c>
      <c r="J112" s="158" t="s">
        <v>339</v>
      </c>
      <c r="K112" s="151" t="str">
        <f>IFERROR(CONCATENATE(INDEX('8- Politicas de admiistracion'!$B$16:$F$53,MATCH('5- Identificación de Riesgos'!J112,'8- Politicas de admiistracion'!$C$16:$C$54,0),1)," - ",L112),"")</f>
        <v>Menor - 2</v>
      </c>
      <c r="L112" s="152">
        <f>IFERROR(VLOOKUP(INDEX('8- Politicas de admiistracion'!$B$16:$F$64,MATCH('5- Identificación de Riesgos'!J112,'8- Politicas de admiistracion'!$C$16:$C$64,0),1),'8- Politicas de admiistracion'!$B$16:$F$64,5,FALSE),"")</f>
        <v>2</v>
      </c>
      <c r="M112" s="359"/>
      <c r="N112" s="359"/>
      <c r="O112" s="150"/>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c r="BC112" s="60"/>
      <c r="BD112" s="60"/>
      <c r="BE112" s="60"/>
      <c r="BF112" s="60"/>
      <c r="BG112" s="60"/>
      <c r="BH112" s="60"/>
      <c r="BI112" s="60"/>
      <c r="BJ112" s="60"/>
      <c r="BK112" s="60"/>
      <c r="BL112" s="60"/>
      <c r="BM112" s="60"/>
      <c r="BN112" s="60"/>
      <c r="BO112" s="60"/>
      <c r="BP112" s="60"/>
      <c r="BQ112" s="60"/>
      <c r="BR112" s="60"/>
      <c r="BS112" s="60"/>
      <c r="BT112" s="60"/>
      <c r="BU112" s="60"/>
      <c r="BV112" s="60"/>
      <c r="BW112" s="60"/>
      <c r="BX112" s="60"/>
      <c r="BY112" s="60"/>
      <c r="BZ112" s="60"/>
      <c r="CA112" s="60"/>
      <c r="CB112" s="60"/>
      <c r="CC112" s="60"/>
      <c r="CD112" s="60"/>
      <c r="CE112" s="60"/>
      <c r="CF112" s="60"/>
      <c r="CG112" s="60"/>
      <c r="CH112" s="60"/>
      <c r="CI112" s="60"/>
      <c r="CJ112" s="60"/>
      <c r="CK112" s="60"/>
      <c r="CL112" s="60"/>
      <c r="CM112" s="60"/>
      <c r="CN112" s="60"/>
      <c r="CO112" s="60"/>
      <c r="CP112" s="60"/>
      <c r="CQ112" s="60"/>
      <c r="CR112" s="60"/>
      <c r="CS112" s="60"/>
      <c r="CT112" s="60"/>
      <c r="CU112" s="60"/>
      <c r="CV112" s="60"/>
      <c r="CW112" s="60"/>
      <c r="CX112" s="60"/>
      <c r="CY112" s="60"/>
      <c r="CZ112" s="60"/>
      <c r="DA112" s="60"/>
      <c r="DB112" s="60"/>
      <c r="DC112" s="60"/>
      <c r="DD112" s="60"/>
      <c r="DE112" s="60"/>
      <c r="DF112" s="60"/>
      <c r="DG112" s="60"/>
      <c r="DH112" s="60"/>
      <c r="DI112" s="60"/>
      <c r="DJ112" s="60"/>
      <c r="DK112" s="60"/>
      <c r="DL112" s="60"/>
      <c r="DM112" s="60"/>
      <c r="DN112" s="60"/>
      <c r="DO112" s="60"/>
      <c r="DP112" s="60"/>
      <c r="DQ112" s="60"/>
      <c r="DR112" s="60"/>
      <c r="DS112" s="60"/>
      <c r="DT112" s="60"/>
      <c r="DU112" s="60"/>
      <c r="DV112" s="60"/>
      <c r="DW112" s="60"/>
      <c r="DX112" s="60"/>
      <c r="DY112" s="60"/>
      <c r="DZ112" s="60"/>
      <c r="EA112" s="60"/>
      <c r="EB112" s="60"/>
      <c r="EC112" s="60"/>
      <c r="ED112" s="60"/>
      <c r="EE112" s="60"/>
      <c r="EF112" s="60"/>
      <c r="EG112" s="60"/>
      <c r="EH112" s="60"/>
      <c r="EI112" s="60"/>
      <c r="EJ112" s="60"/>
      <c r="EK112" s="60"/>
      <c r="EL112" s="60"/>
      <c r="EM112" s="60"/>
      <c r="EN112" s="60"/>
      <c r="EO112" s="60"/>
      <c r="EP112" s="60"/>
      <c r="EQ112" s="60"/>
      <c r="ER112" s="60"/>
      <c r="ES112" s="60"/>
      <c r="ET112" s="60"/>
      <c r="EU112" s="60"/>
      <c r="EV112" s="60"/>
      <c r="EW112" s="60"/>
      <c r="EX112" s="60"/>
      <c r="EY112" s="60"/>
      <c r="EZ112" s="60"/>
      <c r="FA112" s="60"/>
      <c r="FB112" s="60"/>
      <c r="FC112" s="60"/>
      <c r="FD112" s="60"/>
      <c r="FE112" s="60"/>
      <c r="FF112" s="60"/>
      <c r="FG112" s="60"/>
      <c r="FH112" s="60"/>
      <c r="FI112" s="60"/>
      <c r="FJ112" s="60"/>
      <c r="FK112" s="60"/>
      <c r="FL112" s="60"/>
      <c r="FM112" s="60"/>
      <c r="FN112" s="60"/>
      <c r="FO112" s="60"/>
      <c r="FP112" s="60"/>
      <c r="FQ112" s="60"/>
      <c r="FR112" s="60"/>
      <c r="FS112" s="60"/>
      <c r="FT112" s="60"/>
      <c r="FU112" s="60"/>
      <c r="FV112" s="60"/>
      <c r="FW112" s="60"/>
      <c r="FX112" s="60"/>
      <c r="FY112" s="60"/>
      <c r="FZ112" s="60"/>
      <c r="GA112" s="60"/>
      <c r="GB112" s="60"/>
      <c r="GC112" s="60"/>
      <c r="GD112" s="60"/>
      <c r="GE112" s="60"/>
      <c r="GF112" s="60"/>
      <c r="GG112" s="60"/>
      <c r="GH112" s="60"/>
      <c r="GI112" s="60"/>
      <c r="GJ112" s="60"/>
      <c r="GK112" s="60"/>
      <c r="GL112" s="60"/>
      <c r="GM112" s="60"/>
      <c r="GN112" s="60"/>
      <c r="GO112" s="60"/>
      <c r="GP112" s="60"/>
      <c r="GQ112" s="60"/>
      <c r="GR112" s="60"/>
      <c r="GS112" s="60"/>
      <c r="GT112" s="60"/>
      <c r="GU112" s="60"/>
      <c r="GV112" s="60"/>
      <c r="GW112" s="60"/>
      <c r="GX112" s="60"/>
      <c r="GY112" s="60"/>
      <c r="GZ112" s="60"/>
      <c r="HA112" s="60"/>
      <c r="HB112" s="60"/>
      <c r="HC112" s="60"/>
      <c r="HD112" s="60"/>
      <c r="HE112" s="60"/>
      <c r="HF112" s="60"/>
      <c r="HG112" s="60"/>
      <c r="HH112" s="60"/>
      <c r="HI112" s="60"/>
      <c r="HJ112" s="60"/>
      <c r="HK112" s="60"/>
      <c r="HL112" s="60"/>
      <c r="HM112" s="60"/>
      <c r="HN112" s="60"/>
      <c r="HO112" s="60"/>
      <c r="HP112" s="60"/>
      <c r="HQ112" s="60"/>
      <c r="HR112" s="60"/>
      <c r="HS112" s="60"/>
      <c r="HT112" s="60"/>
      <c r="HU112" s="60"/>
      <c r="HV112" s="60"/>
      <c r="HW112" s="60"/>
      <c r="HX112" s="60"/>
      <c r="HY112" s="60"/>
      <c r="HZ112" s="60"/>
      <c r="IA112" s="60"/>
      <c r="IB112" s="60"/>
      <c r="IC112" s="60"/>
      <c r="ID112" s="60"/>
      <c r="IE112" s="60"/>
      <c r="IF112" s="60"/>
      <c r="IG112" s="60"/>
      <c r="IH112" s="60"/>
      <c r="II112" s="60"/>
      <c r="IJ112" s="60"/>
      <c r="IK112" s="60"/>
      <c r="IL112" s="60"/>
      <c r="IM112" s="60"/>
      <c r="IN112" s="60"/>
      <c r="IO112" s="60"/>
      <c r="IP112" s="60"/>
      <c r="IQ112" s="60"/>
      <c r="IR112" s="60"/>
      <c r="IS112" s="60"/>
      <c r="IT112" s="60"/>
      <c r="IU112" s="60"/>
      <c r="IV112" s="60"/>
      <c r="IW112" s="60"/>
      <c r="IX112" s="60"/>
    </row>
    <row r="113" spans="1:258" ht="39.75" thickTop="1" thickBot="1">
      <c r="A113" s="361"/>
      <c r="B113" s="362"/>
      <c r="C113" s="363"/>
      <c r="D113" s="155" t="s">
        <v>361</v>
      </c>
      <c r="E113" s="359"/>
      <c r="F113" s="359"/>
      <c r="G113" s="364"/>
      <c r="H113" s="359"/>
      <c r="I113" s="157" t="s">
        <v>282</v>
      </c>
      <c r="J113" s="158" t="s">
        <v>327</v>
      </c>
      <c r="K113" s="151" t="str">
        <f>IFERROR(CONCATENATE(INDEX('8- Politicas de admiistracion'!$B$16:$F$53,MATCH('5- Identificación de Riesgos'!J113,'8- Politicas de admiistracion'!$C$16:$C$54,0),1)," - ",L113),"")</f>
        <v>Menor - 2</v>
      </c>
      <c r="L113" s="152">
        <f>IFERROR(VLOOKUP(INDEX('8- Politicas de admiistracion'!$B$16:$F$64,MATCH('5- Identificación de Riesgos'!J113,'8- Politicas de admiistracion'!$C$16:$C$64,0),1),'8- Politicas de admiistracion'!$B$16:$F$64,5,FALSE),"")</f>
        <v>2</v>
      </c>
      <c r="M113" s="359"/>
      <c r="N113" s="359"/>
      <c r="O113" s="150"/>
      <c r="P113" s="60"/>
      <c r="Q113" s="60"/>
      <c r="R113" s="60"/>
      <c r="S113" s="60"/>
      <c r="T113" s="60"/>
      <c r="U113" s="60"/>
      <c r="V113" s="60"/>
      <c r="W113" s="60"/>
      <c r="X113" s="60"/>
      <c r="Y113" s="60"/>
      <c r="Z113" s="60"/>
      <c r="AA113" s="60"/>
      <c r="AB113" s="60"/>
      <c r="AC113" s="60"/>
      <c r="AD113" s="60"/>
      <c r="AE113" s="60"/>
      <c r="AF113" s="60"/>
      <c r="AG113" s="60"/>
      <c r="AH113" s="60"/>
      <c r="AI113" s="60"/>
      <c r="AJ113" s="60"/>
      <c r="AK113" s="60"/>
      <c r="AL113" s="60"/>
      <c r="AM113" s="60"/>
      <c r="AN113" s="60"/>
      <c r="AO113" s="60"/>
      <c r="AP113" s="60"/>
      <c r="AQ113" s="60"/>
      <c r="AR113" s="60"/>
      <c r="AS113" s="60"/>
      <c r="AT113" s="60"/>
      <c r="AU113" s="60"/>
      <c r="AV113" s="60"/>
      <c r="AW113" s="60"/>
      <c r="AX113" s="60"/>
      <c r="AY113" s="60"/>
      <c r="AZ113" s="60"/>
      <c r="BA113" s="60"/>
      <c r="BB113" s="60"/>
      <c r="BC113" s="60"/>
      <c r="BD113" s="60"/>
      <c r="BE113" s="60"/>
      <c r="BF113" s="60"/>
      <c r="BG113" s="60"/>
      <c r="BH113" s="60"/>
      <c r="BI113" s="60"/>
      <c r="BJ113" s="60"/>
      <c r="BK113" s="60"/>
      <c r="BL113" s="60"/>
      <c r="BM113" s="60"/>
      <c r="BN113" s="60"/>
      <c r="BO113" s="60"/>
      <c r="BP113" s="60"/>
      <c r="BQ113" s="60"/>
      <c r="BR113" s="60"/>
      <c r="BS113" s="60"/>
      <c r="BT113" s="60"/>
      <c r="BU113" s="60"/>
      <c r="BV113" s="60"/>
      <c r="BW113" s="60"/>
      <c r="BX113" s="60"/>
      <c r="BY113" s="60"/>
      <c r="BZ113" s="60"/>
      <c r="CA113" s="60"/>
      <c r="CB113" s="60"/>
      <c r="CC113" s="60"/>
      <c r="CD113" s="60"/>
      <c r="CE113" s="60"/>
      <c r="CF113" s="60"/>
      <c r="CG113" s="60"/>
      <c r="CH113" s="60"/>
      <c r="CI113" s="60"/>
      <c r="CJ113" s="60"/>
      <c r="CK113" s="60"/>
      <c r="CL113" s="60"/>
      <c r="CM113" s="60"/>
      <c r="CN113" s="60"/>
      <c r="CO113" s="60"/>
      <c r="CP113" s="60"/>
      <c r="CQ113" s="60"/>
      <c r="CR113" s="60"/>
      <c r="CS113" s="60"/>
      <c r="CT113" s="60"/>
      <c r="CU113" s="60"/>
      <c r="CV113" s="60"/>
      <c r="CW113" s="60"/>
      <c r="CX113" s="60"/>
      <c r="CY113" s="60"/>
      <c r="CZ113" s="60"/>
      <c r="DA113" s="60"/>
      <c r="DB113" s="60"/>
      <c r="DC113" s="60"/>
      <c r="DD113" s="60"/>
      <c r="DE113" s="60"/>
      <c r="DF113" s="60"/>
      <c r="DG113" s="60"/>
      <c r="DH113" s="60"/>
      <c r="DI113" s="60"/>
      <c r="DJ113" s="60"/>
      <c r="DK113" s="60"/>
      <c r="DL113" s="60"/>
      <c r="DM113" s="60"/>
      <c r="DN113" s="60"/>
      <c r="DO113" s="60"/>
      <c r="DP113" s="60"/>
      <c r="DQ113" s="60"/>
      <c r="DR113" s="60"/>
      <c r="DS113" s="60"/>
      <c r="DT113" s="60"/>
      <c r="DU113" s="60"/>
      <c r="DV113" s="60"/>
      <c r="DW113" s="60"/>
      <c r="DX113" s="60"/>
      <c r="DY113" s="60"/>
      <c r="DZ113" s="60"/>
      <c r="EA113" s="60"/>
      <c r="EB113" s="60"/>
      <c r="EC113" s="60"/>
      <c r="ED113" s="60"/>
      <c r="EE113" s="60"/>
      <c r="EF113" s="60"/>
      <c r="EG113" s="60"/>
      <c r="EH113" s="60"/>
      <c r="EI113" s="60"/>
      <c r="EJ113" s="60"/>
      <c r="EK113" s="60"/>
      <c r="EL113" s="60"/>
      <c r="EM113" s="60"/>
      <c r="EN113" s="60"/>
      <c r="EO113" s="60"/>
      <c r="EP113" s="60"/>
      <c r="EQ113" s="60"/>
      <c r="ER113" s="60"/>
      <c r="ES113" s="60"/>
      <c r="ET113" s="60"/>
      <c r="EU113" s="60"/>
      <c r="EV113" s="60"/>
      <c r="EW113" s="60"/>
      <c r="EX113" s="60"/>
      <c r="EY113" s="60"/>
      <c r="EZ113" s="60"/>
      <c r="FA113" s="60"/>
      <c r="FB113" s="60"/>
      <c r="FC113" s="60"/>
      <c r="FD113" s="60"/>
      <c r="FE113" s="60"/>
      <c r="FF113" s="60"/>
      <c r="FG113" s="60"/>
      <c r="FH113" s="60"/>
      <c r="FI113" s="60"/>
      <c r="FJ113" s="60"/>
      <c r="FK113" s="60"/>
      <c r="FL113" s="60"/>
      <c r="FM113" s="60"/>
      <c r="FN113" s="60"/>
      <c r="FO113" s="60"/>
      <c r="FP113" s="60"/>
      <c r="FQ113" s="60"/>
      <c r="FR113" s="60"/>
      <c r="FS113" s="60"/>
      <c r="FT113" s="60"/>
      <c r="FU113" s="60"/>
      <c r="FV113" s="60"/>
      <c r="FW113" s="60"/>
      <c r="FX113" s="60"/>
      <c r="FY113" s="60"/>
      <c r="FZ113" s="60"/>
      <c r="GA113" s="60"/>
      <c r="GB113" s="60"/>
      <c r="GC113" s="60"/>
      <c r="GD113" s="60"/>
      <c r="GE113" s="60"/>
      <c r="GF113" s="60"/>
      <c r="GG113" s="60"/>
      <c r="GH113" s="60"/>
      <c r="GI113" s="60"/>
      <c r="GJ113" s="60"/>
      <c r="GK113" s="60"/>
      <c r="GL113" s="60"/>
      <c r="GM113" s="60"/>
      <c r="GN113" s="60"/>
      <c r="GO113" s="60"/>
      <c r="GP113" s="60"/>
      <c r="GQ113" s="60"/>
      <c r="GR113" s="60"/>
      <c r="GS113" s="60"/>
      <c r="GT113" s="60"/>
      <c r="GU113" s="60"/>
      <c r="GV113" s="60"/>
      <c r="GW113" s="60"/>
      <c r="GX113" s="60"/>
      <c r="GY113" s="60"/>
      <c r="GZ113" s="60"/>
      <c r="HA113" s="60"/>
      <c r="HB113" s="60"/>
      <c r="HC113" s="60"/>
      <c r="HD113" s="60"/>
      <c r="HE113" s="60"/>
      <c r="HF113" s="60"/>
      <c r="HG113" s="60"/>
      <c r="HH113" s="60"/>
      <c r="HI113" s="60"/>
      <c r="HJ113" s="60"/>
      <c r="HK113" s="60"/>
      <c r="HL113" s="60"/>
      <c r="HM113" s="60"/>
      <c r="HN113" s="60"/>
      <c r="HO113" s="60"/>
      <c r="HP113" s="60"/>
      <c r="HQ113" s="60"/>
      <c r="HR113" s="60"/>
      <c r="HS113" s="60"/>
      <c r="HT113" s="60"/>
      <c r="HU113" s="60"/>
      <c r="HV113" s="60"/>
      <c r="HW113" s="60"/>
      <c r="HX113" s="60"/>
      <c r="HY113" s="60"/>
      <c r="HZ113" s="60"/>
      <c r="IA113" s="60"/>
      <c r="IB113" s="60"/>
      <c r="IC113" s="60"/>
      <c r="ID113" s="60"/>
      <c r="IE113" s="60"/>
      <c r="IF113" s="60"/>
      <c r="IG113" s="60"/>
      <c r="IH113" s="60"/>
      <c r="II113" s="60"/>
      <c r="IJ113" s="60"/>
      <c r="IK113" s="60"/>
      <c r="IL113" s="60"/>
      <c r="IM113" s="60"/>
      <c r="IN113" s="60"/>
      <c r="IO113" s="60"/>
      <c r="IP113" s="60"/>
      <c r="IQ113" s="60"/>
      <c r="IR113" s="60"/>
      <c r="IS113" s="60"/>
      <c r="IT113" s="60"/>
      <c r="IU113" s="60"/>
      <c r="IV113" s="60"/>
      <c r="IW113" s="60"/>
      <c r="IX113" s="60"/>
    </row>
    <row r="114" spans="1:258" ht="14.25" thickTop="1" thickBot="1">
      <c r="A114" s="361"/>
      <c r="B114" s="362"/>
      <c r="C114" s="363"/>
      <c r="D114" s="154"/>
      <c r="E114" s="359"/>
      <c r="F114" s="359"/>
      <c r="G114" s="364"/>
      <c r="H114" s="359"/>
      <c r="I114" s="157"/>
      <c r="J114" s="158"/>
      <c r="K114" s="151" t="str">
        <f>IFERROR(CONCATENATE(INDEX('8- Politicas de admiistracion'!$B$16:$F$53,MATCH('5- Identificación de Riesgos'!J114,'8- Politicas de admiistracion'!$C$16:$C$54,0),1)," - ",L114),"")</f>
        <v/>
      </c>
      <c r="L114" s="152" t="str">
        <f>IFERROR(VLOOKUP(INDEX('8- Politicas de admiistracion'!$B$16:$F$64,MATCH('5- Identificación de Riesgos'!J114,'8- Politicas de admiistracion'!$C$16:$C$64,0),1),'8- Politicas de admiistracion'!$B$16:$F$64,5,FALSE),"")</f>
        <v/>
      </c>
      <c r="M114" s="359"/>
      <c r="N114" s="359"/>
      <c r="O114" s="150"/>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c r="AP114" s="60"/>
      <c r="AQ114" s="60"/>
      <c r="AR114" s="60"/>
      <c r="AS114" s="60"/>
      <c r="AT114" s="60"/>
      <c r="AU114" s="60"/>
      <c r="AV114" s="60"/>
      <c r="AW114" s="60"/>
      <c r="AX114" s="60"/>
      <c r="AY114" s="60"/>
      <c r="AZ114" s="60"/>
      <c r="BA114" s="60"/>
      <c r="BB114" s="60"/>
      <c r="BC114" s="60"/>
      <c r="BD114" s="60"/>
      <c r="BE114" s="60"/>
      <c r="BF114" s="60"/>
      <c r="BG114" s="60"/>
      <c r="BH114" s="60"/>
      <c r="BI114" s="60"/>
      <c r="BJ114" s="60"/>
      <c r="BK114" s="60"/>
      <c r="BL114" s="60"/>
      <c r="BM114" s="60"/>
      <c r="BN114" s="60"/>
      <c r="BO114" s="60"/>
      <c r="BP114" s="60"/>
      <c r="BQ114" s="60"/>
      <c r="BR114" s="60"/>
      <c r="BS114" s="60"/>
      <c r="BT114" s="60"/>
      <c r="BU114" s="60"/>
      <c r="BV114" s="60"/>
      <c r="BW114" s="60"/>
      <c r="BX114" s="60"/>
      <c r="BY114" s="60"/>
      <c r="BZ114" s="60"/>
      <c r="CA114" s="60"/>
      <c r="CB114" s="60"/>
      <c r="CC114" s="60"/>
      <c r="CD114" s="60"/>
      <c r="CE114" s="60"/>
      <c r="CF114" s="60"/>
      <c r="CG114" s="60"/>
      <c r="CH114" s="60"/>
      <c r="CI114" s="60"/>
      <c r="CJ114" s="60"/>
      <c r="CK114" s="60"/>
      <c r="CL114" s="60"/>
      <c r="CM114" s="60"/>
      <c r="CN114" s="60"/>
      <c r="CO114" s="60"/>
      <c r="CP114" s="60"/>
      <c r="CQ114" s="60"/>
      <c r="CR114" s="60"/>
      <c r="CS114" s="60"/>
      <c r="CT114" s="60"/>
      <c r="CU114" s="60"/>
      <c r="CV114" s="60"/>
      <c r="CW114" s="60"/>
      <c r="CX114" s="60"/>
      <c r="CY114" s="60"/>
      <c r="CZ114" s="60"/>
      <c r="DA114" s="60"/>
      <c r="DB114" s="60"/>
      <c r="DC114" s="60"/>
      <c r="DD114" s="60"/>
      <c r="DE114" s="60"/>
      <c r="DF114" s="60"/>
      <c r="DG114" s="60"/>
      <c r="DH114" s="60"/>
      <c r="DI114" s="60"/>
      <c r="DJ114" s="60"/>
      <c r="DK114" s="60"/>
      <c r="DL114" s="60"/>
      <c r="DM114" s="60"/>
      <c r="DN114" s="60"/>
      <c r="DO114" s="60"/>
      <c r="DP114" s="60"/>
      <c r="DQ114" s="60"/>
      <c r="DR114" s="60"/>
      <c r="DS114" s="60"/>
      <c r="DT114" s="60"/>
      <c r="DU114" s="60"/>
      <c r="DV114" s="60"/>
      <c r="DW114" s="60"/>
      <c r="DX114" s="60"/>
      <c r="DY114" s="60"/>
      <c r="DZ114" s="60"/>
      <c r="EA114" s="60"/>
      <c r="EB114" s="60"/>
      <c r="EC114" s="60"/>
      <c r="ED114" s="60"/>
      <c r="EE114" s="60"/>
      <c r="EF114" s="60"/>
      <c r="EG114" s="60"/>
      <c r="EH114" s="60"/>
      <c r="EI114" s="60"/>
      <c r="EJ114" s="60"/>
      <c r="EK114" s="60"/>
      <c r="EL114" s="60"/>
      <c r="EM114" s="60"/>
      <c r="EN114" s="60"/>
      <c r="EO114" s="60"/>
      <c r="EP114" s="60"/>
      <c r="EQ114" s="60"/>
      <c r="ER114" s="60"/>
      <c r="ES114" s="60"/>
      <c r="ET114" s="60"/>
      <c r="EU114" s="60"/>
      <c r="EV114" s="60"/>
      <c r="EW114" s="60"/>
      <c r="EX114" s="60"/>
      <c r="EY114" s="60"/>
      <c r="EZ114" s="60"/>
      <c r="FA114" s="60"/>
      <c r="FB114" s="60"/>
      <c r="FC114" s="60"/>
      <c r="FD114" s="60"/>
      <c r="FE114" s="60"/>
      <c r="FF114" s="60"/>
      <c r="FG114" s="60"/>
      <c r="FH114" s="60"/>
      <c r="FI114" s="60"/>
      <c r="FJ114" s="60"/>
      <c r="FK114" s="60"/>
      <c r="FL114" s="60"/>
      <c r="FM114" s="60"/>
      <c r="FN114" s="60"/>
      <c r="FO114" s="60"/>
      <c r="FP114" s="60"/>
      <c r="FQ114" s="60"/>
      <c r="FR114" s="60"/>
      <c r="FS114" s="60"/>
      <c r="FT114" s="60"/>
      <c r="FU114" s="60"/>
      <c r="FV114" s="60"/>
      <c r="FW114" s="60"/>
      <c r="FX114" s="60"/>
      <c r="FY114" s="60"/>
      <c r="FZ114" s="60"/>
      <c r="GA114" s="60"/>
      <c r="GB114" s="60"/>
      <c r="GC114" s="60"/>
      <c r="GD114" s="60"/>
      <c r="GE114" s="60"/>
      <c r="GF114" s="60"/>
      <c r="GG114" s="60"/>
      <c r="GH114" s="60"/>
      <c r="GI114" s="60"/>
      <c r="GJ114" s="60"/>
      <c r="GK114" s="60"/>
      <c r="GL114" s="60"/>
      <c r="GM114" s="60"/>
      <c r="GN114" s="60"/>
      <c r="GO114" s="60"/>
      <c r="GP114" s="60"/>
      <c r="GQ114" s="60"/>
      <c r="GR114" s="60"/>
      <c r="GS114" s="60"/>
      <c r="GT114" s="60"/>
      <c r="GU114" s="60"/>
      <c r="GV114" s="60"/>
      <c r="GW114" s="60"/>
      <c r="GX114" s="60"/>
      <c r="GY114" s="60"/>
      <c r="GZ114" s="60"/>
      <c r="HA114" s="60"/>
      <c r="HB114" s="60"/>
      <c r="HC114" s="60"/>
      <c r="HD114" s="60"/>
      <c r="HE114" s="60"/>
      <c r="HF114" s="60"/>
      <c r="HG114" s="60"/>
      <c r="HH114" s="60"/>
      <c r="HI114" s="60"/>
      <c r="HJ114" s="60"/>
      <c r="HK114" s="60"/>
      <c r="HL114" s="60"/>
      <c r="HM114" s="60"/>
      <c r="HN114" s="60"/>
      <c r="HO114" s="60"/>
      <c r="HP114" s="60"/>
      <c r="HQ114" s="60"/>
      <c r="HR114" s="60"/>
      <c r="HS114" s="60"/>
      <c r="HT114" s="60"/>
      <c r="HU114" s="60"/>
      <c r="HV114" s="60"/>
      <c r="HW114" s="60"/>
      <c r="HX114" s="60"/>
      <c r="HY114" s="60"/>
      <c r="HZ114" s="60"/>
      <c r="IA114" s="60"/>
      <c r="IB114" s="60"/>
      <c r="IC114" s="60"/>
      <c r="ID114" s="60"/>
      <c r="IE114" s="60"/>
      <c r="IF114" s="60"/>
      <c r="IG114" s="60"/>
      <c r="IH114" s="60"/>
      <c r="II114" s="60"/>
      <c r="IJ114" s="60"/>
      <c r="IK114" s="60"/>
      <c r="IL114" s="60"/>
      <c r="IM114" s="60"/>
      <c r="IN114" s="60"/>
      <c r="IO114" s="60"/>
      <c r="IP114" s="60"/>
      <c r="IQ114" s="60"/>
      <c r="IR114" s="60"/>
      <c r="IS114" s="60"/>
      <c r="IT114" s="60"/>
      <c r="IU114" s="60"/>
      <c r="IV114" s="60"/>
      <c r="IW114" s="60"/>
      <c r="IX114" s="60"/>
    </row>
    <row r="115" spans="1:258" ht="14.25" thickTop="1" thickBot="1">
      <c r="A115" s="361"/>
      <c r="B115" s="362"/>
      <c r="C115" s="363"/>
      <c r="D115" s="154"/>
      <c r="E115" s="359"/>
      <c r="F115" s="359"/>
      <c r="G115" s="364"/>
      <c r="H115" s="359"/>
      <c r="I115" s="157"/>
      <c r="J115" s="158"/>
      <c r="K115" s="151" t="str">
        <f>IFERROR(CONCATENATE(INDEX('8- Politicas de admiistracion'!$B$16:$F$53,MATCH('5- Identificación de Riesgos'!J115,'8- Politicas de admiistracion'!$C$16:$C$54,0),1)," - ",L115),"")</f>
        <v/>
      </c>
      <c r="L115" s="152" t="str">
        <f>IFERROR(VLOOKUP(INDEX('8- Politicas de admiistracion'!$B$16:$F$64,MATCH('5- Identificación de Riesgos'!J115,'8- Politicas de admiistracion'!$C$16:$C$64,0),1),'8- Politicas de admiistracion'!$B$16:$F$64,5,FALSE),"")</f>
        <v/>
      </c>
      <c r="M115" s="359"/>
      <c r="N115" s="359"/>
      <c r="O115" s="150"/>
      <c r="P115" s="60"/>
      <c r="Q115" s="60"/>
      <c r="R115" s="60"/>
      <c r="S115" s="60"/>
      <c r="T115" s="60"/>
      <c r="U115" s="60"/>
      <c r="V115" s="60"/>
      <c r="W115" s="60"/>
      <c r="X115" s="60"/>
      <c r="Y115" s="60"/>
      <c r="Z115" s="60"/>
      <c r="AA115" s="60"/>
      <c r="AB115" s="60"/>
      <c r="AC115" s="60"/>
      <c r="AD115" s="60"/>
      <c r="AE115" s="60"/>
      <c r="AF115" s="60"/>
      <c r="AG115" s="60"/>
      <c r="AH115" s="60"/>
      <c r="AI115" s="60"/>
      <c r="AJ115" s="60"/>
      <c r="AK115" s="60"/>
      <c r="AL115" s="60"/>
      <c r="AM115" s="60"/>
      <c r="AN115" s="60"/>
      <c r="AO115" s="60"/>
      <c r="AP115" s="60"/>
      <c r="AQ115" s="60"/>
      <c r="AR115" s="60"/>
      <c r="AS115" s="60"/>
      <c r="AT115" s="60"/>
      <c r="AU115" s="60"/>
      <c r="AV115" s="60"/>
      <c r="AW115" s="60"/>
      <c r="AX115" s="60"/>
      <c r="AY115" s="60"/>
      <c r="AZ115" s="60"/>
      <c r="BA115" s="60"/>
      <c r="BB115" s="60"/>
      <c r="BC115" s="60"/>
      <c r="BD115" s="60"/>
      <c r="BE115" s="60"/>
      <c r="BF115" s="60"/>
      <c r="BG115" s="60"/>
      <c r="BH115" s="60"/>
      <c r="BI115" s="60"/>
      <c r="BJ115" s="60"/>
      <c r="BK115" s="60"/>
      <c r="BL115" s="60"/>
      <c r="BM115" s="60"/>
      <c r="BN115" s="60"/>
      <c r="BO115" s="60"/>
      <c r="BP115" s="60"/>
      <c r="BQ115" s="60"/>
      <c r="BR115" s="60"/>
      <c r="BS115" s="60"/>
      <c r="BT115" s="60"/>
      <c r="BU115" s="60"/>
      <c r="BV115" s="60"/>
      <c r="BW115" s="60"/>
      <c r="BX115" s="60"/>
      <c r="BY115" s="60"/>
      <c r="BZ115" s="60"/>
      <c r="CA115" s="60"/>
      <c r="CB115" s="60"/>
      <c r="CC115" s="60"/>
      <c r="CD115" s="60"/>
      <c r="CE115" s="60"/>
      <c r="CF115" s="60"/>
      <c r="CG115" s="60"/>
      <c r="CH115" s="60"/>
      <c r="CI115" s="60"/>
      <c r="CJ115" s="60"/>
      <c r="CK115" s="60"/>
      <c r="CL115" s="60"/>
      <c r="CM115" s="60"/>
      <c r="CN115" s="60"/>
      <c r="CO115" s="60"/>
      <c r="CP115" s="60"/>
      <c r="CQ115" s="60"/>
      <c r="CR115" s="60"/>
      <c r="CS115" s="60"/>
      <c r="CT115" s="60"/>
      <c r="CU115" s="60"/>
      <c r="CV115" s="60"/>
      <c r="CW115" s="60"/>
      <c r="CX115" s="60"/>
      <c r="CY115" s="60"/>
      <c r="CZ115" s="60"/>
      <c r="DA115" s="60"/>
      <c r="DB115" s="60"/>
      <c r="DC115" s="60"/>
      <c r="DD115" s="60"/>
      <c r="DE115" s="60"/>
      <c r="DF115" s="60"/>
      <c r="DG115" s="60"/>
      <c r="DH115" s="60"/>
      <c r="DI115" s="60"/>
      <c r="DJ115" s="60"/>
      <c r="DK115" s="60"/>
      <c r="DL115" s="60"/>
      <c r="DM115" s="60"/>
      <c r="DN115" s="60"/>
      <c r="DO115" s="60"/>
      <c r="DP115" s="60"/>
      <c r="DQ115" s="60"/>
      <c r="DR115" s="60"/>
      <c r="DS115" s="60"/>
      <c r="DT115" s="60"/>
      <c r="DU115" s="60"/>
      <c r="DV115" s="60"/>
      <c r="DW115" s="60"/>
      <c r="DX115" s="60"/>
      <c r="DY115" s="60"/>
      <c r="DZ115" s="60"/>
      <c r="EA115" s="60"/>
      <c r="EB115" s="60"/>
      <c r="EC115" s="60"/>
      <c r="ED115" s="60"/>
      <c r="EE115" s="60"/>
      <c r="EF115" s="60"/>
      <c r="EG115" s="60"/>
      <c r="EH115" s="60"/>
      <c r="EI115" s="60"/>
      <c r="EJ115" s="60"/>
      <c r="EK115" s="60"/>
      <c r="EL115" s="60"/>
      <c r="EM115" s="60"/>
      <c r="EN115" s="60"/>
      <c r="EO115" s="60"/>
      <c r="EP115" s="60"/>
      <c r="EQ115" s="60"/>
      <c r="ER115" s="60"/>
      <c r="ES115" s="60"/>
      <c r="ET115" s="60"/>
      <c r="EU115" s="60"/>
      <c r="EV115" s="60"/>
      <c r="EW115" s="60"/>
      <c r="EX115" s="60"/>
      <c r="EY115" s="60"/>
      <c r="EZ115" s="60"/>
      <c r="FA115" s="60"/>
      <c r="FB115" s="60"/>
      <c r="FC115" s="60"/>
      <c r="FD115" s="60"/>
      <c r="FE115" s="60"/>
      <c r="FF115" s="60"/>
      <c r="FG115" s="60"/>
      <c r="FH115" s="60"/>
      <c r="FI115" s="60"/>
      <c r="FJ115" s="60"/>
      <c r="FK115" s="60"/>
      <c r="FL115" s="60"/>
      <c r="FM115" s="60"/>
      <c r="FN115" s="60"/>
      <c r="FO115" s="60"/>
      <c r="FP115" s="60"/>
      <c r="FQ115" s="60"/>
      <c r="FR115" s="60"/>
      <c r="FS115" s="60"/>
      <c r="FT115" s="60"/>
      <c r="FU115" s="60"/>
      <c r="FV115" s="60"/>
      <c r="FW115" s="60"/>
      <c r="FX115" s="60"/>
      <c r="FY115" s="60"/>
      <c r="FZ115" s="60"/>
      <c r="GA115" s="60"/>
      <c r="GB115" s="60"/>
      <c r="GC115" s="60"/>
      <c r="GD115" s="60"/>
      <c r="GE115" s="60"/>
      <c r="GF115" s="60"/>
      <c r="GG115" s="60"/>
      <c r="GH115" s="60"/>
      <c r="GI115" s="60"/>
      <c r="GJ115" s="60"/>
      <c r="GK115" s="60"/>
      <c r="GL115" s="60"/>
      <c r="GM115" s="60"/>
      <c r="GN115" s="60"/>
      <c r="GO115" s="60"/>
      <c r="GP115" s="60"/>
      <c r="GQ115" s="60"/>
      <c r="GR115" s="60"/>
      <c r="GS115" s="60"/>
      <c r="GT115" s="60"/>
      <c r="GU115" s="60"/>
      <c r="GV115" s="60"/>
      <c r="GW115" s="60"/>
      <c r="GX115" s="60"/>
      <c r="GY115" s="60"/>
      <c r="GZ115" s="60"/>
      <c r="HA115" s="60"/>
      <c r="HB115" s="60"/>
      <c r="HC115" s="60"/>
      <c r="HD115" s="60"/>
      <c r="HE115" s="60"/>
      <c r="HF115" s="60"/>
      <c r="HG115" s="60"/>
      <c r="HH115" s="60"/>
      <c r="HI115" s="60"/>
      <c r="HJ115" s="60"/>
      <c r="HK115" s="60"/>
      <c r="HL115" s="60"/>
      <c r="HM115" s="60"/>
      <c r="HN115" s="60"/>
      <c r="HO115" s="60"/>
      <c r="HP115" s="60"/>
      <c r="HQ115" s="60"/>
      <c r="HR115" s="60"/>
      <c r="HS115" s="60"/>
      <c r="HT115" s="60"/>
      <c r="HU115" s="60"/>
      <c r="HV115" s="60"/>
      <c r="HW115" s="60"/>
      <c r="HX115" s="60"/>
      <c r="HY115" s="60"/>
      <c r="HZ115" s="60"/>
      <c r="IA115" s="60"/>
      <c r="IB115" s="60"/>
      <c r="IC115" s="60"/>
      <c r="ID115" s="60"/>
      <c r="IE115" s="60"/>
      <c r="IF115" s="60"/>
      <c r="IG115" s="60"/>
      <c r="IH115" s="60"/>
      <c r="II115" s="60"/>
      <c r="IJ115" s="60"/>
      <c r="IK115" s="60"/>
      <c r="IL115" s="60"/>
      <c r="IM115" s="60"/>
      <c r="IN115" s="60"/>
      <c r="IO115" s="60"/>
      <c r="IP115" s="60"/>
      <c r="IQ115" s="60"/>
      <c r="IR115" s="60"/>
      <c r="IS115" s="60"/>
      <c r="IT115" s="60"/>
      <c r="IU115" s="60"/>
      <c r="IV115" s="60"/>
      <c r="IW115" s="60"/>
      <c r="IX115" s="60"/>
    </row>
    <row r="116" spans="1:258" ht="14.25" thickTop="1" thickBot="1">
      <c r="A116" s="361"/>
      <c r="B116" s="362"/>
      <c r="C116" s="363"/>
      <c r="D116" s="154"/>
      <c r="E116" s="359"/>
      <c r="F116" s="359"/>
      <c r="G116" s="364"/>
      <c r="H116" s="359"/>
      <c r="I116" s="157"/>
      <c r="J116" s="158"/>
      <c r="K116" s="151" t="str">
        <f>IFERROR(CONCATENATE(INDEX('8- Politicas de admiistracion'!$B$16:$F$53,MATCH('5- Identificación de Riesgos'!J116,'8- Politicas de admiistracion'!$C$16:$C$54,0),1)," - ",L116),"")</f>
        <v/>
      </c>
      <c r="L116" s="152" t="str">
        <f>IFERROR(VLOOKUP(INDEX('8- Politicas de admiistracion'!$B$16:$F$64,MATCH('5- Identificación de Riesgos'!J116,'8- Politicas de admiistracion'!$C$16:$C$64,0),1),'8- Politicas de admiistracion'!$B$16:$F$64,5,FALSE),"")</f>
        <v/>
      </c>
      <c r="M116" s="359"/>
      <c r="N116" s="359"/>
      <c r="O116" s="150"/>
      <c r="P116" s="60"/>
      <c r="Q116" s="60"/>
      <c r="R116" s="60"/>
      <c r="S116" s="60"/>
      <c r="T116" s="60"/>
      <c r="U116" s="60"/>
      <c r="V116" s="60"/>
      <c r="W116" s="60"/>
      <c r="X116" s="60"/>
      <c r="Y116" s="60"/>
      <c r="Z116" s="60"/>
      <c r="AA116" s="60"/>
      <c r="AB116" s="60"/>
      <c r="AC116" s="60"/>
      <c r="AD116" s="60"/>
      <c r="AE116" s="60"/>
      <c r="AF116" s="60"/>
      <c r="AG116" s="60"/>
      <c r="AH116" s="60"/>
      <c r="AI116" s="60"/>
      <c r="AJ116" s="60"/>
      <c r="AK116" s="60"/>
      <c r="AL116" s="60"/>
      <c r="AM116" s="60"/>
      <c r="AN116" s="60"/>
      <c r="AO116" s="60"/>
      <c r="AP116" s="60"/>
      <c r="AQ116" s="60"/>
      <c r="AR116" s="60"/>
      <c r="AS116" s="60"/>
      <c r="AT116" s="60"/>
      <c r="AU116" s="60"/>
      <c r="AV116" s="60"/>
      <c r="AW116" s="60"/>
      <c r="AX116" s="60"/>
      <c r="AY116" s="60"/>
      <c r="AZ116" s="60"/>
      <c r="BA116" s="60"/>
      <c r="BB116" s="60"/>
      <c r="BC116" s="60"/>
      <c r="BD116" s="60"/>
      <c r="BE116" s="60"/>
      <c r="BF116" s="60"/>
      <c r="BG116" s="60"/>
      <c r="BH116" s="60"/>
      <c r="BI116" s="60"/>
      <c r="BJ116" s="60"/>
      <c r="BK116" s="60"/>
      <c r="BL116" s="60"/>
      <c r="BM116" s="60"/>
      <c r="BN116" s="60"/>
      <c r="BO116" s="60"/>
      <c r="BP116" s="60"/>
      <c r="BQ116" s="60"/>
      <c r="BR116" s="60"/>
      <c r="BS116" s="60"/>
      <c r="BT116" s="60"/>
      <c r="BU116" s="60"/>
      <c r="BV116" s="60"/>
      <c r="BW116" s="60"/>
      <c r="BX116" s="60"/>
      <c r="BY116" s="60"/>
      <c r="BZ116" s="60"/>
      <c r="CA116" s="60"/>
      <c r="CB116" s="60"/>
      <c r="CC116" s="60"/>
      <c r="CD116" s="60"/>
      <c r="CE116" s="60"/>
      <c r="CF116" s="60"/>
      <c r="CG116" s="60"/>
      <c r="CH116" s="60"/>
      <c r="CI116" s="60"/>
      <c r="CJ116" s="60"/>
      <c r="CK116" s="60"/>
      <c r="CL116" s="60"/>
      <c r="CM116" s="60"/>
      <c r="CN116" s="60"/>
      <c r="CO116" s="60"/>
      <c r="CP116" s="60"/>
      <c r="CQ116" s="60"/>
      <c r="CR116" s="60"/>
      <c r="CS116" s="60"/>
      <c r="CT116" s="60"/>
      <c r="CU116" s="60"/>
      <c r="CV116" s="60"/>
      <c r="CW116" s="60"/>
      <c r="CX116" s="60"/>
      <c r="CY116" s="60"/>
      <c r="CZ116" s="60"/>
      <c r="DA116" s="60"/>
      <c r="DB116" s="60"/>
      <c r="DC116" s="60"/>
      <c r="DD116" s="60"/>
      <c r="DE116" s="60"/>
      <c r="DF116" s="60"/>
      <c r="DG116" s="60"/>
      <c r="DH116" s="60"/>
      <c r="DI116" s="60"/>
      <c r="DJ116" s="60"/>
      <c r="DK116" s="60"/>
      <c r="DL116" s="60"/>
      <c r="DM116" s="60"/>
      <c r="DN116" s="60"/>
      <c r="DO116" s="60"/>
      <c r="DP116" s="60"/>
      <c r="DQ116" s="60"/>
      <c r="DR116" s="60"/>
      <c r="DS116" s="60"/>
      <c r="DT116" s="60"/>
      <c r="DU116" s="60"/>
      <c r="DV116" s="60"/>
      <c r="DW116" s="60"/>
      <c r="DX116" s="60"/>
      <c r="DY116" s="60"/>
      <c r="DZ116" s="60"/>
      <c r="EA116" s="60"/>
      <c r="EB116" s="60"/>
      <c r="EC116" s="60"/>
      <c r="ED116" s="60"/>
      <c r="EE116" s="60"/>
      <c r="EF116" s="60"/>
      <c r="EG116" s="60"/>
      <c r="EH116" s="60"/>
      <c r="EI116" s="60"/>
      <c r="EJ116" s="60"/>
      <c r="EK116" s="60"/>
      <c r="EL116" s="60"/>
      <c r="EM116" s="60"/>
      <c r="EN116" s="60"/>
      <c r="EO116" s="60"/>
      <c r="EP116" s="60"/>
      <c r="EQ116" s="60"/>
      <c r="ER116" s="60"/>
      <c r="ES116" s="60"/>
      <c r="ET116" s="60"/>
      <c r="EU116" s="60"/>
      <c r="EV116" s="60"/>
      <c r="EW116" s="60"/>
      <c r="EX116" s="60"/>
      <c r="EY116" s="60"/>
      <c r="EZ116" s="60"/>
      <c r="FA116" s="60"/>
      <c r="FB116" s="60"/>
      <c r="FC116" s="60"/>
      <c r="FD116" s="60"/>
      <c r="FE116" s="60"/>
      <c r="FF116" s="60"/>
      <c r="FG116" s="60"/>
      <c r="FH116" s="60"/>
      <c r="FI116" s="60"/>
      <c r="FJ116" s="60"/>
      <c r="FK116" s="60"/>
      <c r="FL116" s="60"/>
      <c r="FM116" s="60"/>
      <c r="FN116" s="60"/>
      <c r="FO116" s="60"/>
      <c r="FP116" s="60"/>
      <c r="FQ116" s="60"/>
      <c r="FR116" s="60"/>
      <c r="FS116" s="60"/>
      <c r="FT116" s="60"/>
      <c r="FU116" s="60"/>
      <c r="FV116" s="60"/>
      <c r="FW116" s="60"/>
      <c r="FX116" s="60"/>
      <c r="FY116" s="60"/>
      <c r="FZ116" s="60"/>
      <c r="GA116" s="60"/>
      <c r="GB116" s="60"/>
      <c r="GC116" s="60"/>
      <c r="GD116" s="60"/>
      <c r="GE116" s="60"/>
      <c r="GF116" s="60"/>
      <c r="GG116" s="60"/>
      <c r="GH116" s="60"/>
      <c r="GI116" s="60"/>
      <c r="GJ116" s="60"/>
      <c r="GK116" s="60"/>
      <c r="GL116" s="60"/>
      <c r="GM116" s="60"/>
      <c r="GN116" s="60"/>
      <c r="GO116" s="60"/>
      <c r="GP116" s="60"/>
      <c r="GQ116" s="60"/>
      <c r="GR116" s="60"/>
      <c r="GS116" s="60"/>
      <c r="GT116" s="60"/>
      <c r="GU116" s="60"/>
      <c r="GV116" s="60"/>
      <c r="GW116" s="60"/>
      <c r="GX116" s="60"/>
      <c r="GY116" s="60"/>
      <c r="GZ116" s="60"/>
      <c r="HA116" s="60"/>
      <c r="HB116" s="60"/>
      <c r="HC116" s="60"/>
      <c r="HD116" s="60"/>
      <c r="HE116" s="60"/>
      <c r="HF116" s="60"/>
      <c r="HG116" s="60"/>
      <c r="HH116" s="60"/>
      <c r="HI116" s="60"/>
      <c r="HJ116" s="60"/>
      <c r="HK116" s="60"/>
      <c r="HL116" s="60"/>
      <c r="HM116" s="60"/>
      <c r="HN116" s="60"/>
      <c r="HO116" s="60"/>
      <c r="HP116" s="60"/>
      <c r="HQ116" s="60"/>
      <c r="HR116" s="60"/>
      <c r="HS116" s="60"/>
      <c r="HT116" s="60"/>
      <c r="HU116" s="60"/>
      <c r="HV116" s="60"/>
      <c r="HW116" s="60"/>
      <c r="HX116" s="60"/>
      <c r="HY116" s="60"/>
      <c r="HZ116" s="60"/>
      <c r="IA116" s="60"/>
      <c r="IB116" s="60"/>
      <c r="IC116" s="60"/>
      <c r="ID116" s="60"/>
      <c r="IE116" s="60"/>
      <c r="IF116" s="60"/>
      <c r="IG116" s="60"/>
      <c r="IH116" s="60"/>
      <c r="II116" s="60"/>
      <c r="IJ116" s="60"/>
      <c r="IK116" s="60"/>
      <c r="IL116" s="60"/>
      <c r="IM116" s="60"/>
      <c r="IN116" s="60"/>
      <c r="IO116" s="60"/>
      <c r="IP116" s="60"/>
      <c r="IQ116" s="60"/>
      <c r="IR116" s="60"/>
      <c r="IS116" s="60"/>
      <c r="IT116" s="60"/>
      <c r="IU116" s="60"/>
      <c r="IV116" s="60"/>
      <c r="IW116" s="60"/>
      <c r="IX116" s="60"/>
    </row>
    <row r="117" spans="1:258" ht="14.25" thickTop="1" thickBot="1">
      <c r="A117" s="361"/>
      <c r="B117" s="362"/>
      <c r="C117" s="363"/>
      <c r="D117" s="154"/>
      <c r="E117" s="359"/>
      <c r="F117" s="359"/>
      <c r="G117" s="364"/>
      <c r="H117" s="359"/>
      <c r="I117" s="157"/>
      <c r="J117" s="158"/>
      <c r="K117" s="151" t="str">
        <f>IFERROR(CONCATENATE(INDEX('8- Politicas de admiistracion'!$B$16:$F$53,MATCH('5- Identificación de Riesgos'!J117,'8- Politicas de admiistracion'!$C$16:$C$54,0),1)," - ",L117),"")</f>
        <v/>
      </c>
      <c r="L117" s="152" t="str">
        <f>IFERROR(VLOOKUP(INDEX('8- Politicas de admiistracion'!$B$16:$F$64,MATCH('5- Identificación de Riesgos'!J117,'8- Politicas de admiistracion'!$C$16:$C$64,0),1),'8- Politicas de admiistracion'!$B$16:$F$64,5,FALSE),"")</f>
        <v/>
      </c>
      <c r="M117" s="359"/>
      <c r="N117" s="359"/>
      <c r="O117" s="150"/>
      <c r="P117" s="60"/>
      <c r="Q117" s="60"/>
      <c r="R117" s="60"/>
      <c r="S117" s="60"/>
      <c r="T117" s="60"/>
      <c r="U117" s="60"/>
      <c r="V117" s="60"/>
      <c r="W117" s="60"/>
      <c r="X117" s="60"/>
      <c r="Y117" s="60"/>
      <c r="Z117" s="60"/>
      <c r="AA117" s="60"/>
      <c r="AB117" s="60"/>
      <c r="AC117" s="60"/>
      <c r="AD117" s="60"/>
      <c r="AE117" s="60"/>
      <c r="AF117" s="60"/>
      <c r="AG117" s="60"/>
      <c r="AH117" s="60"/>
      <c r="AI117" s="60"/>
      <c r="AJ117" s="60"/>
      <c r="AK117" s="60"/>
      <c r="AL117" s="60"/>
      <c r="AM117" s="60"/>
      <c r="AN117" s="60"/>
      <c r="AO117" s="60"/>
      <c r="AP117" s="60"/>
      <c r="AQ117" s="60"/>
      <c r="AR117" s="60"/>
      <c r="AS117" s="60"/>
      <c r="AT117" s="60"/>
      <c r="AU117" s="60"/>
      <c r="AV117" s="60"/>
      <c r="AW117" s="60"/>
      <c r="AX117" s="60"/>
      <c r="AY117" s="60"/>
      <c r="AZ117" s="60"/>
      <c r="BA117" s="60"/>
      <c r="BB117" s="60"/>
      <c r="BC117" s="60"/>
      <c r="BD117" s="60"/>
      <c r="BE117" s="60"/>
      <c r="BF117" s="60"/>
      <c r="BG117" s="60"/>
      <c r="BH117" s="60"/>
      <c r="BI117" s="60"/>
      <c r="BJ117" s="60"/>
      <c r="BK117" s="60"/>
      <c r="BL117" s="60"/>
      <c r="BM117" s="60"/>
      <c r="BN117" s="60"/>
      <c r="BO117" s="60"/>
      <c r="BP117" s="60"/>
      <c r="BQ117" s="60"/>
      <c r="BR117" s="60"/>
      <c r="BS117" s="60"/>
      <c r="BT117" s="60"/>
      <c r="BU117" s="60"/>
      <c r="BV117" s="60"/>
      <c r="BW117" s="60"/>
      <c r="BX117" s="60"/>
      <c r="BY117" s="60"/>
      <c r="BZ117" s="60"/>
      <c r="CA117" s="60"/>
      <c r="CB117" s="60"/>
      <c r="CC117" s="60"/>
      <c r="CD117" s="60"/>
      <c r="CE117" s="60"/>
      <c r="CF117" s="60"/>
      <c r="CG117" s="60"/>
      <c r="CH117" s="60"/>
      <c r="CI117" s="60"/>
      <c r="CJ117" s="60"/>
      <c r="CK117" s="60"/>
      <c r="CL117" s="60"/>
      <c r="CM117" s="60"/>
      <c r="CN117" s="60"/>
      <c r="CO117" s="60"/>
      <c r="CP117" s="60"/>
      <c r="CQ117" s="60"/>
      <c r="CR117" s="60"/>
      <c r="CS117" s="60"/>
      <c r="CT117" s="60"/>
      <c r="CU117" s="60"/>
      <c r="CV117" s="60"/>
      <c r="CW117" s="60"/>
      <c r="CX117" s="60"/>
      <c r="CY117" s="60"/>
      <c r="CZ117" s="60"/>
      <c r="DA117" s="60"/>
      <c r="DB117" s="60"/>
      <c r="DC117" s="60"/>
      <c r="DD117" s="60"/>
      <c r="DE117" s="60"/>
      <c r="DF117" s="60"/>
      <c r="DG117" s="60"/>
      <c r="DH117" s="60"/>
      <c r="DI117" s="60"/>
      <c r="DJ117" s="60"/>
      <c r="DK117" s="60"/>
      <c r="DL117" s="60"/>
      <c r="DM117" s="60"/>
      <c r="DN117" s="60"/>
      <c r="DO117" s="60"/>
      <c r="DP117" s="60"/>
      <c r="DQ117" s="60"/>
      <c r="DR117" s="60"/>
      <c r="DS117" s="60"/>
      <c r="DT117" s="60"/>
      <c r="DU117" s="60"/>
      <c r="DV117" s="60"/>
      <c r="DW117" s="60"/>
      <c r="DX117" s="60"/>
      <c r="DY117" s="60"/>
      <c r="DZ117" s="60"/>
      <c r="EA117" s="60"/>
      <c r="EB117" s="60"/>
      <c r="EC117" s="60"/>
      <c r="ED117" s="60"/>
      <c r="EE117" s="60"/>
      <c r="EF117" s="60"/>
      <c r="EG117" s="60"/>
      <c r="EH117" s="60"/>
      <c r="EI117" s="60"/>
      <c r="EJ117" s="60"/>
      <c r="EK117" s="60"/>
      <c r="EL117" s="60"/>
      <c r="EM117" s="60"/>
      <c r="EN117" s="60"/>
      <c r="EO117" s="60"/>
      <c r="EP117" s="60"/>
      <c r="EQ117" s="60"/>
      <c r="ER117" s="60"/>
      <c r="ES117" s="60"/>
      <c r="ET117" s="60"/>
      <c r="EU117" s="60"/>
      <c r="EV117" s="60"/>
      <c r="EW117" s="60"/>
      <c r="EX117" s="60"/>
      <c r="EY117" s="60"/>
      <c r="EZ117" s="60"/>
      <c r="FA117" s="60"/>
      <c r="FB117" s="60"/>
      <c r="FC117" s="60"/>
      <c r="FD117" s="60"/>
      <c r="FE117" s="60"/>
      <c r="FF117" s="60"/>
      <c r="FG117" s="60"/>
      <c r="FH117" s="60"/>
      <c r="FI117" s="60"/>
      <c r="FJ117" s="60"/>
      <c r="FK117" s="60"/>
      <c r="FL117" s="60"/>
      <c r="FM117" s="60"/>
      <c r="FN117" s="60"/>
      <c r="FO117" s="60"/>
      <c r="FP117" s="60"/>
      <c r="FQ117" s="60"/>
      <c r="FR117" s="60"/>
      <c r="FS117" s="60"/>
      <c r="FT117" s="60"/>
      <c r="FU117" s="60"/>
      <c r="FV117" s="60"/>
      <c r="FW117" s="60"/>
      <c r="FX117" s="60"/>
      <c r="FY117" s="60"/>
      <c r="FZ117" s="60"/>
      <c r="GA117" s="60"/>
      <c r="GB117" s="60"/>
      <c r="GC117" s="60"/>
      <c r="GD117" s="60"/>
      <c r="GE117" s="60"/>
      <c r="GF117" s="60"/>
      <c r="GG117" s="60"/>
      <c r="GH117" s="60"/>
      <c r="GI117" s="60"/>
      <c r="GJ117" s="60"/>
      <c r="GK117" s="60"/>
      <c r="GL117" s="60"/>
      <c r="GM117" s="60"/>
      <c r="GN117" s="60"/>
      <c r="GO117" s="60"/>
      <c r="GP117" s="60"/>
      <c r="GQ117" s="60"/>
      <c r="GR117" s="60"/>
      <c r="GS117" s="60"/>
      <c r="GT117" s="60"/>
      <c r="GU117" s="60"/>
      <c r="GV117" s="60"/>
      <c r="GW117" s="60"/>
      <c r="GX117" s="60"/>
      <c r="GY117" s="60"/>
      <c r="GZ117" s="60"/>
      <c r="HA117" s="60"/>
      <c r="HB117" s="60"/>
      <c r="HC117" s="60"/>
      <c r="HD117" s="60"/>
      <c r="HE117" s="60"/>
      <c r="HF117" s="60"/>
      <c r="HG117" s="60"/>
      <c r="HH117" s="60"/>
      <c r="HI117" s="60"/>
      <c r="HJ117" s="60"/>
      <c r="HK117" s="60"/>
      <c r="HL117" s="60"/>
      <c r="HM117" s="60"/>
      <c r="HN117" s="60"/>
      <c r="HO117" s="60"/>
      <c r="HP117" s="60"/>
      <c r="HQ117" s="60"/>
      <c r="HR117" s="60"/>
      <c r="HS117" s="60"/>
      <c r="HT117" s="60"/>
      <c r="HU117" s="60"/>
      <c r="HV117" s="60"/>
      <c r="HW117" s="60"/>
      <c r="HX117" s="60"/>
      <c r="HY117" s="60"/>
      <c r="HZ117" s="60"/>
      <c r="IA117" s="60"/>
      <c r="IB117" s="60"/>
      <c r="IC117" s="60"/>
      <c r="ID117" s="60"/>
      <c r="IE117" s="60"/>
      <c r="IF117" s="60"/>
      <c r="IG117" s="60"/>
      <c r="IH117" s="60"/>
      <c r="II117" s="60"/>
      <c r="IJ117" s="60"/>
      <c r="IK117" s="60"/>
      <c r="IL117" s="60"/>
      <c r="IM117" s="60"/>
      <c r="IN117" s="60"/>
      <c r="IO117" s="60"/>
      <c r="IP117" s="60"/>
      <c r="IQ117" s="60"/>
      <c r="IR117" s="60"/>
      <c r="IS117" s="60"/>
      <c r="IT117" s="60"/>
      <c r="IU117" s="60"/>
      <c r="IV117" s="60"/>
      <c r="IW117" s="60"/>
      <c r="IX117" s="60"/>
    </row>
    <row r="118" spans="1:258" ht="14.25" thickTop="1" thickBot="1">
      <c r="A118" s="361"/>
      <c r="B118" s="362"/>
      <c r="C118" s="363"/>
      <c r="D118" s="154"/>
      <c r="E118" s="359"/>
      <c r="F118" s="359"/>
      <c r="G118" s="364"/>
      <c r="H118" s="359"/>
      <c r="I118" s="157"/>
      <c r="J118" s="158"/>
      <c r="K118" s="151" t="str">
        <f>IFERROR(CONCATENATE(INDEX('8- Politicas de admiistracion'!$B$16:$F$53,MATCH('5- Identificación de Riesgos'!J118,'8- Politicas de admiistracion'!$C$16:$C$54,0),1)," - ",L118),"")</f>
        <v/>
      </c>
      <c r="L118" s="152" t="str">
        <f>IFERROR(VLOOKUP(INDEX('8- Politicas de admiistracion'!$B$16:$F$64,MATCH('5- Identificación de Riesgos'!J118,'8- Politicas de admiistracion'!$C$16:$C$64,0),1),'8- Politicas de admiistracion'!$B$16:$F$64,5,FALSE),"")</f>
        <v/>
      </c>
      <c r="M118" s="359"/>
      <c r="N118" s="359"/>
      <c r="O118" s="150"/>
      <c r="P118" s="60"/>
      <c r="Q118" s="60"/>
      <c r="R118" s="60"/>
      <c r="S118" s="60"/>
      <c r="T118" s="60"/>
      <c r="U118" s="60"/>
      <c r="V118" s="60"/>
      <c r="W118" s="60"/>
      <c r="X118" s="60"/>
      <c r="Y118" s="60"/>
      <c r="Z118" s="60"/>
      <c r="AA118" s="60"/>
      <c r="AB118" s="60"/>
      <c r="AC118" s="60"/>
      <c r="AD118" s="60"/>
      <c r="AE118" s="60"/>
      <c r="AF118" s="60"/>
      <c r="AG118" s="60"/>
      <c r="AH118" s="60"/>
      <c r="AI118" s="60"/>
      <c r="AJ118" s="60"/>
      <c r="AK118" s="60"/>
      <c r="AL118" s="60"/>
      <c r="AM118" s="60"/>
      <c r="AN118" s="60"/>
      <c r="AO118" s="60"/>
      <c r="AP118" s="60"/>
      <c r="AQ118" s="60"/>
      <c r="AR118" s="60"/>
      <c r="AS118" s="60"/>
      <c r="AT118" s="60"/>
      <c r="AU118" s="60"/>
      <c r="AV118" s="60"/>
      <c r="AW118" s="60"/>
      <c r="AX118" s="60"/>
      <c r="AY118" s="60"/>
      <c r="AZ118" s="60"/>
      <c r="BA118" s="60"/>
      <c r="BB118" s="60"/>
      <c r="BC118" s="60"/>
      <c r="BD118" s="60"/>
      <c r="BE118" s="60"/>
      <c r="BF118" s="60"/>
      <c r="BG118" s="60"/>
      <c r="BH118" s="60"/>
      <c r="BI118" s="60"/>
      <c r="BJ118" s="60"/>
      <c r="BK118" s="60"/>
      <c r="BL118" s="60"/>
      <c r="BM118" s="60"/>
      <c r="BN118" s="60"/>
      <c r="BO118" s="60"/>
      <c r="BP118" s="60"/>
      <c r="BQ118" s="60"/>
      <c r="BR118" s="60"/>
      <c r="BS118" s="60"/>
      <c r="BT118" s="60"/>
      <c r="BU118" s="60"/>
      <c r="BV118" s="60"/>
      <c r="BW118" s="60"/>
      <c r="BX118" s="60"/>
      <c r="BY118" s="60"/>
      <c r="BZ118" s="60"/>
      <c r="CA118" s="60"/>
      <c r="CB118" s="60"/>
      <c r="CC118" s="60"/>
      <c r="CD118" s="60"/>
      <c r="CE118" s="60"/>
      <c r="CF118" s="60"/>
      <c r="CG118" s="60"/>
      <c r="CH118" s="60"/>
      <c r="CI118" s="60"/>
      <c r="CJ118" s="60"/>
      <c r="CK118" s="60"/>
      <c r="CL118" s="60"/>
      <c r="CM118" s="60"/>
      <c r="CN118" s="60"/>
      <c r="CO118" s="60"/>
      <c r="CP118" s="60"/>
      <c r="CQ118" s="60"/>
      <c r="CR118" s="60"/>
      <c r="CS118" s="60"/>
      <c r="CT118" s="60"/>
      <c r="CU118" s="60"/>
      <c r="CV118" s="60"/>
      <c r="CW118" s="60"/>
      <c r="CX118" s="60"/>
      <c r="CY118" s="60"/>
      <c r="CZ118" s="60"/>
      <c r="DA118" s="60"/>
      <c r="DB118" s="60"/>
      <c r="DC118" s="60"/>
      <c r="DD118" s="60"/>
      <c r="DE118" s="60"/>
      <c r="DF118" s="60"/>
      <c r="DG118" s="60"/>
      <c r="DH118" s="60"/>
      <c r="DI118" s="60"/>
      <c r="DJ118" s="60"/>
      <c r="DK118" s="60"/>
      <c r="DL118" s="60"/>
      <c r="DM118" s="60"/>
      <c r="DN118" s="60"/>
      <c r="DO118" s="60"/>
      <c r="DP118" s="60"/>
      <c r="DQ118" s="60"/>
      <c r="DR118" s="60"/>
      <c r="DS118" s="60"/>
      <c r="DT118" s="60"/>
      <c r="DU118" s="60"/>
      <c r="DV118" s="60"/>
      <c r="DW118" s="60"/>
      <c r="DX118" s="60"/>
      <c r="DY118" s="60"/>
      <c r="DZ118" s="60"/>
      <c r="EA118" s="60"/>
      <c r="EB118" s="60"/>
      <c r="EC118" s="60"/>
      <c r="ED118" s="60"/>
      <c r="EE118" s="60"/>
      <c r="EF118" s="60"/>
      <c r="EG118" s="60"/>
      <c r="EH118" s="60"/>
      <c r="EI118" s="60"/>
      <c r="EJ118" s="60"/>
      <c r="EK118" s="60"/>
      <c r="EL118" s="60"/>
      <c r="EM118" s="60"/>
      <c r="EN118" s="60"/>
      <c r="EO118" s="60"/>
      <c r="EP118" s="60"/>
      <c r="EQ118" s="60"/>
      <c r="ER118" s="60"/>
      <c r="ES118" s="60"/>
      <c r="ET118" s="60"/>
      <c r="EU118" s="60"/>
      <c r="EV118" s="60"/>
      <c r="EW118" s="60"/>
      <c r="EX118" s="60"/>
      <c r="EY118" s="60"/>
      <c r="EZ118" s="60"/>
      <c r="FA118" s="60"/>
      <c r="FB118" s="60"/>
      <c r="FC118" s="60"/>
      <c r="FD118" s="60"/>
      <c r="FE118" s="60"/>
      <c r="FF118" s="60"/>
      <c r="FG118" s="60"/>
      <c r="FH118" s="60"/>
      <c r="FI118" s="60"/>
      <c r="FJ118" s="60"/>
      <c r="FK118" s="60"/>
      <c r="FL118" s="60"/>
      <c r="FM118" s="60"/>
      <c r="FN118" s="60"/>
      <c r="FO118" s="60"/>
      <c r="FP118" s="60"/>
      <c r="FQ118" s="60"/>
      <c r="FR118" s="60"/>
      <c r="FS118" s="60"/>
      <c r="FT118" s="60"/>
      <c r="FU118" s="60"/>
      <c r="FV118" s="60"/>
      <c r="FW118" s="60"/>
      <c r="FX118" s="60"/>
      <c r="FY118" s="60"/>
      <c r="FZ118" s="60"/>
      <c r="GA118" s="60"/>
      <c r="GB118" s="60"/>
      <c r="GC118" s="60"/>
      <c r="GD118" s="60"/>
      <c r="GE118" s="60"/>
      <c r="GF118" s="60"/>
      <c r="GG118" s="60"/>
      <c r="GH118" s="60"/>
      <c r="GI118" s="60"/>
      <c r="GJ118" s="60"/>
      <c r="GK118" s="60"/>
      <c r="GL118" s="60"/>
      <c r="GM118" s="60"/>
      <c r="GN118" s="60"/>
      <c r="GO118" s="60"/>
      <c r="GP118" s="60"/>
      <c r="GQ118" s="60"/>
      <c r="GR118" s="60"/>
      <c r="GS118" s="60"/>
      <c r="GT118" s="60"/>
      <c r="GU118" s="60"/>
      <c r="GV118" s="60"/>
      <c r="GW118" s="60"/>
      <c r="GX118" s="60"/>
      <c r="GY118" s="60"/>
      <c r="GZ118" s="60"/>
      <c r="HA118" s="60"/>
      <c r="HB118" s="60"/>
      <c r="HC118" s="60"/>
      <c r="HD118" s="60"/>
      <c r="HE118" s="60"/>
      <c r="HF118" s="60"/>
      <c r="HG118" s="60"/>
      <c r="HH118" s="60"/>
      <c r="HI118" s="60"/>
      <c r="HJ118" s="60"/>
      <c r="HK118" s="60"/>
      <c r="HL118" s="60"/>
      <c r="HM118" s="60"/>
      <c r="HN118" s="60"/>
      <c r="HO118" s="60"/>
      <c r="HP118" s="60"/>
      <c r="HQ118" s="60"/>
      <c r="HR118" s="60"/>
      <c r="HS118" s="60"/>
      <c r="HT118" s="60"/>
      <c r="HU118" s="60"/>
      <c r="HV118" s="60"/>
      <c r="HW118" s="60"/>
      <c r="HX118" s="60"/>
      <c r="HY118" s="60"/>
      <c r="HZ118" s="60"/>
      <c r="IA118" s="60"/>
      <c r="IB118" s="60"/>
      <c r="IC118" s="60"/>
      <c r="ID118" s="60"/>
      <c r="IE118" s="60"/>
      <c r="IF118" s="60"/>
      <c r="IG118" s="60"/>
      <c r="IH118" s="60"/>
      <c r="II118" s="60"/>
      <c r="IJ118" s="60"/>
      <c r="IK118" s="60"/>
      <c r="IL118" s="60"/>
      <c r="IM118" s="60"/>
      <c r="IN118" s="60"/>
      <c r="IO118" s="60"/>
      <c r="IP118" s="60"/>
      <c r="IQ118" s="60"/>
      <c r="IR118" s="60"/>
      <c r="IS118" s="60"/>
      <c r="IT118" s="60"/>
      <c r="IU118" s="60"/>
      <c r="IV118" s="60"/>
      <c r="IW118" s="60"/>
      <c r="IX118" s="60"/>
    </row>
    <row r="119" spans="1:258" ht="14.25" thickTop="1" thickBot="1">
      <c r="A119" s="361"/>
      <c r="B119" s="362"/>
      <c r="C119" s="363"/>
      <c r="D119" s="154"/>
      <c r="E119" s="359"/>
      <c r="F119" s="359"/>
      <c r="G119" s="364"/>
      <c r="H119" s="359"/>
      <c r="I119" s="157"/>
      <c r="J119" s="158"/>
      <c r="K119" s="151" t="str">
        <f>IFERROR(CONCATENATE(INDEX('8- Politicas de admiistracion'!$B$16:$F$53,MATCH('5- Identificación de Riesgos'!J119,'8- Politicas de admiistracion'!$C$16:$C$54,0),1)," - ",L119),"")</f>
        <v/>
      </c>
      <c r="L119" s="152" t="str">
        <f>IFERROR(VLOOKUP(INDEX('8- Politicas de admiistracion'!$B$16:$F$64,MATCH('5- Identificación de Riesgos'!J119,'8- Politicas de admiistracion'!$C$16:$C$64,0),1),'8- Politicas de admiistracion'!$B$16:$F$64,5,FALSE),"")</f>
        <v/>
      </c>
      <c r="M119" s="359"/>
      <c r="N119" s="359"/>
      <c r="O119" s="150"/>
      <c r="P119" s="60"/>
      <c r="Q119" s="60"/>
      <c r="R119" s="60"/>
      <c r="S119" s="60"/>
      <c r="T119" s="60"/>
      <c r="U119" s="60"/>
      <c r="V119" s="60"/>
      <c r="W119" s="60"/>
      <c r="X119" s="60"/>
      <c r="Y119" s="60"/>
      <c r="Z119" s="60"/>
      <c r="AA119" s="60"/>
      <c r="AB119" s="60"/>
      <c r="AC119" s="60"/>
      <c r="AD119" s="60"/>
      <c r="AE119" s="60"/>
      <c r="AF119" s="60"/>
      <c r="AG119" s="60"/>
      <c r="AH119" s="60"/>
      <c r="AI119" s="60"/>
      <c r="AJ119" s="60"/>
      <c r="AK119" s="60"/>
      <c r="AL119" s="60"/>
      <c r="AM119" s="60"/>
      <c r="AN119" s="60"/>
      <c r="AO119" s="60"/>
      <c r="AP119" s="60"/>
      <c r="AQ119" s="60"/>
      <c r="AR119" s="60"/>
      <c r="AS119" s="60"/>
      <c r="AT119" s="60"/>
      <c r="AU119" s="60"/>
      <c r="AV119" s="60"/>
      <c r="AW119" s="60"/>
      <c r="AX119" s="60"/>
      <c r="AY119" s="60"/>
      <c r="AZ119" s="60"/>
      <c r="BA119" s="60"/>
      <c r="BB119" s="60"/>
      <c r="BC119" s="60"/>
      <c r="BD119" s="60"/>
      <c r="BE119" s="60"/>
      <c r="BF119" s="60"/>
      <c r="BG119" s="60"/>
      <c r="BH119" s="60"/>
      <c r="BI119" s="60"/>
      <c r="BJ119" s="60"/>
      <c r="BK119" s="60"/>
      <c r="BL119" s="60"/>
      <c r="BM119" s="60"/>
      <c r="BN119" s="60"/>
      <c r="BO119" s="60"/>
      <c r="BP119" s="60"/>
      <c r="BQ119" s="60"/>
      <c r="BR119" s="60"/>
      <c r="BS119" s="60"/>
      <c r="BT119" s="60"/>
      <c r="BU119" s="60"/>
      <c r="BV119" s="60"/>
      <c r="BW119" s="60"/>
      <c r="BX119" s="60"/>
      <c r="BY119" s="60"/>
      <c r="BZ119" s="60"/>
      <c r="CA119" s="60"/>
      <c r="CB119" s="60"/>
      <c r="CC119" s="60"/>
      <c r="CD119" s="60"/>
      <c r="CE119" s="60"/>
      <c r="CF119" s="60"/>
      <c r="CG119" s="60"/>
      <c r="CH119" s="60"/>
      <c r="CI119" s="60"/>
      <c r="CJ119" s="60"/>
      <c r="CK119" s="60"/>
      <c r="CL119" s="60"/>
      <c r="CM119" s="60"/>
      <c r="CN119" s="60"/>
      <c r="CO119" s="60"/>
      <c r="CP119" s="60"/>
      <c r="CQ119" s="60"/>
      <c r="CR119" s="60"/>
      <c r="CS119" s="60"/>
      <c r="CT119" s="60"/>
      <c r="CU119" s="60"/>
      <c r="CV119" s="60"/>
      <c r="CW119" s="60"/>
      <c r="CX119" s="60"/>
      <c r="CY119" s="60"/>
      <c r="CZ119" s="60"/>
      <c r="DA119" s="60"/>
      <c r="DB119" s="60"/>
      <c r="DC119" s="60"/>
      <c r="DD119" s="60"/>
      <c r="DE119" s="60"/>
      <c r="DF119" s="60"/>
      <c r="DG119" s="60"/>
      <c r="DH119" s="60"/>
      <c r="DI119" s="60"/>
      <c r="DJ119" s="60"/>
      <c r="DK119" s="60"/>
      <c r="DL119" s="60"/>
      <c r="DM119" s="60"/>
      <c r="DN119" s="60"/>
      <c r="DO119" s="60"/>
      <c r="DP119" s="60"/>
      <c r="DQ119" s="60"/>
      <c r="DR119" s="60"/>
      <c r="DS119" s="60"/>
      <c r="DT119" s="60"/>
      <c r="DU119" s="60"/>
      <c r="DV119" s="60"/>
      <c r="DW119" s="60"/>
      <c r="DX119" s="60"/>
      <c r="DY119" s="60"/>
      <c r="DZ119" s="60"/>
      <c r="EA119" s="60"/>
      <c r="EB119" s="60"/>
      <c r="EC119" s="60"/>
      <c r="ED119" s="60"/>
      <c r="EE119" s="60"/>
      <c r="EF119" s="60"/>
      <c r="EG119" s="60"/>
      <c r="EH119" s="60"/>
      <c r="EI119" s="60"/>
      <c r="EJ119" s="60"/>
      <c r="EK119" s="60"/>
      <c r="EL119" s="60"/>
      <c r="EM119" s="60"/>
      <c r="EN119" s="60"/>
      <c r="EO119" s="60"/>
      <c r="EP119" s="60"/>
      <c r="EQ119" s="60"/>
      <c r="ER119" s="60"/>
      <c r="ES119" s="60"/>
      <c r="ET119" s="60"/>
      <c r="EU119" s="60"/>
      <c r="EV119" s="60"/>
      <c r="EW119" s="60"/>
      <c r="EX119" s="60"/>
      <c r="EY119" s="60"/>
      <c r="EZ119" s="60"/>
      <c r="FA119" s="60"/>
      <c r="FB119" s="60"/>
      <c r="FC119" s="60"/>
      <c r="FD119" s="60"/>
      <c r="FE119" s="60"/>
      <c r="FF119" s="60"/>
      <c r="FG119" s="60"/>
      <c r="FH119" s="60"/>
      <c r="FI119" s="60"/>
      <c r="FJ119" s="60"/>
      <c r="FK119" s="60"/>
      <c r="FL119" s="60"/>
      <c r="FM119" s="60"/>
      <c r="FN119" s="60"/>
      <c r="FO119" s="60"/>
      <c r="FP119" s="60"/>
      <c r="FQ119" s="60"/>
      <c r="FR119" s="60"/>
      <c r="FS119" s="60"/>
      <c r="FT119" s="60"/>
      <c r="FU119" s="60"/>
      <c r="FV119" s="60"/>
      <c r="FW119" s="60"/>
      <c r="FX119" s="60"/>
      <c r="FY119" s="60"/>
      <c r="FZ119" s="60"/>
      <c r="GA119" s="60"/>
      <c r="GB119" s="60"/>
      <c r="GC119" s="60"/>
      <c r="GD119" s="60"/>
      <c r="GE119" s="60"/>
      <c r="GF119" s="60"/>
      <c r="GG119" s="60"/>
      <c r="GH119" s="60"/>
      <c r="GI119" s="60"/>
      <c r="GJ119" s="60"/>
      <c r="GK119" s="60"/>
      <c r="GL119" s="60"/>
      <c r="GM119" s="60"/>
      <c r="GN119" s="60"/>
      <c r="GO119" s="60"/>
      <c r="GP119" s="60"/>
      <c r="GQ119" s="60"/>
      <c r="GR119" s="60"/>
      <c r="GS119" s="60"/>
      <c r="GT119" s="60"/>
      <c r="GU119" s="60"/>
      <c r="GV119" s="60"/>
      <c r="GW119" s="60"/>
      <c r="GX119" s="60"/>
      <c r="GY119" s="60"/>
      <c r="GZ119" s="60"/>
      <c r="HA119" s="60"/>
      <c r="HB119" s="60"/>
      <c r="HC119" s="60"/>
      <c r="HD119" s="60"/>
      <c r="HE119" s="60"/>
      <c r="HF119" s="60"/>
      <c r="HG119" s="60"/>
      <c r="HH119" s="60"/>
      <c r="HI119" s="60"/>
      <c r="HJ119" s="60"/>
      <c r="HK119" s="60"/>
      <c r="HL119" s="60"/>
      <c r="HM119" s="60"/>
      <c r="HN119" s="60"/>
      <c r="HO119" s="60"/>
      <c r="HP119" s="60"/>
      <c r="HQ119" s="60"/>
      <c r="HR119" s="60"/>
      <c r="HS119" s="60"/>
      <c r="HT119" s="60"/>
      <c r="HU119" s="60"/>
      <c r="HV119" s="60"/>
      <c r="HW119" s="60"/>
      <c r="HX119" s="60"/>
      <c r="HY119" s="60"/>
      <c r="HZ119" s="60"/>
      <c r="IA119" s="60"/>
      <c r="IB119" s="60"/>
      <c r="IC119" s="60"/>
      <c r="ID119" s="60"/>
      <c r="IE119" s="60"/>
      <c r="IF119" s="60"/>
      <c r="IG119" s="60"/>
      <c r="IH119" s="60"/>
      <c r="II119" s="60"/>
      <c r="IJ119" s="60"/>
      <c r="IK119" s="60"/>
      <c r="IL119" s="60"/>
      <c r="IM119" s="60"/>
      <c r="IN119" s="60"/>
      <c r="IO119" s="60"/>
      <c r="IP119" s="60"/>
      <c r="IQ119" s="60"/>
      <c r="IR119" s="60"/>
      <c r="IS119" s="60"/>
      <c r="IT119" s="60"/>
      <c r="IU119" s="60"/>
      <c r="IV119" s="60"/>
      <c r="IW119" s="60"/>
      <c r="IX119" s="60"/>
    </row>
    <row r="120" spans="1:258" ht="16.5" customHeight="1" thickTop="1" thickBot="1">
      <c r="A120" s="361">
        <v>12</v>
      </c>
      <c r="B120" s="365" t="s">
        <v>362</v>
      </c>
      <c r="C120" s="363" t="s">
        <v>363</v>
      </c>
      <c r="D120" s="149" t="s">
        <v>358</v>
      </c>
      <c r="E120" s="359">
        <v>2</v>
      </c>
      <c r="F120" s="359">
        <v>0</v>
      </c>
      <c r="G120" s="364">
        <f t="shared" ref="G120" si="8">F120/E120</f>
        <v>0</v>
      </c>
      <c r="H120" s="359" t="str">
        <f>CONCATENATE(IF(G120&lt;='8- Politicas de admiistracion'!$D$6,'8- Politicas de admiistracion'!$B$6,IF(G120&lt;='8- Politicas de admiistracion'!$D$7,'8- Politicas de admiistracion'!$B$7,IF(G120&lt;='8- Politicas de admiistracion'!$D$8,'8- Politicas de admiistracion'!$B$8,IF(G120&lt;='8- Politicas de admiistracion'!$D$9,'8- Politicas de admiistracion'!$B$9,IF(G120&lt;='8- Politicas de admiistracion'!$D$10,'8- Politicas de admiistracion'!$B$10,"Probabilidad no valida")))))," - ",VLOOKUP(IF(G120&lt;='8- Politicas de admiistracion'!$D$6,'8- Politicas de admiistracion'!$B$6,IF(G120&lt;='8- Politicas de admiistracion'!$D$7,'8- Politicas de admiistracion'!$B$7,IF(G120&lt;='8- Politicas de admiistracion'!$D$8,'8- Politicas de admiistracion'!$B$8,IF(G120&lt;='8- Politicas de admiistracion'!$D$9,'8- Politicas de admiistracion'!$B$9,IF(G120&lt;='8- Politicas de admiistracion'!$D$10,'8- Politicas de admiistracion'!$B$10,"Probabilidad no valida"))))),'8- Politicas de admiistracion'!$B$6:$F$10,5,FALSE))</f>
        <v>Muy Baja - 1</v>
      </c>
      <c r="I120" s="157" t="s">
        <v>279</v>
      </c>
      <c r="J120" s="158" t="s">
        <v>320</v>
      </c>
      <c r="K120" s="151" t="str">
        <f>IFERROR(CONCATENATE(INDEX('8- Politicas de admiistracion'!$B$16:$F$53,MATCH('5- Identificación de Riesgos'!J120,'8- Politicas de admiistracion'!$C$16:$C$54,0),1)," - ",L120),"")</f>
        <v>Mayor - 4</v>
      </c>
      <c r="L120" s="152">
        <f>IFERROR(VLOOKUP(INDEX('8- Politicas de admiistracion'!$B$16:$F$64,MATCH('5- Identificación de Riesgos'!J120,'8- Politicas de admiistracion'!$C$16:$C$64,0),1),'8- Politicas de admiistracion'!$B$16:$F$64,5,FALSE),"")</f>
        <v>4</v>
      </c>
      <c r="M120" s="359" t="str">
        <f>IFERROR(CONCATENATE(INDEX('8- Politicas de admiistracion'!$B$16:$F$53,MATCH(ROUND(AVERAGE(L120:L129),0),'8- Politicas de admiistracion'!$F$16:$F$53,0),1)," - ",ROUND(AVERAGE(L120:L129),0)),"")</f>
        <v>Moderado - 3</v>
      </c>
      <c r="N120" s="359" t="str">
        <f>IFERROR(CONCATENATE(VLOOKUP((LEFT(H120,LEN(H120)-4)&amp;LEFT(M120,LEN(M120)-4)),'9- Matriz de Calor '!$D$17:$E$41,2,0)," - ",RIGHT(H120,1)*RIGHT(M120,1)),"")</f>
        <v>Moderado - 3</v>
      </c>
      <c r="O120" s="360">
        <f>RIGHT(H120,1)*RIGHT(M120,1)</f>
        <v>3</v>
      </c>
      <c r="P120" s="60"/>
      <c r="Q120" s="59" t="s">
        <v>348</v>
      </c>
      <c r="R120" s="60"/>
      <c r="S120" s="60"/>
      <c r="T120" s="60"/>
      <c r="U120" s="60"/>
      <c r="V120" s="60"/>
      <c r="W120" s="60"/>
      <c r="X120" s="60"/>
      <c r="Y120" s="60"/>
      <c r="Z120" s="60"/>
      <c r="AA120" s="60"/>
      <c r="AB120" s="60"/>
      <c r="AC120" s="60"/>
      <c r="AD120" s="60"/>
      <c r="AE120" s="60"/>
      <c r="AF120" s="60"/>
      <c r="AG120" s="60"/>
      <c r="AH120" s="60"/>
      <c r="AI120" s="60"/>
      <c r="AJ120" s="60"/>
      <c r="AK120" s="60"/>
      <c r="AL120" s="60"/>
      <c r="AM120" s="60"/>
      <c r="AN120" s="60"/>
      <c r="AO120" s="60"/>
      <c r="AP120" s="60"/>
      <c r="AQ120" s="60"/>
      <c r="AR120" s="60"/>
      <c r="AS120" s="60"/>
      <c r="AT120" s="60"/>
      <c r="AU120" s="60"/>
      <c r="AV120" s="60"/>
      <c r="AW120" s="60"/>
      <c r="AX120" s="60"/>
      <c r="AY120" s="60"/>
      <c r="AZ120" s="60"/>
      <c r="BA120" s="60"/>
      <c r="BB120" s="60"/>
      <c r="BC120" s="60"/>
      <c r="BD120" s="60"/>
      <c r="BE120" s="60"/>
      <c r="BF120" s="60"/>
      <c r="BG120" s="60"/>
      <c r="BH120" s="60"/>
      <c r="BI120" s="60"/>
      <c r="BJ120" s="60"/>
      <c r="BK120" s="60"/>
      <c r="BL120" s="60"/>
      <c r="BM120" s="60"/>
      <c r="BN120" s="60"/>
      <c r="BO120" s="60"/>
      <c r="BP120" s="60"/>
      <c r="BQ120" s="60"/>
      <c r="BR120" s="60"/>
      <c r="BS120" s="60"/>
      <c r="BT120" s="60"/>
      <c r="BU120" s="60"/>
      <c r="BV120" s="60"/>
      <c r="BW120" s="60"/>
      <c r="BX120" s="60"/>
      <c r="BY120" s="60"/>
      <c r="BZ120" s="60"/>
      <c r="CA120" s="60"/>
      <c r="CB120" s="60"/>
      <c r="CC120" s="60"/>
      <c r="CD120" s="60"/>
      <c r="CE120" s="60"/>
      <c r="CF120" s="60"/>
      <c r="CG120" s="60"/>
      <c r="CH120" s="60"/>
      <c r="CI120" s="60"/>
      <c r="CJ120" s="60"/>
      <c r="CK120" s="60"/>
      <c r="CL120" s="60"/>
      <c r="CM120" s="60"/>
      <c r="CN120" s="60"/>
      <c r="CO120" s="60"/>
      <c r="CP120" s="60"/>
      <c r="CQ120" s="60"/>
      <c r="CR120" s="60"/>
      <c r="CS120" s="60"/>
      <c r="CT120" s="60"/>
      <c r="CU120" s="60"/>
      <c r="CV120" s="60"/>
      <c r="CW120" s="60"/>
      <c r="CX120" s="60"/>
      <c r="CY120" s="60"/>
      <c r="CZ120" s="60"/>
      <c r="DA120" s="60"/>
      <c r="DB120" s="60"/>
      <c r="DC120" s="60"/>
      <c r="DD120" s="60"/>
      <c r="DE120" s="60"/>
      <c r="DF120" s="60"/>
      <c r="DG120" s="60"/>
      <c r="DH120" s="60"/>
      <c r="DI120" s="60"/>
      <c r="DJ120" s="60"/>
      <c r="DK120" s="60"/>
      <c r="DL120" s="60"/>
      <c r="DM120" s="60"/>
      <c r="DN120" s="60"/>
      <c r="DO120" s="60"/>
      <c r="DP120" s="60"/>
      <c r="DQ120" s="60"/>
      <c r="DR120" s="60"/>
      <c r="DS120" s="60"/>
      <c r="DT120" s="60"/>
      <c r="DU120" s="60"/>
      <c r="DV120" s="60"/>
      <c r="DW120" s="60"/>
      <c r="DX120" s="60"/>
      <c r="DY120" s="60"/>
      <c r="DZ120" s="60"/>
      <c r="EA120" s="60"/>
      <c r="EB120" s="60"/>
      <c r="EC120" s="60"/>
      <c r="ED120" s="60"/>
      <c r="EE120" s="60"/>
      <c r="EF120" s="60"/>
      <c r="EG120" s="60"/>
      <c r="EH120" s="60"/>
      <c r="EI120" s="60"/>
      <c r="EJ120" s="60"/>
      <c r="EK120" s="60"/>
      <c r="EL120" s="60"/>
      <c r="EM120" s="60"/>
      <c r="EN120" s="60"/>
      <c r="EO120" s="60"/>
      <c r="EP120" s="60"/>
      <c r="EQ120" s="60"/>
      <c r="ER120" s="60"/>
      <c r="ES120" s="60"/>
      <c r="ET120" s="60"/>
      <c r="EU120" s="60"/>
      <c r="EV120" s="60"/>
      <c r="EW120" s="60"/>
      <c r="EX120" s="60"/>
      <c r="EY120" s="60"/>
      <c r="EZ120" s="60"/>
      <c r="FA120" s="60"/>
      <c r="FB120" s="60"/>
      <c r="FC120" s="60"/>
      <c r="FD120" s="60"/>
      <c r="FE120" s="60"/>
      <c r="FF120" s="60"/>
      <c r="FG120" s="60"/>
      <c r="FH120" s="60"/>
      <c r="FI120" s="60"/>
      <c r="FJ120" s="60"/>
      <c r="FK120" s="60"/>
      <c r="FL120" s="60"/>
      <c r="FM120" s="60"/>
      <c r="FN120" s="60"/>
      <c r="FO120" s="60"/>
      <c r="FP120" s="60"/>
      <c r="FQ120" s="60"/>
      <c r="FR120" s="60"/>
      <c r="FS120" s="60"/>
      <c r="FT120" s="60"/>
      <c r="FU120" s="60"/>
      <c r="FV120" s="60"/>
      <c r="FW120" s="60"/>
      <c r="FX120" s="60"/>
      <c r="FY120" s="60"/>
      <c r="FZ120" s="60"/>
      <c r="GA120" s="60"/>
      <c r="GB120" s="60"/>
      <c r="GC120" s="60"/>
      <c r="GD120" s="60"/>
      <c r="GE120" s="60"/>
      <c r="GF120" s="60"/>
      <c r="GG120" s="60"/>
      <c r="GH120" s="60"/>
      <c r="GI120" s="60"/>
      <c r="GJ120" s="60"/>
      <c r="GK120" s="60"/>
      <c r="GL120" s="60"/>
      <c r="GM120" s="60"/>
      <c r="GN120" s="60"/>
      <c r="GO120" s="60"/>
      <c r="GP120" s="60"/>
      <c r="GQ120" s="60"/>
      <c r="GR120" s="60"/>
      <c r="GS120" s="60"/>
      <c r="GT120" s="60"/>
      <c r="GU120" s="60"/>
      <c r="GV120" s="60"/>
      <c r="GW120" s="60"/>
      <c r="GX120" s="60"/>
      <c r="GY120" s="60"/>
      <c r="GZ120" s="60"/>
      <c r="HA120" s="60"/>
      <c r="HB120" s="60"/>
      <c r="HC120" s="60"/>
      <c r="HD120" s="60"/>
      <c r="HE120" s="60"/>
      <c r="HF120" s="60"/>
      <c r="HG120" s="60"/>
      <c r="HH120" s="60"/>
      <c r="HI120" s="60"/>
      <c r="HJ120" s="60"/>
      <c r="HK120" s="60"/>
      <c r="HL120" s="60"/>
      <c r="HM120" s="60"/>
      <c r="HN120" s="60"/>
      <c r="HO120" s="60"/>
      <c r="HP120" s="60"/>
      <c r="HQ120" s="60"/>
      <c r="HR120" s="60"/>
      <c r="HS120" s="60"/>
      <c r="HT120" s="60"/>
      <c r="HU120" s="60"/>
      <c r="HV120" s="60"/>
      <c r="HW120" s="60"/>
      <c r="HX120" s="60"/>
      <c r="HY120" s="60"/>
      <c r="HZ120" s="60"/>
      <c r="IA120" s="60"/>
      <c r="IB120" s="60"/>
      <c r="IC120" s="60"/>
      <c r="ID120" s="60"/>
      <c r="IE120" s="60"/>
      <c r="IF120" s="60"/>
      <c r="IG120" s="60"/>
      <c r="IH120" s="60"/>
      <c r="II120" s="60"/>
      <c r="IJ120" s="60"/>
      <c r="IK120" s="60"/>
      <c r="IL120" s="60"/>
      <c r="IM120" s="60"/>
      <c r="IN120" s="60"/>
      <c r="IO120" s="60"/>
      <c r="IP120" s="60"/>
      <c r="IQ120" s="60"/>
      <c r="IR120" s="60"/>
      <c r="IS120" s="60"/>
      <c r="IT120" s="60"/>
      <c r="IU120" s="60"/>
      <c r="IV120" s="60"/>
      <c r="IW120" s="60"/>
      <c r="IX120" s="60"/>
    </row>
    <row r="121" spans="1:258" ht="21.75" customHeight="1" thickTop="1" thickBot="1">
      <c r="A121" s="361"/>
      <c r="B121" s="365"/>
      <c r="C121" s="363"/>
      <c r="D121" s="149" t="s">
        <v>359</v>
      </c>
      <c r="E121" s="359"/>
      <c r="F121" s="359"/>
      <c r="G121" s="364"/>
      <c r="H121" s="359"/>
      <c r="I121" s="157" t="s">
        <v>322</v>
      </c>
      <c r="J121" s="158" t="s">
        <v>351</v>
      </c>
      <c r="K121" s="151" t="str">
        <f>IFERROR(CONCATENATE(INDEX('8- Politicas de admiistracion'!$B$16:$F$53,MATCH('5- Identificación de Riesgos'!J121,'8- Politicas de admiistracion'!$C$16:$C$54,0),1)," - ",L121),"")</f>
        <v>Menor - 2</v>
      </c>
      <c r="L121" s="152">
        <f>IFERROR(VLOOKUP(INDEX('8- Politicas de admiistracion'!$B$16:$F$64,MATCH('5- Identificación de Riesgos'!J121,'8- Politicas de admiistracion'!$C$16:$C$64,0),1),'8- Politicas de admiistracion'!$B$16:$F$64,5,FALSE),"")</f>
        <v>2</v>
      </c>
      <c r="M121" s="359"/>
      <c r="N121" s="359"/>
      <c r="O121" s="360"/>
      <c r="P121" s="60"/>
      <c r="Q121" s="59" t="s">
        <v>351</v>
      </c>
      <c r="R121" s="60"/>
      <c r="S121" s="60"/>
      <c r="T121" s="60"/>
      <c r="U121" s="60"/>
      <c r="V121" s="60"/>
      <c r="W121" s="60"/>
      <c r="X121" s="60"/>
      <c r="Y121" s="60"/>
      <c r="Z121" s="60"/>
      <c r="AA121" s="60"/>
      <c r="AB121" s="60"/>
      <c r="AC121" s="60"/>
      <c r="AD121" s="60"/>
      <c r="AE121" s="60"/>
      <c r="AF121" s="60"/>
      <c r="AG121" s="60"/>
      <c r="AH121" s="60"/>
      <c r="AI121" s="60"/>
      <c r="AJ121" s="60"/>
      <c r="AK121" s="60"/>
      <c r="AL121" s="60"/>
      <c r="AM121" s="60"/>
      <c r="AN121" s="60"/>
      <c r="AO121" s="60"/>
      <c r="AP121" s="60"/>
      <c r="AQ121" s="60"/>
      <c r="AR121" s="60"/>
      <c r="AS121" s="60"/>
      <c r="AT121" s="60"/>
      <c r="AU121" s="60"/>
      <c r="AV121" s="60"/>
      <c r="AW121" s="60"/>
      <c r="AX121" s="60"/>
      <c r="AY121" s="60"/>
      <c r="AZ121" s="60"/>
      <c r="BA121" s="60"/>
      <c r="BB121" s="60"/>
      <c r="BC121" s="60"/>
      <c r="BD121" s="60"/>
      <c r="BE121" s="60"/>
      <c r="BF121" s="60"/>
      <c r="BG121" s="60"/>
      <c r="BH121" s="60"/>
      <c r="BI121" s="60"/>
      <c r="BJ121" s="60"/>
      <c r="BK121" s="60"/>
      <c r="BL121" s="60"/>
      <c r="BM121" s="60"/>
      <c r="BN121" s="60"/>
      <c r="BO121" s="60"/>
      <c r="BP121" s="60"/>
      <c r="BQ121" s="60"/>
      <c r="BR121" s="60"/>
      <c r="BS121" s="60"/>
      <c r="BT121" s="60"/>
      <c r="BU121" s="60"/>
      <c r="BV121" s="60"/>
      <c r="BW121" s="60"/>
      <c r="BX121" s="60"/>
      <c r="BY121" s="60"/>
      <c r="BZ121" s="60"/>
      <c r="CA121" s="60"/>
      <c r="CB121" s="60"/>
      <c r="CC121" s="60"/>
      <c r="CD121" s="60"/>
      <c r="CE121" s="60"/>
      <c r="CF121" s="60"/>
      <c r="CG121" s="60"/>
      <c r="CH121" s="60"/>
      <c r="CI121" s="60"/>
      <c r="CJ121" s="60"/>
      <c r="CK121" s="60"/>
      <c r="CL121" s="60"/>
      <c r="CM121" s="60"/>
      <c r="CN121" s="60"/>
      <c r="CO121" s="60"/>
      <c r="CP121" s="60"/>
      <c r="CQ121" s="60"/>
      <c r="CR121" s="60"/>
      <c r="CS121" s="60"/>
      <c r="CT121" s="60"/>
      <c r="CU121" s="60"/>
      <c r="CV121" s="60"/>
      <c r="CW121" s="60"/>
      <c r="CX121" s="60"/>
      <c r="CY121" s="60"/>
      <c r="CZ121" s="60"/>
      <c r="DA121" s="60"/>
      <c r="DB121" s="60"/>
      <c r="DC121" s="60"/>
      <c r="DD121" s="60"/>
      <c r="DE121" s="60"/>
      <c r="DF121" s="60"/>
      <c r="DG121" s="60"/>
      <c r="DH121" s="60"/>
      <c r="DI121" s="60"/>
      <c r="DJ121" s="60"/>
      <c r="DK121" s="60"/>
      <c r="DL121" s="60"/>
      <c r="DM121" s="60"/>
      <c r="DN121" s="60"/>
      <c r="DO121" s="60"/>
      <c r="DP121" s="60"/>
      <c r="DQ121" s="60"/>
      <c r="DR121" s="60"/>
      <c r="DS121" s="60"/>
      <c r="DT121" s="60"/>
      <c r="DU121" s="60"/>
      <c r="DV121" s="60"/>
      <c r="DW121" s="60"/>
      <c r="DX121" s="60"/>
      <c r="DY121" s="60"/>
      <c r="DZ121" s="60"/>
      <c r="EA121" s="60"/>
      <c r="EB121" s="60"/>
      <c r="EC121" s="60"/>
      <c r="ED121" s="60"/>
      <c r="EE121" s="60"/>
      <c r="EF121" s="60"/>
      <c r="EG121" s="60"/>
      <c r="EH121" s="60"/>
      <c r="EI121" s="60"/>
      <c r="EJ121" s="60"/>
      <c r="EK121" s="60"/>
      <c r="EL121" s="60"/>
      <c r="EM121" s="60"/>
      <c r="EN121" s="60"/>
      <c r="EO121" s="60"/>
      <c r="EP121" s="60"/>
      <c r="EQ121" s="60"/>
      <c r="ER121" s="60"/>
      <c r="ES121" s="60"/>
      <c r="ET121" s="60"/>
      <c r="EU121" s="60"/>
      <c r="EV121" s="60"/>
      <c r="EW121" s="60"/>
      <c r="EX121" s="60"/>
      <c r="EY121" s="60"/>
      <c r="EZ121" s="60"/>
      <c r="FA121" s="60"/>
      <c r="FB121" s="60"/>
      <c r="FC121" s="60"/>
      <c r="FD121" s="60"/>
      <c r="FE121" s="60"/>
      <c r="FF121" s="60"/>
      <c r="FG121" s="60"/>
      <c r="FH121" s="60"/>
      <c r="FI121" s="60"/>
      <c r="FJ121" s="60"/>
      <c r="FK121" s="60"/>
      <c r="FL121" s="60"/>
      <c r="FM121" s="60"/>
      <c r="FN121" s="60"/>
      <c r="FO121" s="60"/>
      <c r="FP121" s="60"/>
      <c r="FQ121" s="60"/>
      <c r="FR121" s="60"/>
      <c r="FS121" s="60"/>
      <c r="FT121" s="60"/>
      <c r="FU121" s="60"/>
      <c r="FV121" s="60"/>
      <c r="FW121" s="60"/>
      <c r="FX121" s="60"/>
      <c r="FY121" s="60"/>
      <c r="FZ121" s="60"/>
      <c r="GA121" s="60"/>
      <c r="GB121" s="60"/>
      <c r="GC121" s="60"/>
      <c r="GD121" s="60"/>
      <c r="GE121" s="60"/>
      <c r="GF121" s="60"/>
      <c r="GG121" s="60"/>
      <c r="GH121" s="60"/>
      <c r="GI121" s="60"/>
      <c r="GJ121" s="60"/>
      <c r="GK121" s="60"/>
      <c r="GL121" s="60"/>
      <c r="GM121" s="60"/>
      <c r="GN121" s="60"/>
      <c r="GO121" s="60"/>
      <c r="GP121" s="60"/>
      <c r="GQ121" s="60"/>
      <c r="GR121" s="60"/>
      <c r="GS121" s="60"/>
      <c r="GT121" s="60"/>
      <c r="GU121" s="60"/>
      <c r="GV121" s="60"/>
      <c r="GW121" s="60"/>
      <c r="GX121" s="60"/>
      <c r="GY121" s="60"/>
      <c r="GZ121" s="60"/>
      <c r="HA121" s="60"/>
      <c r="HB121" s="60"/>
      <c r="HC121" s="60"/>
      <c r="HD121" s="60"/>
      <c r="HE121" s="60"/>
      <c r="HF121" s="60"/>
      <c r="HG121" s="60"/>
      <c r="HH121" s="60"/>
      <c r="HI121" s="60"/>
      <c r="HJ121" s="60"/>
      <c r="HK121" s="60"/>
      <c r="HL121" s="60"/>
      <c r="HM121" s="60"/>
      <c r="HN121" s="60"/>
      <c r="HO121" s="60"/>
      <c r="HP121" s="60"/>
      <c r="HQ121" s="60"/>
      <c r="HR121" s="60"/>
      <c r="HS121" s="60"/>
      <c r="HT121" s="60"/>
      <c r="HU121" s="60"/>
      <c r="HV121" s="60"/>
      <c r="HW121" s="60"/>
      <c r="HX121" s="60"/>
      <c r="HY121" s="60"/>
      <c r="HZ121" s="60"/>
      <c r="IA121" s="60"/>
      <c r="IB121" s="60"/>
      <c r="IC121" s="60"/>
      <c r="ID121" s="60"/>
      <c r="IE121" s="60"/>
      <c r="IF121" s="60"/>
      <c r="IG121" s="60"/>
      <c r="IH121" s="60"/>
      <c r="II121" s="60"/>
      <c r="IJ121" s="60"/>
      <c r="IK121" s="60"/>
      <c r="IL121" s="60"/>
      <c r="IM121" s="60"/>
      <c r="IN121" s="60"/>
      <c r="IO121" s="60"/>
      <c r="IP121" s="60"/>
      <c r="IQ121" s="60"/>
      <c r="IR121" s="60"/>
      <c r="IS121" s="60"/>
      <c r="IT121" s="60"/>
      <c r="IU121" s="60"/>
      <c r="IV121" s="60"/>
      <c r="IW121" s="60"/>
      <c r="IX121" s="60"/>
    </row>
    <row r="122" spans="1:258" ht="30.75" customHeight="1" thickTop="1" thickBot="1">
      <c r="A122" s="361"/>
      <c r="B122" s="365"/>
      <c r="C122" s="363"/>
      <c r="D122" s="149" t="s">
        <v>364</v>
      </c>
      <c r="E122" s="359"/>
      <c r="F122" s="359"/>
      <c r="G122" s="364"/>
      <c r="H122" s="359"/>
      <c r="I122" s="157" t="s">
        <v>285</v>
      </c>
      <c r="J122" s="158" t="s">
        <v>339</v>
      </c>
      <c r="K122" s="151" t="str">
        <f>IFERROR(CONCATENATE(INDEX('8- Politicas de admiistracion'!$B$16:$F$53,MATCH('5- Identificación de Riesgos'!J122,'8- Politicas de admiistracion'!$C$16:$C$54,0),1)," - ",L122),"")</f>
        <v>Menor - 2</v>
      </c>
      <c r="L122" s="152">
        <f>IFERROR(VLOOKUP(INDEX('8- Politicas de admiistracion'!$B$16:$F$64,MATCH('5- Identificación de Riesgos'!J122,'8- Politicas de admiistracion'!$C$16:$C$64,0),1),'8- Politicas de admiistracion'!$B$16:$F$64,5,FALSE),"")</f>
        <v>2</v>
      </c>
      <c r="M122" s="359"/>
      <c r="N122" s="359"/>
      <c r="O122" s="360"/>
      <c r="P122" s="60"/>
      <c r="Q122" s="59" t="s">
        <v>353</v>
      </c>
      <c r="R122" s="60"/>
      <c r="S122" s="60"/>
      <c r="T122" s="60"/>
      <c r="U122" s="60"/>
      <c r="V122" s="60"/>
      <c r="W122" s="60"/>
      <c r="X122" s="60"/>
      <c r="Y122" s="60"/>
      <c r="Z122" s="60"/>
      <c r="AA122" s="60"/>
      <c r="AB122" s="60"/>
      <c r="AC122" s="60"/>
      <c r="AD122" s="60"/>
      <c r="AE122" s="60"/>
      <c r="AF122" s="60"/>
      <c r="AG122" s="60"/>
      <c r="AH122" s="60"/>
      <c r="AI122" s="60"/>
      <c r="AJ122" s="60"/>
      <c r="AK122" s="60"/>
      <c r="AL122" s="60"/>
      <c r="AM122" s="60"/>
      <c r="AN122" s="60"/>
      <c r="AO122" s="60"/>
      <c r="AP122" s="60"/>
      <c r="AQ122" s="60"/>
      <c r="AR122" s="60"/>
      <c r="AS122" s="60"/>
      <c r="AT122" s="60"/>
      <c r="AU122" s="60"/>
      <c r="AV122" s="60"/>
      <c r="AW122" s="60"/>
      <c r="AX122" s="60"/>
      <c r="AY122" s="60"/>
      <c r="AZ122" s="60"/>
      <c r="BA122" s="60"/>
      <c r="BB122" s="60"/>
      <c r="BC122" s="60"/>
      <c r="BD122" s="60"/>
      <c r="BE122" s="60"/>
      <c r="BF122" s="60"/>
      <c r="BG122" s="60"/>
      <c r="BH122" s="60"/>
      <c r="BI122" s="60"/>
      <c r="BJ122" s="60"/>
      <c r="BK122" s="60"/>
      <c r="BL122" s="60"/>
      <c r="BM122" s="60"/>
      <c r="BN122" s="60"/>
      <c r="BO122" s="60"/>
      <c r="BP122" s="60"/>
      <c r="BQ122" s="60"/>
      <c r="BR122" s="60"/>
      <c r="BS122" s="60"/>
      <c r="BT122" s="60"/>
      <c r="BU122" s="60"/>
      <c r="BV122" s="60"/>
      <c r="BW122" s="60"/>
      <c r="BX122" s="60"/>
      <c r="BY122" s="60"/>
      <c r="BZ122" s="60"/>
      <c r="CA122" s="60"/>
      <c r="CB122" s="60"/>
      <c r="CC122" s="60"/>
      <c r="CD122" s="60"/>
      <c r="CE122" s="60"/>
      <c r="CF122" s="60"/>
      <c r="CG122" s="60"/>
      <c r="CH122" s="60"/>
      <c r="CI122" s="60"/>
      <c r="CJ122" s="60"/>
      <c r="CK122" s="60"/>
      <c r="CL122" s="60"/>
      <c r="CM122" s="60"/>
      <c r="CN122" s="60"/>
      <c r="CO122" s="60"/>
      <c r="CP122" s="60"/>
      <c r="CQ122" s="60"/>
      <c r="CR122" s="60"/>
      <c r="CS122" s="60"/>
      <c r="CT122" s="60"/>
      <c r="CU122" s="60"/>
      <c r="CV122" s="60"/>
      <c r="CW122" s="60"/>
      <c r="CX122" s="60"/>
      <c r="CY122" s="60"/>
      <c r="CZ122" s="60"/>
      <c r="DA122" s="60"/>
      <c r="DB122" s="60"/>
      <c r="DC122" s="60"/>
      <c r="DD122" s="60"/>
      <c r="DE122" s="60"/>
      <c r="DF122" s="60"/>
      <c r="DG122" s="60"/>
      <c r="DH122" s="60"/>
      <c r="DI122" s="60"/>
      <c r="DJ122" s="60"/>
      <c r="DK122" s="60"/>
      <c r="DL122" s="60"/>
      <c r="DM122" s="60"/>
      <c r="DN122" s="60"/>
      <c r="DO122" s="60"/>
      <c r="DP122" s="60"/>
      <c r="DQ122" s="60"/>
      <c r="DR122" s="60"/>
      <c r="DS122" s="60"/>
      <c r="DT122" s="60"/>
      <c r="DU122" s="60"/>
      <c r="DV122" s="60"/>
      <c r="DW122" s="60"/>
      <c r="DX122" s="60"/>
      <c r="DY122" s="60"/>
      <c r="DZ122" s="60"/>
      <c r="EA122" s="60"/>
      <c r="EB122" s="60"/>
      <c r="EC122" s="60"/>
      <c r="ED122" s="60"/>
      <c r="EE122" s="60"/>
      <c r="EF122" s="60"/>
      <c r="EG122" s="60"/>
      <c r="EH122" s="60"/>
      <c r="EI122" s="60"/>
      <c r="EJ122" s="60"/>
      <c r="EK122" s="60"/>
      <c r="EL122" s="60"/>
      <c r="EM122" s="60"/>
      <c r="EN122" s="60"/>
      <c r="EO122" s="60"/>
      <c r="EP122" s="60"/>
      <c r="EQ122" s="60"/>
      <c r="ER122" s="60"/>
      <c r="ES122" s="60"/>
      <c r="ET122" s="60"/>
      <c r="EU122" s="60"/>
      <c r="EV122" s="60"/>
      <c r="EW122" s="60"/>
      <c r="EX122" s="60"/>
      <c r="EY122" s="60"/>
      <c r="EZ122" s="60"/>
      <c r="FA122" s="60"/>
      <c r="FB122" s="60"/>
      <c r="FC122" s="60"/>
      <c r="FD122" s="60"/>
      <c r="FE122" s="60"/>
      <c r="FF122" s="60"/>
      <c r="FG122" s="60"/>
      <c r="FH122" s="60"/>
      <c r="FI122" s="60"/>
      <c r="FJ122" s="60"/>
      <c r="FK122" s="60"/>
      <c r="FL122" s="60"/>
      <c r="FM122" s="60"/>
      <c r="FN122" s="60"/>
      <c r="FO122" s="60"/>
      <c r="FP122" s="60"/>
      <c r="FQ122" s="60"/>
      <c r="FR122" s="60"/>
      <c r="FS122" s="60"/>
      <c r="FT122" s="60"/>
      <c r="FU122" s="60"/>
      <c r="FV122" s="60"/>
      <c r="FW122" s="60"/>
      <c r="FX122" s="60"/>
      <c r="FY122" s="60"/>
      <c r="FZ122" s="60"/>
      <c r="GA122" s="60"/>
      <c r="GB122" s="60"/>
      <c r="GC122" s="60"/>
      <c r="GD122" s="60"/>
      <c r="GE122" s="60"/>
      <c r="GF122" s="60"/>
      <c r="GG122" s="60"/>
      <c r="GH122" s="60"/>
      <c r="GI122" s="60"/>
      <c r="GJ122" s="60"/>
      <c r="GK122" s="60"/>
      <c r="GL122" s="60"/>
      <c r="GM122" s="60"/>
      <c r="GN122" s="60"/>
      <c r="GO122" s="60"/>
      <c r="GP122" s="60"/>
      <c r="GQ122" s="60"/>
      <c r="GR122" s="60"/>
      <c r="GS122" s="60"/>
      <c r="GT122" s="60"/>
      <c r="GU122" s="60"/>
      <c r="GV122" s="60"/>
      <c r="GW122" s="60"/>
      <c r="GX122" s="60"/>
      <c r="GY122" s="60"/>
      <c r="GZ122" s="60"/>
      <c r="HA122" s="60"/>
      <c r="HB122" s="60"/>
      <c r="HC122" s="60"/>
      <c r="HD122" s="60"/>
      <c r="HE122" s="60"/>
      <c r="HF122" s="60"/>
      <c r="HG122" s="60"/>
      <c r="HH122" s="60"/>
      <c r="HI122" s="60"/>
      <c r="HJ122" s="60"/>
      <c r="HK122" s="60"/>
      <c r="HL122" s="60"/>
      <c r="HM122" s="60"/>
      <c r="HN122" s="60"/>
      <c r="HO122" s="60"/>
      <c r="HP122" s="60"/>
      <c r="HQ122" s="60"/>
      <c r="HR122" s="60"/>
      <c r="HS122" s="60"/>
      <c r="HT122" s="60"/>
      <c r="HU122" s="60"/>
      <c r="HV122" s="60"/>
      <c r="HW122" s="60"/>
      <c r="HX122" s="60"/>
      <c r="HY122" s="60"/>
      <c r="HZ122" s="60"/>
      <c r="IA122" s="60"/>
      <c r="IB122" s="60"/>
      <c r="IC122" s="60"/>
      <c r="ID122" s="60"/>
      <c r="IE122" s="60"/>
      <c r="IF122" s="60"/>
      <c r="IG122" s="60"/>
      <c r="IH122" s="60"/>
      <c r="II122" s="60"/>
      <c r="IJ122" s="60"/>
      <c r="IK122" s="60"/>
      <c r="IL122" s="60"/>
      <c r="IM122" s="60"/>
      <c r="IN122" s="60"/>
      <c r="IO122" s="60"/>
      <c r="IP122" s="60"/>
      <c r="IQ122" s="60"/>
      <c r="IR122" s="60"/>
      <c r="IS122" s="60"/>
      <c r="IT122" s="60"/>
      <c r="IU122" s="60"/>
      <c r="IV122" s="60"/>
      <c r="IW122" s="60"/>
      <c r="IX122" s="60"/>
    </row>
    <row r="123" spans="1:258" ht="29.25" customHeight="1" thickTop="1" thickBot="1">
      <c r="A123" s="361"/>
      <c r="B123" s="365"/>
      <c r="C123" s="363"/>
      <c r="D123" s="154"/>
      <c r="E123" s="359"/>
      <c r="F123" s="359"/>
      <c r="G123" s="364"/>
      <c r="H123" s="359"/>
      <c r="I123" s="157" t="s">
        <v>282</v>
      </c>
      <c r="J123" s="158" t="s">
        <v>327</v>
      </c>
      <c r="K123" s="151" t="str">
        <f>IFERROR(CONCATENATE(INDEX('8- Politicas de admiistracion'!$B$16:$F$53,MATCH('5- Identificación de Riesgos'!J123,'8- Politicas de admiistracion'!$C$16:$C$54,0),1)," - ",L123),"")</f>
        <v>Menor - 2</v>
      </c>
      <c r="L123" s="152">
        <f>IFERROR(VLOOKUP(INDEX('8- Politicas de admiistracion'!$B$16:$F$64,MATCH('5- Identificación de Riesgos'!J123,'8- Politicas de admiistracion'!$C$16:$C$64,0),1),'8- Politicas de admiistracion'!$B$16:$F$64,5,FALSE),"")</f>
        <v>2</v>
      </c>
      <c r="M123" s="359"/>
      <c r="N123" s="359"/>
      <c r="O123" s="360"/>
      <c r="P123" s="60"/>
      <c r="Q123" s="59" t="s">
        <v>355</v>
      </c>
      <c r="R123" s="60"/>
      <c r="S123" s="60"/>
      <c r="T123" s="60"/>
      <c r="U123" s="60"/>
      <c r="V123" s="60"/>
      <c r="W123" s="60"/>
      <c r="X123" s="60"/>
      <c r="Y123" s="60"/>
      <c r="Z123" s="60"/>
      <c r="AA123" s="60"/>
      <c r="AB123" s="60"/>
      <c r="AC123" s="60"/>
      <c r="AD123" s="60"/>
      <c r="AE123" s="60"/>
      <c r="AF123" s="60"/>
      <c r="AG123" s="60"/>
      <c r="AH123" s="60"/>
      <c r="AI123" s="60"/>
      <c r="AJ123" s="60"/>
      <c r="AK123" s="60"/>
      <c r="AL123" s="60"/>
      <c r="AM123" s="60"/>
      <c r="AN123" s="60"/>
      <c r="AO123" s="60"/>
      <c r="AP123" s="60"/>
      <c r="AQ123" s="60"/>
      <c r="AR123" s="60"/>
      <c r="AS123" s="60"/>
      <c r="AT123" s="60"/>
      <c r="AU123" s="60"/>
      <c r="AV123" s="60"/>
      <c r="AW123" s="60"/>
      <c r="AX123" s="60"/>
      <c r="AY123" s="60"/>
      <c r="AZ123" s="60"/>
      <c r="BA123" s="60"/>
      <c r="BB123" s="60"/>
      <c r="BC123" s="60"/>
      <c r="BD123" s="60"/>
      <c r="BE123" s="60"/>
      <c r="BF123" s="60"/>
      <c r="BG123" s="60"/>
      <c r="BH123" s="60"/>
      <c r="BI123" s="60"/>
      <c r="BJ123" s="60"/>
      <c r="BK123" s="60"/>
      <c r="BL123" s="60"/>
      <c r="BM123" s="60"/>
      <c r="BN123" s="60"/>
      <c r="BO123" s="60"/>
      <c r="BP123" s="60"/>
      <c r="BQ123" s="60"/>
      <c r="BR123" s="60"/>
      <c r="BS123" s="60"/>
      <c r="BT123" s="60"/>
      <c r="BU123" s="60"/>
      <c r="BV123" s="60"/>
      <c r="BW123" s="60"/>
      <c r="BX123" s="60"/>
      <c r="BY123" s="60"/>
      <c r="BZ123" s="60"/>
      <c r="CA123" s="60"/>
      <c r="CB123" s="60"/>
      <c r="CC123" s="60"/>
      <c r="CD123" s="60"/>
      <c r="CE123" s="60"/>
      <c r="CF123" s="60"/>
      <c r="CG123" s="60"/>
      <c r="CH123" s="60"/>
      <c r="CI123" s="60"/>
      <c r="CJ123" s="60"/>
      <c r="CK123" s="60"/>
      <c r="CL123" s="60"/>
      <c r="CM123" s="60"/>
      <c r="CN123" s="60"/>
      <c r="CO123" s="60"/>
      <c r="CP123" s="60"/>
      <c r="CQ123" s="60"/>
      <c r="CR123" s="60"/>
      <c r="CS123" s="60"/>
      <c r="CT123" s="60"/>
      <c r="CU123" s="60"/>
      <c r="CV123" s="60"/>
      <c r="CW123" s="60"/>
      <c r="CX123" s="60"/>
      <c r="CY123" s="60"/>
      <c r="CZ123" s="60"/>
      <c r="DA123" s="60"/>
      <c r="DB123" s="60"/>
      <c r="DC123" s="60"/>
      <c r="DD123" s="60"/>
      <c r="DE123" s="60"/>
      <c r="DF123" s="60"/>
      <c r="DG123" s="60"/>
      <c r="DH123" s="60"/>
      <c r="DI123" s="60"/>
      <c r="DJ123" s="60"/>
      <c r="DK123" s="60"/>
      <c r="DL123" s="60"/>
      <c r="DM123" s="60"/>
      <c r="DN123" s="60"/>
      <c r="DO123" s="60"/>
      <c r="DP123" s="60"/>
      <c r="DQ123" s="60"/>
      <c r="DR123" s="60"/>
      <c r="DS123" s="60"/>
      <c r="DT123" s="60"/>
      <c r="DU123" s="60"/>
      <c r="DV123" s="60"/>
      <c r="DW123" s="60"/>
      <c r="DX123" s="60"/>
      <c r="DY123" s="60"/>
      <c r="DZ123" s="60"/>
      <c r="EA123" s="60"/>
      <c r="EB123" s="60"/>
      <c r="EC123" s="60"/>
      <c r="ED123" s="60"/>
      <c r="EE123" s="60"/>
      <c r="EF123" s="60"/>
      <c r="EG123" s="60"/>
      <c r="EH123" s="60"/>
      <c r="EI123" s="60"/>
      <c r="EJ123" s="60"/>
      <c r="EK123" s="60"/>
      <c r="EL123" s="60"/>
      <c r="EM123" s="60"/>
      <c r="EN123" s="60"/>
      <c r="EO123" s="60"/>
      <c r="EP123" s="60"/>
      <c r="EQ123" s="60"/>
      <c r="ER123" s="60"/>
      <c r="ES123" s="60"/>
      <c r="ET123" s="60"/>
      <c r="EU123" s="60"/>
      <c r="EV123" s="60"/>
      <c r="EW123" s="60"/>
      <c r="EX123" s="60"/>
      <c r="EY123" s="60"/>
      <c r="EZ123" s="60"/>
      <c r="FA123" s="60"/>
      <c r="FB123" s="60"/>
      <c r="FC123" s="60"/>
      <c r="FD123" s="60"/>
      <c r="FE123" s="60"/>
      <c r="FF123" s="60"/>
      <c r="FG123" s="60"/>
      <c r="FH123" s="60"/>
      <c r="FI123" s="60"/>
      <c r="FJ123" s="60"/>
      <c r="FK123" s="60"/>
      <c r="FL123" s="60"/>
      <c r="FM123" s="60"/>
      <c r="FN123" s="60"/>
      <c r="FO123" s="60"/>
      <c r="FP123" s="60"/>
      <c r="FQ123" s="60"/>
      <c r="FR123" s="60"/>
      <c r="FS123" s="60"/>
      <c r="FT123" s="60"/>
      <c r="FU123" s="60"/>
      <c r="FV123" s="60"/>
      <c r="FW123" s="60"/>
      <c r="FX123" s="60"/>
      <c r="FY123" s="60"/>
      <c r="FZ123" s="60"/>
      <c r="GA123" s="60"/>
      <c r="GB123" s="60"/>
      <c r="GC123" s="60"/>
      <c r="GD123" s="60"/>
      <c r="GE123" s="60"/>
      <c r="GF123" s="60"/>
      <c r="GG123" s="60"/>
      <c r="GH123" s="60"/>
      <c r="GI123" s="60"/>
      <c r="GJ123" s="60"/>
      <c r="GK123" s="60"/>
      <c r="GL123" s="60"/>
      <c r="GM123" s="60"/>
      <c r="GN123" s="60"/>
      <c r="GO123" s="60"/>
      <c r="GP123" s="60"/>
      <c r="GQ123" s="60"/>
      <c r="GR123" s="60"/>
      <c r="GS123" s="60"/>
      <c r="GT123" s="60"/>
      <c r="GU123" s="60"/>
      <c r="GV123" s="60"/>
      <c r="GW123" s="60"/>
      <c r="GX123" s="60"/>
      <c r="GY123" s="60"/>
      <c r="GZ123" s="60"/>
      <c r="HA123" s="60"/>
      <c r="HB123" s="60"/>
      <c r="HC123" s="60"/>
      <c r="HD123" s="60"/>
      <c r="HE123" s="60"/>
      <c r="HF123" s="60"/>
      <c r="HG123" s="60"/>
      <c r="HH123" s="60"/>
      <c r="HI123" s="60"/>
      <c r="HJ123" s="60"/>
      <c r="HK123" s="60"/>
      <c r="HL123" s="60"/>
      <c r="HM123" s="60"/>
      <c r="HN123" s="60"/>
      <c r="HO123" s="60"/>
      <c r="HP123" s="60"/>
      <c r="HQ123" s="60"/>
      <c r="HR123" s="60"/>
      <c r="HS123" s="60"/>
      <c r="HT123" s="60"/>
      <c r="HU123" s="60"/>
      <c r="HV123" s="60"/>
      <c r="HW123" s="60"/>
      <c r="HX123" s="60"/>
      <c r="HY123" s="60"/>
      <c r="HZ123" s="60"/>
      <c r="IA123" s="60"/>
      <c r="IB123" s="60"/>
      <c r="IC123" s="60"/>
      <c r="ID123" s="60"/>
      <c r="IE123" s="60"/>
      <c r="IF123" s="60"/>
      <c r="IG123" s="60"/>
      <c r="IH123" s="60"/>
      <c r="II123" s="60"/>
      <c r="IJ123" s="60"/>
      <c r="IK123" s="60"/>
      <c r="IL123" s="60"/>
      <c r="IM123" s="60"/>
      <c r="IN123" s="60"/>
      <c r="IO123" s="60"/>
      <c r="IP123" s="60"/>
      <c r="IQ123" s="60"/>
      <c r="IR123" s="60"/>
      <c r="IS123" s="60"/>
      <c r="IT123" s="60"/>
      <c r="IU123" s="60"/>
      <c r="IV123" s="60"/>
      <c r="IW123" s="60"/>
      <c r="IX123" s="60"/>
    </row>
    <row r="124" spans="1:258" ht="14.25" customHeight="1" thickTop="1" thickBot="1">
      <c r="A124" s="361"/>
      <c r="B124" s="365"/>
      <c r="C124" s="363"/>
      <c r="D124" s="149"/>
      <c r="E124" s="359"/>
      <c r="F124" s="359"/>
      <c r="G124" s="364"/>
      <c r="H124" s="359"/>
      <c r="I124" s="157"/>
      <c r="J124" s="158"/>
      <c r="K124" s="151" t="str">
        <f>IFERROR(CONCATENATE(INDEX('8- Politicas de admiistracion'!$B$16:$F$53,MATCH('5- Identificación de Riesgos'!J124,'8- Politicas de admiistracion'!$C$16:$C$54,0),1)," - ",L124),"")</f>
        <v/>
      </c>
      <c r="L124" s="152" t="str">
        <f>IFERROR(VLOOKUP(INDEX('8- Politicas de admiistracion'!$B$16:$F$64,MATCH('5- Identificación de Riesgos'!J124,'8- Politicas de admiistracion'!$C$16:$C$64,0),1),'8- Politicas de admiistracion'!$B$16:$F$64,5,FALSE),"")</f>
        <v/>
      </c>
      <c r="M124" s="359"/>
      <c r="N124" s="359"/>
      <c r="O124" s="360"/>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0"/>
      <c r="AN124" s="60"/>
      <c r="AO124" s="60"/>
      <c r="AP124" s="60"/>
      <c r="AQ124" s="60"/>
      <c r="AR124" s="60"/>
      <c r="AS124" s="60"/>
      <c r="AT124" s="60"/>
      <c r="AU124" s="60"/>
      <c r="AV124" s="60"/>
      <c r="AW124" s="60"/>
      <c r="AX124" s="60"/>
      <c r="AY124" s="60"/>
      <c r="AZ124" s="60"/>
      <c r="BA124" s="60"/>
      <c r="BB124" s="60"/>
      <c r="BC124" s="60"/>
      <c r="BD124" s="60"/>
      <c r="BE124" s="60"/>
      <c r="BF124" s="60"/>
      <c r="BG124" s="60"/>
      <c r="BH124" s="60"/>
      <c r="BI124" s="60"/>
      <c r="BJ124" s="60"/>
      <c r="BK124" s="60"/>
      <c r="BL124" s="60"/>
      <c r="BM124" s="60"/>
      <c r="BN124" s="60"/>
      <c r="BO124" s="60"/>
      <c r="BP124" s="60"/>
      <c r="BQ124" s="60"/>
      <c r="BR124" s="60"/>
      <c r="BS124" s="60"/>
      <c r="BT124" s="60"/>
      <c r="BU124" s="60"/>
      <c r="BV124" s="60"/>
      <c r="BW124" s="60"/>
      <c r="BX124" s="60"/>
      <c r="BY124" s="60"/>
      <c r="BZ124" s="60"/>
      <c r="CA124" s="60"/>
      <c r="CB124" s="60"/>
      <c r="CC124" s="60"/>
      <c r="CD124" s="60"/>
      <c r="CE124" s="60"/>
      <c r="CF124" s="60"/>
      <c r="CG124" s="60"/>
      <c r="CH124" s="60"/>
      <c r="CI124" s="60"/>
      <c r="CJ124" s="60"/>
      <c r="CK124" s="60"/>
      <c r="CL124" s="60"/>
      <c r="CM124" s="60"/>
      <c r="CN124" s="60"/>
      <c r="CO124" s="60"/>
      <c r="CP124" s="60"/>
      <c r="CQ124" s="60"/>
      <c r="CR124" s="60"/>
      <c r="CS124" s="60"/>
      <c r="CT124" s="60"/>
      <c r="CU124" s="60"/>
      <c r="CV124" s="60"/>
      <c r="CW124" s="60"/>
      <c r="CX124" s="60"/>
      <c r="CY124" s="60"/>
      <c r="CZ124" s="60"/>
      <c r="DA124" s="60"/>
      <c r="DB124" s="60"/>
      <c r="DC124" s="60"/>
      <c r="DD124" s="60"/>
      <c r="DE124" s="60"/>
      <c r="DF124" s="60"/>
      <c r="DG124" s="60"/>
      <c r="DH124" s="60"/>
      <c r="DI124" s="60"/>
      <c r="DJ124" s="60"/>
      <c r="DK124" s="60"/>
      <c r="DL124" s="60"/>
      <c r="DM124" s="60"/>
      <c r="DN124" s="60"/>
      <c r="DO124" s="60"/>
      <c r="DP124" s="60"/>
      <c r="DQ124" s="60"/>
      <c r="DR124" s="60"/>
      <c r="DS124" s="60"/>
      <c r="DT124" s="60"/>
      <c r="DU124" s="60"/>
      <c r="DV124" s="60"/>
      <c r="DW124" s="60"/>
      <c r="DX124" s="60"/>
      <c r="DY124" s="60"/>
      <c r="DZ124" s="60"/>
      <c r="EA124" s="60"/>
      <c r="EB124" s="60"/>
      <c r="EC124" s="60"/>
      <c r="ED124" s="60"/>
      <c r="EE124" s="60"/>
      <c r="EF124" s="60"/>
      <c r="EG124" s="60"/>
      <c r="EH124" s="60"/>
      <c r="EI124" s="60"/>
      <c r="EJ124" s="60"/>
      <c r="EK124" s="60"/>
      <c r="EL124" s="60"/>
      <c r="EM124" s="60"/>
      <c r="EN124" s="60"/>
      <c r="EO124" s="60"/>
      <c r="EP124" s="60"/>
      <c r="EQ124" s="60"/>
      <c r="ER124" s="60"/>
      <c r="ES124" s="60"/>
      <c r="ET124" s="60"/>
      <c r="EU124" s="60"/>
      <c r="EV124" s="60"/>
      <c r="EW124" s="60"/>
      <c r="EX124" s="60"/>
      <c r="EY124" s="60"/>
      <c r="EZ124" s="60"/>
      <c r="FA124" s="60"/>
      <c r="FB124" s="60"/>
      <c r="FC124" s="60"/>
      <c r="FD124" s="60"/>
      <c r="FE124" s="60"/>
      <c r="FF124" s="60"/>
      <c r="FG124" s="60"/>
      <c r="FH124" s="60"/>
      <c r="FI124" s="60"/>
      <c r="FJ124" s="60"/>
      <c r="FK124" s="60"/>
      <c r="FL124" s="60"/>
      <c r="FM124" s="60"/>
      <c r="FN124" s="60"/>
      <c r="FO124" s="60"/>
      <c r="FP124" s="60"/>
      <c r="FQ124" s="60"/>
      <c r="FR124" s="60"/>
      <c r="FS124" s="60"/>
      <c r="FT124" s="60"/>
      <c r="FU124" s="60"/>
      <c r="FV124" s="60"/>
      <c r="FW124" s="60"/>
      <c r="FX124" s="60"/>
      <c r="FY124" s="60"/>
      <c r="FZ124" s="60"/>
      <c r="GA124" s="60"/>
      <c r="GB124" s="60"/>
      <c r="GC124" s="60"/>
      <c r="GD124" s="60"/>
      <c r="GE124" s="60"/>
      <c r="GF124" s="60"/>
      <c r="GG124" s="60"/>
      <c r="GH124" s="60"/>
      <c r="GI124" s="60"/>
      <c r="GJ124" s="60"/>
      <c r="GK124" s="60"/>
      <c r="GL124" s="60"/>
      <c r="GM124" s="60"/>
      <c r="GN124" s="60"/>
      <c r="GO124" s="60"/>
      <c r="GP124" s="60"/>
      <c r="GQ124" s="60"/>
      <c r="GR124" s="60"/>
      <c r="GS124" s="60"/>
      <c r="GT124" s="60"/>
      <c r="GU124" s="60"/>
      <c r="GV124" s="60"/>
      <c r="GW124" s="60"/>
      <c r="GX124" s="60"/>
      <c r="GY124" s="60"/>
      <c r="GZ124" s="60"/>
      <c r="HA124" s="60"/>
      <c r="HB124" s="60"/>
      <c r="HC124" s="60"/>
      <c r="HD124" s="60"/>
      <c r="HE124" s="60"/>
      <c r="HF124" s="60"/>
      <c r="HG124" s="60"/>
      <c r="HH124" s="60"/>
      <c r="HI124" s="60"/>
      <c r="HJ124" s="60"/>
      <c r="HK124" s="60"/>
      <c r="HL124" s="60"/>
      <c r="HM124" s="60"/>
      <c r="HN124" s="60"/>
      <c r="HO124" s="60"/>
      <c r="HP124" s="60"/>
      <c r="HQ124" s="60"/>
      <c r="HR124" s="60"/>
      <c r="HS124" s="60"/>
      <c r="HT124" s="60"/>
      <c r="HU124" s="60"/>
      <c r="HV124" s="60"/>
      <c r="HW124" s="60"/>
      <c r="HX124" s="60"/>
      <c r="HY124" s="60"/>
      <c r="HZ124" s="60"/>
      <c r="IA124" s="60"/>
      <c r="IB124" s="60"/>
      <c r="IC124" s="60"/>
      <c r="ID124" s="60"/>
      <c r="IE124" s="60"/>
      <c r="IF124" s="60"/>
      <c r="IG124" s="60"/>
      <c r="IH124" s="60"/>
      <c r="II124" s="60"/>
      <c r="IJ124" s="60"/>
      <c r="IK124" s="60"/>
      <c r="IL124" s="60"/>
      <c r="IM124" s="60"/>
      <c r="IN124" s="60"/>
      <c r="IO124" s="60"/>
      <c r="IP124" s="60"/>
      <c r="IQ124" s="60"/>
      <c r="IR124" s="60"/>
      <c r="IS124" s="60"/>
      <c r="IT124" s="60"/>
      <c r="IU124" s="60"/>
      <c r="IV124" s="60"/>
      <c r="IW124" s="60"/>
      <c r="IX124" s="60"/>
    </row>
    <row r="125" spans="1:258" ht="14.25" customHeight="1" thickTop="1" thickBot="1">
      <c r="A125" s="361"/>
      <c r="B125" s="365"/>
      <c r="C125" s="363"/>
      <c r="D125" s="149"/>
      <c r="E125" s="359"/>
      <c r="F125" s="359"/>
      <c r="G125" s="364"/>
      <c r="H125" s="359"/>
      <c r="I125" s="157"/>
      <c r="J125" s="158"/>
      <c r="K125" s="151" t="str">
        <f>IFERROR(CONCATENATE(INDEX('8- Politicas de admiistracion'!$B$16:$F$53,MATCH('5- Identificación de Riesgos'!J125,'8- Politicas de admiistracion'!$C$16:$C$54,0),1)," - ",L125),"")</f>
        <v/>
      </c>
      <c r="L125" s="152" t="str">
        <f>IFERROR(VLOOKUP(INDEX('8- Politicas de admiistracion'!$B$16:$F$64,MATCH('5- Identificación de Riesgos'!J125,'8- Politicas de admiistracion'!$C$16:$C$64,0),1),'8- Politicas de admiistracion'!$B$16:$F$64,5,FALSE),"")</f>
        <v/>
      </c>
      <c r="M125" s="359"/>
      <c r="N125" s="359"/>
      <c r="O125" s="360"/>
      <c r="P125" s="60"/>
      <c r="Q125" s="60"/>
      <c r="R125" s="60"/>
      <c r="S125" s="60"/>
      <c r="T125" s="60"/>
      <c r="U125" s="60"/>
      <c r="V125" s="60"/>
      <c r="W125" s="60"/>
      <c r="X125" s="60"/>
      <c r="Y125" s="60"/>
      <c r="Z125" s="60"/>
      <c r="AA125" s="60"/>
      <c r="AB125" s="60"/>
      <c r="AC125" s="60"/>
      <c r="AD125" s="60"/>
      <c r="AE125" s="60"/>
      <c r="AF125" s="60"/>
      <c r="AG125" s="60"/>
      <c r="AH125" s="60"/>
      <c r="AI125" s="60"/>
      <c r="AJ125" s="60"/>
      <c r="AK125" s="60"/>
      <c r="AL125" s="60"/>
      <c r="AM125" s="60"/>
      <c r="AN125" s="60"/>
      <c r="AO125" s="60"/>
      <c r="AP125" s="60"/>
      <c r="AQ125" s="60"/>
      <c r="AR125" s="60"/>
      <c r="AS125" s="60"/>
      <c r="AT125" s="60"/>
      <c r="AU125" s="60"/>
      <c r="AV125" s="60"/>
      <c r="AW125" s="60"/>
      <c r="AX125" s="60"/>
      <c r="AY125" s="60"/>
      <c r="AZ125" s="60"/>
      <c r="BA125" s="60"/>
      <c r="BB125" s="60"/>
      <c r="BC125" s="60"/>
      <c r="BD125" s="60"/>
      <c r="BE125" s="60"/>
      <c r="BF125" s="60"/>
      <c r="BG125" s="60"/>
      <c r="BH125" s="60"/>
      <c r="BI125" s="60"/>
      <c r="BJ125" s="60"/>
      <c r="BK125" s="60"/>
      <c r="BL125" s="60"/>
      <c r="BM125" s="60"/>
      <c r="BN125" s="60"/>
      <c r="BO125" s="60"/>
      <c r="BP125" s="60"/>
      <c r="BQ125" s="60"/>
      <c r="BR125" s="60"/>
      <c r="BS125" s="60"/>
      <c r="BT125" s="60"/>
      <c r="BU125" s="60"/>
      <c r="BV125" s="60"/>
      <c r="BW125" s="60"/>
      <c r="BX125" s="60"/>
      <c r="BY125" s="60"/>
      <c r="BZ125" s="60"/>
      <c r="CA125" s="60"/>
      <c r="CB125" s="60"/>
      <c r="CC125" s="60"/>
      <c r="CD125" s="60"/>
      <c r="CE125" s="60"/>
      <c r="CF125" s="60"/>
      <c r="CG125" s="60"/>
      <c r="CH125" s="60"/>
      <c r="CI125" s="60"/>
      <c r="CJ125" s="60"/>
      <c r="CK125" s="60"/>
      <c r="CL125" s="60"/>
      <c r="CM125" s="60"/>
      <c r="CN125" s="60"/>
      <c r="CO125" s="60"/>
      <c r="CP125" s="60"/>
      <c r="CQ125" s="60"/>
      <c r="CR125" s="60"/>
      <c r="CS125" s="60"/>
      <c r="CT125" s="60"/>
      <c r="CU125" s="60"/>
      <c r="CV125" s="60"/>
      <c r="CW125" s="60"/>
      <c r="CX125" s="60"/>
      <c r="CY125" s="60"/>
      <c r="CZ125" s="60"/>
      <c r="DA125" s="60"/>
      <c r="DB125" s="60"/>
      <c r="DC125" s="60"/>
      <c r="DD125" s="60"/>
      <c r="DE125" s="60"/>
      <c r="DF125" s="60"/>
      <c r="DG125" s="60"/>
      <c r="DH125" s="60"/>
      <c r="DI125" s="60"/>
      <c r="DJ125" s="60"/>
      <c r="DK125" s="60"/>
      <c r="DL125" s="60"/>
      <c r="DM125" s="60"/>
      <c r="DN125" s="60"/>
      <c r="DO125" s="60"/>
      <c r="DP125" s="60"/>
      <c r="DQ125" s="60"/>
      <c r="DR125" s="60"/>
      <c r="DS125" s="60"/>
      <c r="DT125" s="60"/>
      <c r="DU125" s="60"/>
      <c r="DV125" s="60"/>
      <c r="DW125" s="60"/>
      <c r="DX125" s="60"/>
      <c r="DY125" s="60"/>
      <c r="DZ125" s="60"/>
      <c r="EA125" s="60"/>
      <c r="EB125" s="60"/>
      <c r="EC125" s="60"/>
      <c r="ED125" s="60"/>
      <c r="EE125" s="60"/>
      <c r="EF125" s="60"/>
      <c r="EG125" s="60"/>
      <c r="EH125" s="60"/>
      <c r="EI125" s="60"/>
      <c r="EJ125" s="60"/>
      <c r="EK125" s="60"/>
      <c r="EL125" s="60"/>
      <c r="EM125" s="60"/>
      <c r="EN125" s="60"/>
      <c r="EO125" s="60"/>
      <c r="EP125" s="60"/>
      <c r="EQ125" s="60"/>
      <c r="ER125" s="60"/>
      <c r="ES125" s="60"/>
      <c r="ET125" s="60"/>
      <c r="EU125" s="60"/>
      <c r="EV125" s="60"/>
      <c r="EW125" s="60"/>
      <c r="EX125" s="60"/>
      <c r="EY125" s="60"/>
      <c r="EZ125" s="60"/>
      <c r="FA125" s="60"/>
      <c r="FB125" s="60"/>
      <c r="FC125" s="60"/>
      <c r="FD125" s="60"/>
      <c r="FE125" s="60"/>
      <c r="FF125" s="60"/>
      <c r="FG125" s="60"/>
      <c r="FH125" s="60"/>
      <c r="FI125" s="60"/>
      <c r="FJ125" s="60"/>
      <c r="FK125" s="60"/>
      <c r="FL125" s="60"/>
      <c r="FM125" s="60"/>
      <c r="FN125" s="60"/>
      <c r="FO125" s="60"/>
      <c r="FP125" s="60"/>
      <c r="FQ125" s="60"/>
      <c r="FR125" s="60"/>
      <c r="FS125" s="60"/>
      <c r="FT125" s="60"/>
      <c r="FU125" s="60"/>
      <c r="FV125" s="60"/>
      <c r="FW125" s="60"/>
      <c r="FX125" s="60"/>
      <c r="FY125" s="60"/>
      <c r="FZ125" s="60"/>
      <c r="GA125" s="60"/>
      <c r="GB125" s="60"/>
      <c r="GC125" s="60"/>
      <c r="GD125" s="60"/>
      <c r="GE125" s="60"/>
      <c r="GF125" s="60"/>
      <c r="GG125" s="60"/>
      <c r="GH125" s="60"/>
      <c r="GI125" s="60"/>
      <c r="GJ125" s="60"/>
      <c r="GK125" s="60"/>
      <c r="GL125" s="60"/>
      <c r="GM125" s="60"/>
      <c r="GN125" s="60"/>
      <c r="GO125" s="60"/>
      <c r="GP125" s="60"/>
      <c r="GQ125" s="60"/>
      <c r="GR125" s="60"/>
      <c r="GS125" s="60"/>
      <c r="GT125" s="60"/>
      <c r="GU125" s="60"/>
      <c r="GV125" s="60"/>
      <c r="GW125" s="60"/>
      <c r="GX125" s="60"/>
      <c r="GY125" s="60"/>
      <c r="GZ125" s="60"/>
      <c r="HA125" s="60"/>
      <c r="HB125" s="60"/>
      <c r="HC125" s="60"/>
      <c r="HD125" s="60"/>
      <c r="HE125" s="60"/>
      <c r="HF125" s="60"/>
      <c r="HG125" s="60"/>
      <c r="HH125" s="60"/>
      <c r="HI125" s="60"/>
      <c r="HJ125" s="60"/>
      <c r="HK125" s="60"/>
      <c r="HL125" s="60"/>
      <c r="HM125" s="60"/>
      <c r="HN125" s="60"/>
      <c r="HO125" s="60"/>
      <c r="HP125" s="60"/>
      <c r="HQ125" s="60"/>
      <c r="HR125" s="60"/>
      <c r="HS125" s="60"/>
      <c r="HT125" s="60"/>
      <c r="HU125" s="60"/>
      <c r="HV125" s="60"/>
      <c r="HW125" s="60"/>
      <c r="HX125" s="60"/>
      <c r="HY125" s="60"/>
      <c r="HZ125" s="60"/>
      <c r="IA125" s="60"/>
      <c r="IB125" s="60"/>
      <c r="IC125" s="60"/>
      <c r="ID125" s="60"/>
      <c r="IE125" s="60"/>
      <c r="IF125" s="60"/>
      <c r="IG125" s="60"/>
      <c r="IH125" s="60"/>
      <c r="II125" s="60"/>
      <c r="IJ125" s="60"/>
      <c r="IK125" s="60"/>
      <c r="IL125" s="60"/>
      <c r="IM125" s="60"/>
      <c r="IN125" s="60"/>
      <c r="IO125" s="60"/>
      <c r="IP125" s="60"/>
      <c r="IQ125" s="60"/>
      <c r="IR125" s="60"/>
      <c r="IS125" s="60"/>
      <c r="IT125" s="60"/>
      <c r="IU125" s="60"/>
      <c r="IV125" s="60"/>
      <c r="IW125" s="60"/>
      <c r="IX125" s="60"/>
    </row>
    <row r="126" spans="1:258" ht="14.25" customHeight="1" thickTop="1" thickBot="1">
      <c r="A126" s="361"/>
      <c r="B126" s="365"/>
      <c r="C126" s="363"/>
      <c r="D126" s="149"/>
      <c r="E126" s="359"/>
      <c r="F126" s="359"/>
      <c r="G126" s="364"/>
      <c r="H126" s="359"/>
      <c r="I126" s="157"/>
      <c r="J126" s="158"/>
      <c r="K126" s="151" t="str">
        <f>IFERROR(CONCATENATE(INDEX('8- Politicas de admiistracion'!$B$16:$F$53,MATCH('5- Identificación de Riesgos'!J126,'8- Politicas de admiistracion'!$C$16:$C$54,0),1)," - ",L126),"")</f>
        <v/>
      </c>
      <c r="L126" s="152" t="str">
        <f>IFERROR(VLOOKUP(INDEX('8- Politicas de admiistracion'!$B$16:$F$64,MATCH('5- Identificación de Riesgos'!J126,'8- Politicas de admiistracion'!$C$16:$C$64,0),1),'8- Politicas de admiistracion'!$B$16:$F$64,5,FALSE),"")</f>
        <v/>
      </c>
      <c r="M126" s="359"/>
      <c r="N126" s="359"/>
      <c r="O126" s="360"/>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0"/>
      <c r="AN126" s="60"/>
      <c r="AO126" s="60"/>
      <c r="AP126" s="60"/>
      <c r="AQ126" s="60"/>
      <c r="AR126" s="60"/>
      <c r="AS126" s="60"/>
      <c r="AT126" s="60"/>
      <c r="AU126" s="60"/>
      <c r="AV126" s="60"/>
      <c r="AW126" s="60"/>
      <c r="AX126" s="60"/>
      <c r="AY126" s="60"/>
      <c r="AZ126" s="60"/>
      <c r="BA126" s="60"/>
      <c r="BB126" s="60"/>
      <c r="BC126" s="60"/>
      <c r="BD126" s="60"/>
      <c r="BE126" s="60"/>
      <c r="BF126" s="60"/>
      <c r="BG126" s="60"/>
      <c r="BH126" s="60"/>
      <c r="BI126" s="60"/>
      <c r="BJ126" s="60"/>
      <c r="BK126" s="60"/>
      <c r="BL126" s="60"/>
      <c r="BM126" s="60"/>
      <c r="BN126" s="60"/>
      <c r="BO126" s="60"/>
      <c r="BP126" s="60"/>
      <c r="BQ126" s="60"/>
      <c r="BR126" s="60"/>
      <c r="BS126" s="60"/>
      <c r="BT126" s="60"/>
      <c r="BU126" s="60"/>
      <c r="BV126" s="60"/>
      <c r="BW126" s="60"/>
      <c r="BX126" s="60"/>
      <c r="BY126" s="60"/>
      <c r="BZ126" s="60"/>
      <c r="CA126" s="60"/>
      <c r="CB126" s="60"/>
      <c r="CC126" s="60"/>
      <c r="CD126" s="60"/>
      <c r="CE126" s="60"/>
      <c r="CF126" s="60"/>
      <c r="CG126" s="60"/>
      <c r="CH126" s="60"/>
      <c r="CI126" s="60"/>
      <c r="CJ126" s="60"/>
      <c r="CK126" s="60"/>
      <c r="CL126" s="60"/>
      <c r="CM126" s="60"/>
      <c r="CN126" s="60"/>
      <c r="CO126" s="60"/>
      <c r="CP126" s="60"/>
      <c r="CQ126" s="60"/>
      <c r="CR126" s="60"/>
      <c r="CS126" s="60"/>
      <c r="CT126" s="60"/>
      <c r="CU126" s="60"/>
      <c r="CV126" s="60"/>
      <c r="CW126" s="60"/>
      <c r="CX126" s="60"/>
      <c r="CY126" s="60"/>
      <c r="CZ126" s="60"/>
      <c r="DA126" s="60"/>
      <c r="DB126" s="60"/>
      <c r="DC126" s="60"/>
      <c r="DD126" s="60"/>
      <c r="DE126" s="60"/>
      <c r="DF126" s="60"/>
      <c r="DG126" s="60"/>
      <c r="DH126" s="60"/>
      <c r="DI126" s="60"/>
      <c r="DJ126" s="60"/>
      <c r="DK126" s="60"/>
      <c r="DL126" s="60"/>
      <c r="DM126" s="60"/>
      <c r="DN126" s="60"/>
      <c r="DO126" s="60"/>
      <c r="DP126" s="60"/>
      <c r="DQ126" s="60"/>
      <c r="DR126" s="60"/>
      <c r="DS126" s="60"/>
      <c r="DT126" s="60"/>
      <c r="DU126" s="60"/>
      <c r="DV126" s="60"/>
      <c r="DW126" s="60"/>
      <c r="DX126" s="60"/>
      <c r="DY126" s="60"/>
      <c r="DZ126" s="60"/>
      <c r="EA126" s="60"/>
      <c r="EB126" s="60"/>
      <c r="EC126" s="60"/>
      <c r="ED126" s="60"/>
      <c r="EE126" s="60"/>
      <c r="EF126" s="60"/>
      <c r="EG126" s="60"/>
      <c r="EH126" s="60"/>
      <c r="EI126" s="60"/>
      <c r="EJ126" s="60"/>
      <c r="EK126" s="60"/>
      <c r="EL126" s="60"/>
      <c r="EM126" s="60"/>
      <c r="EN126" s="60"/>
      <c r="EO126" s="60"/>
      <c r="EP126" s="60"/>
      <c r="EQ126" s="60"/>
      <c r="ER126" s="60"/>
      <c r="ES126" s="60"/>
      <c r="ET126" s="60"/>
      <c r="EU126" s="60"/>
      <c r="EV126" s="60"/>
      <c r="EW126" s="60"/>
      <c r="EX126" s="60"/>
      <c r="EY126" s="60"/>
      <c r="EZ126" s="60"/>
      <c r="FA126" s="60"/>
      <c r="FB126" s="60"/>
      <c r="FC126" s="60"/>
      <c r="FD126" s="60"/>
      <c r="FE126" s="60"/>
      <c r="FF126" s="60"/>
      <c r="FG126" s="60"/>
      <c r="FH126" s="60"/>
      <c r="FI126" s="60"/>
      <c r="FJ126" s="60"/>
      <c r="FK126" s="60"/>
      <c r="FL126" s="60"/>
      <c r="FM126" s="60"/>
      <c r="FN126" s="60"/>
      <c r="FO126" s="60"/>
      <c r="FP126" s="60"/>
      <c r="FQ126" s="60"/>
      <c r="FR126" s="60"/>
      <c r="FS126" s="60"/>
      <c r="FT126" s="60"/>
      <c r="FU126" s="60"/>
      <c r="FV126" s="60"/>
      <c r="FW126" s="60"/>
      <c r="FX126" s="60"/>
      <c r="FY126" s="60"/>
      <c r="FZ126" s="60"/>
      <c r="GA126" s="60"/>
      <c r="GB126" s="60"/>
      <c r="GC126" s="60"/>
      <c r="GD126" s="60"/>
      <c r="GE126" s="60"/>
      <c r="GF126" s="60"/>
      <c r="GG126" s="60"/>
      <c r="GH126" s="60"/>
      <c r="GI126" s="60"/>
      <c r="GJ126" s="60"/>
      <c r="GK126" s="60"/>
      <c r="GL126" s="60"/>
      <c r="GM126" s="60"/>
      <c r="GN126" s="60"/>
      <c r="GO126" s="60"/>
      <c r="GP126" s="60"/>
      <c r="GQ126" s="60"/>
      <c r="GR126" s="60"/>
      <c r="GS126" s="60"/>
      <c r="GT126" s="60"/>
      <c r="GU126" s="60"/>
      <c r="GV126" s="60"/>
      <c r="GW126" s="60"/>
      <c r="GX126" s="60"/>
      <c r="GY126" s="60"/>
      <c r="GZ126" s="60"/>
      <c r="HA126" s="60"/>
      <c r="HB126" s="60"/>
      <c r="HC126" s="60"/>
      <c r="HD126" s="60"/>
      <c r="HE126" s="60"/>
      <c r="HF126" s="60"/>
      <c r="HG126" s="60"/>
      <c r="HH126" s="60"/>
      <c r="HI126" s="60"/>
      <c r="HJ126" s="60"/>
      <c r="HK126" s="60"/>
      <c r="HL126" s="60"/>
      <c r="HM126" s="60"/>
      <c r="HN126" s="60"/>
      <c r="HO126" s="60"/>
      <c r="HP126" s="60"/>
      <c r="HQ126" s="60"/>
      <c r="HR126" s="60"/>
      <c r="HS126" s="60"/>
      <c r="HT126" s="60"/>
      <c r="HU126" s="60"/>
      <c r="HV126" s="60"/>
      <c r="HW126" s="60"/>
      <c r="HX126" s="60"/>
      <c r="HY126" s="60"/>
      <c r="HZ126" s="60"/>
      <c r="IA126" s="60"/>
      <c r="IB126" s="60"/>
      <c r="IC126" s="60"/>
      <c r="ID126" s="60"/>
      <c r="IE126" s="60"/>
      <c r="IF126" s="60"/>
      <c r="IG126" s="60"/>
      <c r="IH126" s="60"/>
      <c r="II126" s="60"/>
      <c r="IJ126" s="60"/>
      <c r="IK126" s="60"/>
      <c r="IL126" s="60"/>
      <c r="IM126" s="60"/>
      <c r="IN126" s="60"/>
      <c r="IO126" s="60"/>
      <c r="IP126" s="60"/>
      <c r="IQ126" s="60"/>
      <c r="IR126" s="60"/>
      <c r="IS126" s="60"/>
      <c r="IT126" s="60"/>
      <c r="IU126" s="60"/>
      <c r="IV126" s="60"/>
      <c r="IW126" s="60"/>
      <c r="IX126" s="60"/>
    </row>
    <row r="127" spans="1:258" ht="14.25" customHeight="1" thickTop="1" thickBot="1">
      <c r="A127" s="361"/>
      <c r="B127" s="365"/>
      <c r="C127" s="363"/>
      <c r="D127" s="154"/>
      <c r="E127" s="359"/>
      <c r="F127" s="359"/>
      <c r="G127" s="364"/>
      <c r="H127" s="359"/>
      <c r="I127" s="157"/>
      <c r="J127" s="158"/>
      <c r="K127" s="151" t="str">
        <f>IFERROR(CONCATENATE(INDEX('8- Politicas de admiistracion'!$B$16:$F$53,MATCH('5- Identificación de Riesgos'!J127,'8- Politicas de admiistracion'!$C$16:$C$54,0),1)," - ",L127),"")</f>
        <v/>
      </c>
      <c r="L127" s="152" t="str">
        <f>IFERROR(VLOOKUP(INDEX('8- Politicas de admiistracion'!$B$16:$F$64,MATCH('5- Identificación de Riesgos'!J127,'8- Politicas de admiistracion'!$C$16:$C$64,0),1),'8- Politicas de admiistracion'!$B$16:$F$64,5,FALSE),"")</f>
        <v/>
      </c>
      <c r="M127" s="359"/>
      <c r="N127" s="359"/>
      <c r="O127" s="360"/>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c r="AP127" s="60"/>
      <c r="AQ127" s="60"/>
      <c r="AR127" s="60"/>
      <c r="AS127" s="60"/>
      <c r="AT127" s="60"/>
      <c r="AU127" s="60"/>
      <c r="AV127" s="60"/>
      <c r="AW127" s="60"/>
      <c r="AX127" s="60"/>
      <c r="AY127" s="60"/>
      <c r="AZ127" s="60"/>
      <c r="BA127" s="60"/>
      <c r="BB127" s="60"/>
      <c r="BC127" s="60"/>
      <c r="BD127" s="60"/>
      <c r="BE127" s="60"/>
      <c r="BF127" s="60"/>
      <c r="BG127" s="60"/>
      <c r="BH127" s="60"/>
      <c r="BI127" s="60"/>
      <c r="BJ127" s="60"/>
      <c r="BK127" s="60"/>
      <c r="BL127" s="60"/>
      <c r="BM127" s="60"/>
      <c r="BN127" s="60"/>
      <c r="BO127" s="60"/>
      <c r="BP127" s="60"/>
      <c r="BQ127" s="60"/>
      <c r="BR127" s="60"/>
      <c r="BS127" s="60"/>
      <c r="BT127" s="60"/>
      <c r="BU127" s="60"/>
      <c r="BV127" s="60"/>
      <c r="BW127" s="60"/>
      <c r="BX127" s="60"/>
      <c r="BY127" s="60"/>
      <c r="BZ127" s="60"/>
      <c r="CA127" s="60"/>
      <c r="CB127" s="60"/>
      <c r="CC127" s="60"/>
      <c r="CD127" s="60"/>
      <c r="CE127" s="60"/>
      <c r="CF127" s="60"/>
      <c r="CG127" s="60"/>
      <c r="CH127" s="60"/>
      <c r="CI127" s="60"/>
      <c r="CJ127" s="60"/>
      <c r="CK127" s="60"/>
      <c r="CL127" s="60"/>
      <c r="CM127" s="60"/>
      <c r="CN127" s="60"/>
      <c r="CO127" s="60"/>
      <c r="CP127" s="60"/>
      <c r="CQ127" s="60"/>
      <c r="CR127" s="60"/>
      <c r="CS127" s="60"/>
      <c r="CT127" s="60"/>
      <c r="CU127" s="60"/>
      <c r="CV127" s="60"/>
      <c r="CW127" s="60"/>
      <c r="CX127" s="60"/>
      <c r="CY127" s="60"/>
      <c r="CZ127" s="60"/>
      <c r="DA127" s="60"/>
      <c r="DB127" s="60"/>
      <c r="DC127" s="60"/>
      <c r="DD127" s="60"/>
      <c r="DE127" s="60"/>
      <c r="DF127" s="60"/>
      <c r="DG127" s="60"/>
      <c r="DH127" s="60"/>
      <c r="DI127" s="60"/>
      <c r="DJ127" s="60"/>
      <c r="DK127" s="60"/>
      <c r="DL127" s="60"/>
      <c r="DM127" s="60"/>
      <c r="DN127" s="60"/>
      <c r="DO127" s="60"/>
      <c r="DP127" s="60"/>
      <c r="DQ127" s="60"/>
      <c r="DR127" s="60"/>
      <c r="DS127" s="60"/>
      <c r="DT127" s="60"/>
      <c r="DU127" s="60"/>
      <c r="DV127" s="60"/>
      <c r="DW127" s="60"/>
      <c r="DX127" s="60"/>
      <c r="DY127" s="60"/>
      <c r="DZ127" s="60"/>
      <c r="EA127" s="60"/>
      <c r="EB127" s="60"/>
      <c r="EC127" s="60"/>
      <c r="ED127" s="60"/>
      <c r="EE127" s="60"/>
      <c r="EF127" s="60"/>
      <c r="EG127" s="60"/>
      <c r="EH127" s="60"/>
      <c r="EI127" s="60"/>
      <c r="EJ127" s="60"/>
      <c r="EK127" s="60"/>
      <c r="EL127" s="60"/>
      <c r="EM127" s="60"/>
      <c r="EN127" s="60"/>
      <c r="EO127" s="60"/>
      <c r="EP127" s="60"/>
      <c r="EQ127" s="60"/>
      <c r="ER127" s="60"/>
      <c r="ES127" s="60"/>
      <c r="ET127" s="60"/>
      <c r="EU127" s="60"/>
      <c r="EV127" s="60"/>
      <c r="EW127" s="60"/>
      <c r="EX127" s="60"/>
      <c r="EY127" s="60"/>
      <c r="EZ127" s="60"/>
      <c r="FA127" s="60"/>
      <c r="FB127" s="60"/>
      <c r="FC127" s="60"/>
      <c r="FD127" s="60"/>
      <c r="FE127" s="60"/>
      <c r="FF127" s="60"/>
      <c r="FG127" s="60"/>
      <c r="FH127" s="60"/>
      <c r="FI127" s="60"/>
      <c r="FJ127" s="60"/>
      <c r="FK127" s="60"/>
      <c r="FL127" s="60"/>
      <c r="FM127" s="60"/>
      <c r="FN127" s="60"/>
      <c r="FO127" s="60"/>
      <c r="FP127" s="60"/>
      <c r="FQ127" s="60"/>
      <c r="FR127" s="60"/>
      <c r="FS127" s="60"/>
      <c r="FT127" s="60"/>
      <c r="FU127" s="60"/>
      <c r="FV127" s="60"/>
      <c r="FW127" s="60"/>
      <c r="FX127" s="60"/>
      <c r="FY127" s="60"/>
      <c r="FZ127" s="60"/>
      <c r="GA127" s="60"/>
      <c r="GB127" s="60"/>
      <c r="GC127" s="60"/>
      <c r="GD127" s="60"/>
      <c r="GE127" s="60"/>
      <c r="GF127" s="60"/>
      <c r="GG127" s="60"/>
      <c r="GH127" s="60"/>
      <c r="GI127" s="60"/>
      <c r="GJ127" s="60"/>
      <c r="GK127" s="60"/>
      <c r="GL127" s="60"/>
      <c r="GM127" s="60"/>
      <c r="GN127" s="60"/>
      <c r="GO127" s="60"/>
      <c r="GP127" s="60"/>
      <c r="GQ127" s="60"/>
      <c r="GR127" s="60"/>
      <c r="GS127" s="60"/>
      <c r="GT127" s="60"/>
      <c r="GU127" s="60"/>
      <c r="GV127" s="60"/>
      <c r="GW127" s="60"/>
      <c r="GX127" s="60"/>
      <c r="GY127" s="60"/>
      <c r="GZ127" s="60"/>
      <c r="HA127" s="60"/>
      <c r="HB127" s="60"/>
      <c r="HC127" s="60"/>
      <c r="HD127" s="60"/>
      <c r="HE127" s="60"/>
      <c r="HF127" s="60"/>
      <c r="HG127" s="60"/>
      <c r="HH127" s="60"/>
      <c r="HI127" s="60"/>
      <c r="HJ127" s="60"/>
      <c r="HK127" s="60"/>
      <c r="HL127" s="60"/>
      <c r="HM127" s="60"/>
      <c r="HN127" s="60"/>
      <c r="HO127" s="60"/>
      <c r="HP127" s="60"/>
      <c r="HQ127" s="60"/>
      <c r="HR127" s="60"/>
      <c r="HS127" s="60"/>
      <c r="HT127" s="60"/>
      <c r="HU127" s="60"/>
      <c r="HV127" s="60"/>
      <c r="HW127" s="60"/>
      <c r="HX127" s="60"/>
      <c r="HY127" s="60"/>
      <c r="HZ127" s="60"/>
      <c r="IA127" s="60"/>
      <c r="IB127" s="60"/>
      <c r="IC127" s="60"/>
      <c r="ID127" s="60"/>
      <c r="IE127" s="60"/>
      <c r="IF127" s="60"/>
      <c r="IG127" s="60"/>
      <c r="IH127" s="60"/>
      <c r="II127" s="60"/>
      <c r="IJ127" s="60"/>
      <c r="IK127" s="60"/>
      <c r="IL127" s="60"/>
      <c r="IM127" s="60"/>
      <c r="IN127" s="60"/>
      <c r="IO127" s="60"/>
      <c r="IP127" s="60"/>
      <c r="IQ127" s="60"/>
      <c r="IR127" s="60"/>
      <c r="IS127" s="60"/>
      <c r="IT127" s="60"/>
      <c r="IU127" s="60"/>
      <c r="IV127" s="60"/>
      <c r="IW127" s="60"/>
      <c r="IX127" s="60"/>
    </row>
    <row r="128" spans="1:258" ht="14.25" customHeight="1" thickTop="1" thickBot="1">
      <c r="A128" s="361"/>
      <c r="B128" s="365"/>
      <c r="C128" s="363"/>
      <c r="D128" s="154"/>
      <c r="E128" s="359"/>
      <c r="F128" s="359"/>
      <c r="G128" s="364"/>
      <c r="H128" s="359"/>
      <c r="I128" s="157"/>
      <c r="J128" s="158"/>
      <c r="K128" s="151" t="str">
        <f>IFERROR(CONCATENATE(INDEX('8- Politicas de admiistracion'!$B$16:$F$53,MATCH('5- Identificación de Riesgos'!J128,'8- Politicas de admiistracion'!$C$16:$C$54,0),1)," - ",L128),"")</f>
        <v/>
      </c>
      <c r="L128" s="152" t="str">
        <f>IFERROR(VLOOKUP(INDEX('8- Politicas de admiistracion'!$B$16:$F$64,MATCH('5- Identificación de Riesgos'!J128,'8- Politicas de admiistracion'!$C$16:$C$64,0),1),'8- Politicas de admiistracion'!$B$16:$F$64,5,FALSE),"")</f>
        <v/>
      </c>
      <c r="M128" s="359"/>
      <c r="N128" s="359"/>
      <c r="O128" s="360"/>
      <c r="P128" s="60"/>
      <c r="Q128" s="60"/>
      <c r="R128" s="60"/>
      <c r="S128" s="60"/>
      <c r="T128" s="60"/>
      <c r="U128" s="60"/>
      <c r="V128" s="60"/>
      <c r="W128" s="60"/>
      <c r="X128" s="60"/>
      <c r="Y128" s="60"/>
      <c r="Z128" s="60"/>
      <c r="AA128" s="60"/>
      <c r="AB128" s="60"/>
      <c r="AC128" s="60"/>
      <c r="AD128" s="60"/>
      <c r="AE128" s="60"/>
      <c r="AF128" s="60"/>
      <c r="AG128" s="60"/>
      <c r="AH128" s="60"/>
      <c r="AI128" s="60"/>
      <c r="AJ128" s="60"/>
      <c r="AK128" s="60"/>
      <c r="AL128" s="60"/>
      <c r="AM128" s="60"/>
      <c r="AN128" s="60"/>
      <c r="AO128" s="60"/>
      <c r="AP128" s="60"/>
      <c r="AQ128" s="60"/>
      <c r="AR128" s="60"/>
      <c r="AS128" s="60"/>
      <c r="AT128" s="60"/>
      <c r="AU128" s="60"/>
      <c r="AV128" s="60"/>
      <c r="AW128" s="60"/>
      <c r="AX128" s="60"/>
      <c r="AY128" s="60"/>
      <c r="AZ128" s="60"/>
      <c r="BA128" s="60"/>
      <c r="BB128" s="60"/>
      <c r="BC128" s="60"/>
      <c r="BD128" s="60"/>
      <c r="BE128" s="60"/>
      <c r="BF128" s="60"/>
      <c r="BG128" s="60"/>
      <c r="BH128" s="60"/>
      <c r="BI128" s="60"/>
      <c r="BJ128" s="60"/>
      <c r="BK128" s="60"/>
      <c r="BL128" s="60"/>
      <c r="BM128" s="60"/>
      <c r="BN128" s="60"/>
      <c r="BO128" s="60"/>
      <c r="BP128" s="60"/>
      <c r="BQ128" s="60"/>
      <c r="BR128" s="60"/>
      <c r="BS128" s="60"/>
      <c r="BT128" s="60"/>
      <c r="BU128" s="60"/>
      <c r="BV128" s="60"/>
      <c r="BW128" s="60"/>
      <c r="BX128" s="60"/>
      <c r="BY128" s="60"/>
      <c r="BZ128" s="60"/>
      <c r="CA128" s="60"/>
      <c r="CB128" s="60"/>
      <c r="CC128" s="60"/>
      <c r="CD128" s="60"/>
      <c r="CE128" s="60"/>
      <c r="CF128" s="60"/>
      <c r="CG128" s="60"/>
      <c r="CH128" s="60"/>
      <c r="CI128" s="60"/>
      <c r="CJ128" s="60"/>
      <c r="CK128" s="60"/>
      <c r="CL128" s="60"/>
      <c r="CM128" s="60"/>
      <c r="CN128" s="60"/>
      <c r="CO128" s="60"/>
      <c r="CP128" s="60"/>
      <c r="CQ128" s="60"/>
      <c r="CR128" s="60"/>
      <c r="CS128" s="60"/>
      <c r="CT128" s="60"/>
      <c r="CU128" s="60"/>
      <c r="CV128" s="60"/>
      <c r="CW128" s="60"/>
      <c r="CX128" s="60"/>
      <c r="CY128" s="60"/>
      <c r="CZ128" s="60"/>
      <c r="DA128" s="60"/>
      <c r="DB128" s="60"/>
      <c r="DC128" s="60"/>
      <c r="DD128" s="60"/>
      <c r="DE128" s="60"/>
      <c r="DF128" s="60"/>
      <c r="DG128" s="60"/>
      <c r="DH128" s="60"/>
      <c r="DI128" s="60"/>
      <c r="DJ128" s="60"/>
      <c r="DK128" s="60"/>
      <c r="DL128" s="60"/>
      <c r="DM128" s="60"/>
      <c r="DN128" s="60"/>
      <c r="DO128" s="60"/>
      <c r="DP128" s="60"/>
      <c r="DQ128" s="60"/>
      <c r="DR128" s="60"/>
      <c r="DS128" s="60"/>
      <c r="DT128" s="60"/>
      <c r="DU128" s="60"/>
      <c r="DV128" s="60"/>
      <c r="DW128" s="60"/>
      <c r="DX128" s="60"/>
      <c r="DY128" s="60"/>
      <c r="DZ128" s="60"/>
      <c r="EA128" s="60"/>
      <c r="EB128" s="60"/>
      <c r="EC128" s="60"/>
      <c r="ED128" s="60"/>
      <c r="EE128" s="60"/>
      <c r="EF128" s="60"/>
      <c r="EG128" s="60"/>
      <c r="EH128" s="60"/>
      <c r="EI128" s="60"/>
      <c r="EJ128" s="60"/>
      <c r="EK128" s="60"/>
      <c r="EL128" s="60"/>
      <c r="EM128" s="60"/>
      <c r="EN128" s="60"/>
      <c r="EO128" s="60"/>
      <c r="EP128" s="60"/>
      <c r="EQ128" s="60"/>
      <c r="ER128" s="60"/>
      <c r="ES128" s="60"/>
      <c r="ET128" s="60"/>
      <c r="EU128" s="60"/>
      <c r="EV128" s="60"/>
      <c r="EW128" s="60"/>
      <c r="EX128" s="60"/>
      <c r="EY128" s="60"/>
      <c r="EZ128" s="60"/>
      <c r="FA128" s="60"/>
      <c r="FB128" s="60"/>
      <c r="FC128" s="60"/>
      <c r="FD128" s="60"/>
      <c r="FE128" s="60"/>
      <c r="FF128" s="60"/>
      <c r="FG128" s="60"/>
      <c r="FH128" s="60"/>
      <c r="FI128" s="60"/>
      <c r="FJ128" s="60"/>
      <c r="FK128" s="60"/>
      <c r="FL128" s="60"/>
      <c r="FM128" s="60"/>
      <c r="FN128" s="60"/>
      <c r="FO128" s="60"/>
      <c r="FP128" s="60"/>
      <c r="FQ128" s="60"/>
      <c r="FR128" s="60"/>
      <c r="FS128" s="60"/>
      <c r="FT128" s="60"/>
      <c r="FU128" s="60"/>
      <c r="FV128" s="60"/>
      <c r="FW128" s="60"/>
      <c r="FX128" s="60"/>
      <c r="FY128" s="60"/>
      <c r="FZ128" s="60"/>
      <c r="GA128" s="60"/>
      <c r="GB128" s="60"/>
      <c r="GC128" s="60"/>
      <c r="GD128" s="60"/>
      <c r="GE128" s="60"/>
      <c r="GF128" s="60"/>
      <c r="GG128" s="60"/>
      <c r="GH128" s="60"/>
      <c r="GI128" s="60"/>
      <c r="GJ128" s="60"/>
      <c r="GK128" s="60"/>
      <c r="GL128" s="60"/>
      <c r="GM128" s="60"/>
      <c r="GN128" s="60"/>
      <c r="GO128" s="60"/>
      <c r="GP128" s="60"/>
      <c r="GQ128" s="60"/>
      <c r="GR128" s="60"/>
      <c r="GS128" s="60"/>
      <c r="GT128" s="60"/>
      <c r="GU128" s="60"/>
      <c r="GV128" s="60"/>
      <c r="GW128" s="60"/>
      <c r="GX128" s="60"/>
      <c r="GY128" s="60"/>
      <c r="GZ128" s="60"/>
      <c r="HA128" s="60"/>
      <c r="HB128" s="60"/>
      <c r="HC128" s="60"/>
      <c r="HD128" s="60"/>
      <c r="HE128" s="60"/>
      <c r="HF128" s="60"/>
      <c r="HG128" s="60"/>
      <c r="HH128" s="60"/>
      <c r="HI128" s="60"/>
      <c r="HJ128" s="60"/>
      <c r="HK128" s="60"/>
      <c r="HL128" s="60"/>
      <c r="HM128" s="60"/>
      <c r="HN128" s="60"/>
      <c r="HO128" s="60"/>
      <c r="HP128" s="60"/>
      <c r="HQ128" s="60"/>
      <c r="HR128" s="60"/>
      <c r="HS128" s="60"/>
      <c r="HT128" s="60"/>
      <c r="HU128" s="60"/>
      <c r="HV128" s="60"/>
      <c r="HW128" s="60"/>
      <c r="HX128" s="60"/>
      <c r="HY128" s="60"/>
      <c r="HZ128" s="60"/>
      <c r="IA128" s="60"/>
      <c r="IB128" s="60"/>
      <c r="IC128" s="60"/>
      <c r="ID128" s="60"/>
      <c r="IE128" s="60"/>
      <c r="IF128" s="60"/>
      <c r="IG128" s="60"/>
      <c r="IH128" s="60"/>
      <c r="II128" s="60"/>
      <c r="IJ128" s="60"/>
      <c r="IK128" s="60"/>
      <c r="IL128" s="60"/>
      <c r="IM128" s="60"/>
      <c r="IN128" s="60"/>
      <c r="IO128" s="60"/>
      <c r="IP128" s="60"/>
      <c r="IQ128" s="60"/>
      <c r="IR128" s="60"/>
      <c r="IS128" s="60"/>
      <c r="IT128" s="60"/>
      <c r="IU128" s="60"/>
      <c r="IV128" s="60"/>
      <c r="IW128" s="60"/>
      <c r="IX128" s="60"/>
    </row>
    <row r="129" spans="1:258" ht="14.25" customHeight="1" thickTop="1" thickBot="1">
      <c r="A129" s="361"/>
      <c r="B129" s="365"/>
      <c r="C129" s="363"/>
      <c r="D129" s="154"/>
      <c r="E129" s="359"/>
      <c r="F129" s="359"/>
      <c r="G129" s="364"/>
      <c r="H129" s="359"/>
      <c r="I129" s="157"/>
      <c r="J129" s="158"/>
      <c r="K129" s="151" t="str">
        <f>IFERROR(CONCATENATE(INDEX('8- Politicas de admiistracion'!$B$16:$F$53,MATCH('5- Identificación de Riesgos'!J129,'8- Politicas de admiistracion'!$C$16:$C$54,0),1)," - ",L129),"")</f>
        <v/>
      </c>
      <c r="L129" s="152" t="str">
        <f>IFERROR(VLOOKUP(INDEX('8- Politicas de admiistracion'!$B$16:$F$64,MATCH('5- Identificación de Riesgos'!J129,'8- Politicas de admiistracion'!$C$16:$C$64,0),1),'8- Politicas de admiistracion'!$B$16:$F$64,5,FALSE),"")</f>
        <v/>
      </c>
      <c r="M129" s="359"/>
      <c r="N129" s="359"/>
      <c r="O129" s="360"/>
      <c r="P129" s="60"/>
      <c r="Q129" s="60"/>
      <c r="R129" s="60"/>
      <c r="S129" s="60"/>
      <c r="T129" s="60"/>
      <c r="U129" s="60"/>
      <c r="V129" s="60"/>
      <c r="W129" s="60"/>
      <c r="X129" s="60"/>
      <c r="Y129" s="60"/>
      <c r="Z129" s="60"/>
      <c r="AA129" s="60"/>
      <c r="AB129" s="60"/>
      <c r="AC129" s="60"/>
      <c r="AD129" s="60"/>
      <c r="AE129" s="60"/>
      <c r="AF129" s="60"/>
      <c r="AG129" s="60"/>
      <c r="AH129" s="60"/>
      <c r="AI129" s="60"/>
      <c r="AJ129" s="60"/>
      <c r="AK129" s="60"/>
      <c r="AL129" s="60"/>
      <c r="AM129" s="60"/>
      <c r="AN129" s="60"/>
      <c r="AO129" s="60"/>
      <c r="AP129" s="60"/>
      <c r="AQ129" s="60"/>
      <c r="AR129" s="60"/>
      <c r="AS129" s="60"/>
      <c r="AT129" s="60"/>
      <c r="AU129" s="60"/>
      <c r="AV129" s="60"/>
      <c r="AW129" s="60"/>
      <c r="AX129" s="60"/>
      <c r="AY129" s="60"/>
      <c r="AZ129" s="60"/>
      <c r="BA129" s="60"/>
      <c r="BB129" s="60"/>
      <c r="BC129" s="60"/>
      <c r="BD129" s="60"/>
      <c r="BE129" s="60"/>
      <c r="BF129" s="60"/>
      <c r="BG129" s="60"/>
      <c r="BH129" s="60"/>
      <c r="BI129" s="60"/>
      <c r="BJ129" s="60"/>
      <c r="BK129" s="60"/>
      <c r="BL129" s="60"/>
      <c r="BM129" s="60"/>
      <c r="BN129" s="60"/>
      <c r="BO129" s="60"/>
      <c r="BP129" s="60"/>
      <c r="BQ129" s="60"/>
      <c r="BR129" s="60"/>
      <c r="BS129" s="60"/>
      <c r="BT129" s="60"/>
      <c r="BU129" s="60"/>
      <c r="BV129" s="60"/>
      <c r="BW129" s="60"/>
      <c r="BX129" s="60"/>
      <c r="BY129" s="60"/>
      <c r="BZ129" s="60"/>
      <c r="CA129" s="60"/>
      <c r="CB129" s="60"/>
      <c r="CC129" s="60"/>
      <c r="CD129" s="60"/>
      <c r="CE129" s="60"/>
      <c r="CF129" s="60"/>
      <c r="CG129" s="60"/>
      <c r="CH129" s="60"/>
      <c r="CI129" s="60"/>
      <c r="CJ129" s="60"/>
      <c r="CK129" s="60"/>
      <c r="CL129" s="60"/>
      <c r="CM129" s="60"/>
      <c r="CN129" s="60"/>
      <c r="CO129" s="60"/>
      <c r="CP129" s="60"/>
      <c r="CQ129" s="60"/>
      <c r="CR129" s="60"/>
      <c r="CS129" s="60"/>
      <c r="CT129" s="60"/>
      <c r="CU129" s="60"/>
      <c r="CV129" s="60"/>
      <c r="CW129" s="60"/>
      <c r="CX129" s="60"/>
      <c r="CY129" s="60"/>
      <c r="CZ129" s="60"/>
      <c r="DA129" s="60"/>
      <c r="DB129" s="60"/>
      <c r="DC129" s="60"/>
      <c r="DD129" s="60"/>
      <c r="DE129" s="60"/>
      <c r="DF129" s="60"/>
      <c r="DG129" s="60"/>
      <c r="DH129" s="60"/>
      <c r="DI129" s="60"/>
      <c r="DJ129" s="60"/>
      <c r="DK129" s="60"/>
      <c r="DL129" s="60"/>
      <c r="DM129" s="60"/>
      <c r="DN129" s="60"/>
      <c r="DO129" s="60"/>
      <c r="DP129" s="60"/>
      <c r="DQ129" s="60"/>
      <c r="DR129" s="60"/>
      <c r="DS129" s="60"/>
      <c r="DT129" s="60"/>
      <c r="DU129" s="60"/>
      <c r="DV129" s="60"/>
      <c r="DW129" s="60"/>
      <c r="DX129" s="60"/>
      <c r="DY129" s="60"/>
      <c r="DZ129" s="60"/>
      <c r="EA129" s="60"/>
      <c r="EB129" s="60"/>
      <c r="EC129" s="60"/>
      <c r="ED129" s="60"/>
      <c r="EE129" s="60"/>
      <c r="EF129" s="60"/>
      <c r="EG129" s="60"/>
      <c r="EH129" s="60"/>
      <c r="EI129" s="60"/>
      <c r="EJ129" s="60"/>
      <c r="EK129" s="60"/>
      <c r="EL129" s="60"/>
      <c r="EM129" s="60"/>
      <c r="EN129" s="60"/>
      <c r="EO129" s="60"/>
      <c r="EP129" s="60"/>
      <c r="EQ129" s="60"/>
      <c r="ER129" s="60"/>
      <c r="ES129" s="60"/>
      <c r="ET129" s="60"/>
      <c r="EU129" s="60"/>
      <c r="EV129" s="60"/>
      <c r="EW129" s="60"/>
      <c r="EX129" s="60"/>
      <c r="EY129" s="60"/>
      <c r="EZ129" s="60"/>
      <c r="FA129" s="60"/>
      <c r="FB129" s="60"/>
      <c r="FC129" s="60"/>
      <c r="FD129" s="60"/>
      <c r="FE129" s="60"/>
      <c r="FF129" s="60"/>
      <c r="FG129" s="60"/>
      <c r="FH129" s="60"/>
      <c r="FI129" s="60"/>
      <c r="FJ129" s="60"/>
      <c r="FK129" s="60"/>
      <c r="FL129" s="60"/>
      <c r="FM129" s="60"/>
      <c r="FN129" s="60"/>
      <c r="FO129" s="60"/>
      <c r="FP129" s="60"/>
      <c r="FQ129" s="60"/>
      <c r="FR129" s="60"/>
      <c r="FS129" s="60"/>
      <c r="FT129" s="60"/>
      <c r="FU129" s="60"/>
      <c r="FV129" s="60"/>
      <c r="FW129" s="60"/>
      <c r="FX129" s="60"/>
      <c r="FY129" s="60"/>
      <c r="FZ129" s="60"/>
      <c r="GA129" s="60"/>
      <c r="GB129" s="60"/>
      <c r="GC129" s="60"/>
      <c r="GD129" s="60"/>
      <c r="GE129" s="60"/>
      <c r="GF129" s="60"/>
      <c r="GG129" s="60"/>
      <c r="GH129" s="60"/>
      <c r="GI129" s="60"/>
      <c r="GJ129" s="60"/>
      <c r="GK129" s="60"/>
      <c r="GL129" s="60"/>
      <c r="GM129" s="60"/>
      <c r="GN129" s="60"/>
      <c r="GO129" s="60"/>
      <c r="GP129" s="60"/>
      <c r="GQ129" s="60"/>
      <c r="GR129" s="60"/>
      <c r="GS129" s="60"/>
      <c r="GT129" s="60"/>
      <c r="GU129" s="60"/>
      <c r="GV129" s="60"/>
      <c r="GW129" s="60"/>
      <c r="GX129" s="60"/>
      <c r="GY129" s="60"/>
      <c r="GZ129" s="60"/>
      <c r="HA129" s="60"/>
      <c r="HB129" s="60"/>
      <c r="HC129" s="60"/>
      <c r="HD129" s="60"/>
      <c r="HE129" s="60"/>
      <c r="HF129" s="60"/>
      <c r="HG129" s="60"/>
      <c r="HH129" s="60"/>
      <c r="HI129" s="60"/>
      <c r="HJ129" s="60"/>
      <c r="HK129" s="60"/>
      <c r="HL129" s="60"/>
      <c r="HM129" s="60"/>
      <c r="HN129" s="60"/>
      <c r="HO129" s="60"/>
      <c r="HP129" s="60"/>
      <c r="HQ129" s="60"/>
      <c r="HR129" s="60"/>
      <c r="HS129" s="60"/>
      <c r="HT129" s="60"/>
      <c r="HU129" s="60"/>
      <c r="HV129" s="60"/>
      <c r="HW129" s="60"/>
      <c r="HX129" s="60"/>
      <c r="HY129" s="60"/>
      <c r="HZ129" s="60"/>
      <c r="IA129" s="60"/>
      <c r="IB129" s="60"/>
      <c r="IC129" s="60"/>
      <c r="ID129" s="60"/>
      <c r="IE129" s="60"/>
      <c r="IF129" s="60"/>
      <c r="IG129" s="60"/>
      <c r="IH129" s="60"/>
      <c r="II129" s="60"/>
      <c r="IJ129" s="60"/>
      <c r="IK129" s="60"/>
      <c r="IL129" s="60"/>
      <c r="IM129" s="60"/>
      <c r="IN129" s="60"/>
      <c r="IO129" s="60"/>
      <c r="IP129" s="60"/>
      <c r="IQ129" s="60"/>
      <c r="IR129" s="60"/>
      <c r="IS129" s="60"/>
      <c r="IT129" s="60"/>
      <c r="IU129" s="60"/>
      <c r="IV129" s="60"/>
      <c r="IW129" s="60"/>
      <c r="IX129" s="60"/>
    </row>
    <row r="130" spans="1:258" ht="27" customHeight="1" thickTop="1" thickBot="1">
      <c r="A130" s="361">
        <v>13</v>
      </c>
      <c r="B130" s="362" t="s">
        <v>365</v>
      </c>
      <c r="C130" s="363" t="s">
        <v>366</v>
      </c>
      <c r="D130" s="149" t="s">
        <v>358</v>
      </c>
      <c r="E130" s="359">
        <v>2</v>
      </c>
      <c r="F130" s="359">
        <v>0</v>
      </c>
      <c r="G130" s="364">
        <f t="shared" ref="G130" si="9">F130/E130</f>
        <v>0</v>
      </c>
      <c r="H130" s="359" t="str">
        <f>CONCATENATE(IF(G130&lt;='8- Politicas de admiistracion'!$D$6,'8- Politicas de admiistracion'!$B$6,IF(G130&lt;='8- Politicas de admiistracion'!$D$7,'8- Politicas de admiistracion'!$B$7,IF(G130&lt;='8- Politicas de admiistracion'!$D$8,'8- Politicas de admiistracion'!$B$8,IF(G130&lt;='8- Politicas de admiistracion'!$D$9,'8- Politicas de admiistracion'!$B$9,IF(G130&lt;='8- Politicas de admiistracion'!$D$10,'8- Politicas de admiistracion'!$B$10,"Probabilidad no valida")))))," - ",VLOOKUP(IF(G130&lt;='8- Politicas de admiistracion'!$D$6,'8- Politicas de admiistracion'!$B$6,IF(G130&lt;='8- Politicas de admiistracion'!$D$7,'8- Politicas de admiistracion'!$B$7,IF(G130&lt;='8- Politicas de admiistracion'!$D$8,'8- Politicas de admiistracion'!$B$8,IF(G130&lt;='8- Politicas de admiistracion'!$D$9,'8- Politicas de admiistracion'!$B$9,IF(G130&lt;='8- Politicas de admiistracion'!$D$10,'8- Politicas de admiistracion'!$B$10,"Probabilidad no valida"))))),'8- Politicas de admiistracion'!$B$6:$F$10,5,FALSE))</f>
        <v>Muy Baja - 1</v>
      </c>
      <c r="I130" s="157" t="s">
        <v>279</v>
      </c>
      <c r="J130" s="158" t="s">
        <v>320</v>
      </c>
      <c r="K130" s="151" t="str">
        <f>IFERROR(CONCATENATE(INDEX('8- Politicas de admiistracion'!$B$16:$F$53,MATCH('5- Identificación de Riesgos'!J130,'8- Politicas de admiistracion'!$C$16:$C$54,0),1)," - ",L130),"")</f>
        <v>Mayor - 4</v>
      </c>
      <c r="L130" s="152">
        <f>IFERROR(VLOOKUP(INDEX('8- Politicas de admiistracion'!$B$16:$F$64,MATCH('5- Identificación de Riesgos'!J130,'8- Politicas de admiistracion'!$C$16:$C$64,0),1),'8- Politicas de admiistracion'!$B$16:$F$64,5,FALSE),"")</f>
        <v>4</v>
      </c>
      <c r="M130" s="359" t="str">
        <f>IFERROR(CONCATENATE(INDEX('8- Politicas de admiistracion'!$B$16:$F$53,MATCH(ROUND(AVERAGE(L130:L139),0),'8- Politicas de admiistracion'!$F$16:$F$53,0),1)," - ",ROUND(AVERAGE(L130:L139),0)),"")</f>
        <v>Moderado - 3</v>
      </c>
      <c r="N130" s="359" t="str">
        <f>IFERROR(CONCATENATE(VLOOKUP((LEFT(H130,LEN(H130)-4)&amp;LEFT(M130,LEN(M130)-4)),'9- Matriz de Calor '!$D$17:$E$41,2,0)," - ",RIGHT(H130,1)*RIGHT(M130,1)),"")</f>
        <v>Moderado - 3</v>
      </c>
      <c r="O130" s="150"/>
      <c r="P130" s="60"/>
      <c r="Q130" s="60"/>
      <c r="R130" s="60"/>
      <c r="S130" s="60"/>
      <c r="T130" s="60"/>
      <c r="U130" s="60"/>
      <c r="V130" s="60"/>
      <c r="W130" s="60"/>
      <c r="X130" s="60"/>
      <c r="Y130" s="60"/>
      <c r="Z130" s="60"/>
      <c r="AA130" s="60"/>
      <c r="AB130" s="60"/>
      <c r="AC130" s="60"/>
      <c r="AD130" s="60"/>
      <c r="AE130" s="60"/>
      <c r="AF130" s="60"/>
      <c r="AG130" s="60"/>
      <c r="AH130" s="60"/>
      <c r="AI130" s="60"/>
      <c r="AJ130" s="60"/>
      <c r="AK130" s="60"/>
      <c r="AL130" s="60"/>
      <c r="AM130" s="60"/>
      <c r="AN130" s="60"/>
      <c r="AO130" s="60"/>
      <c r="AP130" s="60"/>
      <c r="AQ130" s="60"/>
      <c r="AR130" s="60"/>
      <c r="AS130" s="60"/>
      <c r="AT130" s="60"/>
      <c r="AU130" s="60"/>
      <c r="AV130" s="60"/>
      <c r="AW130" s="60"/>
      <c r="AX130" s="60"/>
      <c r="AY130" s="60"/>
      <c r="AZ130" s="60"/>
      <c r="BA130" s="60"/>
      <c r="BB130" s="60"/>
      <c r="BC130" s="60"/>
      <c r="BD130" s="60"/>
      <c r="BE130" s="60"/>
      <c r="BF130" s="60"/>
      <c r="BG130" s="60"/>
      <c r="BH130" s="60"/>
      <c r="BI130" s="60"/>
      <c r="BJ130" s="60"/>
      <c r="BK130" s="60"/>
      <c r="BL130" s="60"/>
      <c r="BM130" s="60"/>
      <c r="BN130" s="60"/>
      <c r="BO130" s="60"/>
      <c r="BP130" s="60"/>
      <c r="BQ130" s="60"/>
      <c r="BR130" s="60"/>
      <c r="BS130" s="60"/>
      <c r="BT130" s="60"/>
      <c r="BU130" s="60"/>
      <c r="BV130" s="60"/>
      <c r="BW130" s="60"/>
      <c r="BX130" s="60"/>
      <c r="BY130" s="60"/>
      <c r="BZ130" s="60"/>
      <c r="CA130" s="60"/>
      <c r="CB130" s="60"/>
      <c r="CC130" s="60"/>
      <c r="CD130" s="60"/>
      <c r="CE130" s="60"/>
      <c r="CF130" s="60"/>
      <c r="CG130" s="60"/>
      <c r="CH130" s="60"/>
      <c r="CI130" s="60"/>
      <c r="CJ130" s="60"/>
      <c r="CK130" s="60"/>
      <c r="CL130" s="60"/>
      <c r="CM130" s="60"/>
      <c r="CN130" s="60"/>
      <c r="CO130" s="60"/>
      <c r="CP130" s="60"/>
      <c r="CQ130" s="60"/>
      <c r="CR130" s="60"/>
      <c r="CS130" s="60"/>
      <c r="CT130" s="60"/>
      <c r="CU130" s="60"/>
      <c r="CV130" s="60"/>
      <c r="CW130" s="60"/>
      <c r="CX130" s="60"/>
      <c r="CY130" s="60"/>
      <c r="CZ130" s="60"/>
      <c r="DA130" s="60"/>
      <c r="DB130" s="60"/>
      <c r="DC130" s="60"/>
      <c r="DD130" s="60"/>
      <c r="DE130" s="60"/>
      <c r="DF130" s="60"/>
      <c r="DG130" s="60"/>
      <c r="DH130" s="60"/>
      <c r="DI130" s="60"/>
      <c r="DJ130" s="60"/>
      <c r="DK130" s="60"/>
      <c r="DL130" s="60"/>
      <c r="DM130" s="60"/>
      <c r="DN130" s="60"/>
      <c r="DO130" s="60"/>
      <c r="DP130" s="60"/>
      <c r="DQ130" s="60"/>
      <c r="DR130" s="60"/>
      <c r="DS130" s="60"/>
      <c r="DT130" s="60"/>
      <c r="DU130" s="60"/>
      <c r="DV130" s="60"/>
      <c r="DW130" s="60"/>
      <c r="DX130" s="60"/>
      <c r="DY130" s="60"/>
      <c r="DZ130" s="60"/>
      <c r="EA130" s="60"/>
      <c r="EB130" s="60"/>
      <c r="EC130" s="60"/>
      <c r="ED130" s="60"/>
      <c r="EE130" s="60"/>
      <c r="EF130" s="60"/>
      <c r="EG130" s="60"/>
      <c r="EH130" s="60"/>
      <c r="EI130" s="60"/>
      <c r="EJ130" s="60"/>
      <c r="EK130" s="60"/>
      <c r="EL130" s="60"/>
      <c r="EM130" s="60"/>
      <c r="EN130" s="60"/>
      <c r="EO130" s="60"/>
      <c r="EP130" s="60"/>
      <c r="EQ130" s="60"/>
      <c r="ER130" s="60"/>
      <c r="ES130" s="60"/>
      <c r="ET130" s="60"/>
      <c r="EU130" s="60"/>
      <c r="EV130" s="60"/>
      <c r="EW130" s="60"/>
      <c r="EX130" s="60"/>
      <c r="EY130" s="60"/>
      <c r="EZ130" s="60"/>
      <c r="FA130" s="60"/>
      <c r="FB130" s="60"/>
      <c r="FC130" s="60"/>
      <c r="FD130" s="60"/>
      <c r="FE130" s="60"/>
      <c r="FF130" s="60"/>
      <c r="FG130" s="60"/>
      <c r="FH130" s="60"/>
      <c r="FI130" s="60"/>
      <c r="FJ130" s="60"/>
      <c r="FK130" s="60"/>
      <c r="FL130" s="60"/>
      <c r="FM130" s="60"/>
      <c r="FN130" s="60"/>
      <c r="FO130" s="60"/>
      <c r="FP130" s="60"/>
      <c r="FQ130" s="60"/>
      <c r="FR130" s="60"/>
      <c r="FS130" s="60"/>
      <c r="FT130" s="60"/>
      <c r="FU130" s="60"/>
      <c r="FV130" s="60"/>
      <c r="FW130" s="60"/>
      <c r="FX130" s="60"/>
      <c r="FY130" s="60"/>
      <c r="FZ130" s="60"/>
      <c r="GA130" s="60"/>
      <c r="GB130" s="60"/>
      <c r="GC130" s="60"/>
      <c r="GD130" s="60"/>
      <c r="GE130" s="60"/>
      <c r="GF130" s="60"/>
      <c r="GG130" s="60"/>
      <c r="GH130" s="60"/>
      <c r="GI130" s="60"/>
      <c r="GJ130" s="60"/>
      <c r="GK130" s="60"/>
      <c r="GL130" s="60"/>
      <c r="GM130" s="60"/>
      <c r="GN130" s="60"/>
      <c r="GO130" s="60"/>
      <c r="GP130" s="60"/>
      <c r="GQ130" s="60"/>
      <c r="GR130" s="60"/>
      <c r="GS130" s="60"/>
      <c r="GT130" s="60"/>
      <c r="GU130" s="60"/>
      <c r="GV130" s="60"/>
      <c r="GW130" s="60"/>
      <c r="GX130" s="60"/>
      <c r="GY130" s="60"/>
      <c r="GZ130" s="60"/>
      <c r="HA130" s="60"/>
      <c r="HB130" s="60"/>
      <c r="HC130" s="60"/>
      <c r="HD130" s="60"/>
      <c r="HE130" s="60"/>
      <c r="HF130" s="60"/>
      <c r="HG130" s="60"/>
      <c r="HH130" s="60"/>
      <c r="HI130" s="60"/>
      <c r="HJ130" s="60"/>
      <c r="HK130" s="60"/>
      <c r="HL130" s="60"/>
      <c r="HM130" s="60"/>
      <c r="HN130" s="60"/>
      <c r="HO130" s="60"/>
      <c r="HP130" s="60"/>
      <c r="HQ130" s="60"/>
      <c r="HR130" s="60"/>
      <c r="HS130" s="60"/>
      <c r="HT130" s="60"/>
      <c r="HU130" s="60"/>
      <c r="HV130" s="60"/>
      <c r="HW130" s="60"/>
      <c r="HX130" s="60"/>
      <c r="HY130" s="60"/>
      <c r="HZ130" s="60"/>
      <c r="IA130" s="60"/>
      <c r="IB130" s="60"/>
      <c r="IC130" s="60"/>
      <c r="ID130" s="60"/>
      <c r="IE130" s="60"/>
      <c r="IF130" s="60"/>
      <c r="IG130" s="60"/>
      <c r="IH130" s="60"/>
      <c r="II130" s="60"/>
      <c r="IJ130" s="60"/>
      <c r="IK130" s="60"/>
      <c r="IL130" s="60"/>
      <c r="IM130" s="60"/>
      <c r="IN130" s="60"/>
      <c r="IO130" s="60"/>
      <c r="IP130" s="60"/>
      <c r="IQ130" s="60"/>
      <c r="IR130" s="60"/>
      <c r="IS130" s="60"/>
      <c r="IT130" s="60"/>
      <c r="IU130" s="60"/>
      <c r="IV130" s="60"/>
      <c r="IW130" s="60"/>
      <c r="IX130" s="60"/>
    </row>
    <row r="131" spans="1:258" ht="27" thickTop="1" thickBot="1">
      <c r="A131" s="361"/>
      <c r="B131" s="362"/>
      <c r="C131" s="363"/>
      <c r="D131" s="149" t="s">
        <v>359</v>
      </c>
      <c r="E131" s="359"/>
      <c r="F131" s="359"/>
      <c r="G131" s="364"/>
      <c r="H131" s="359"/>
      <c r="I131" s="157" t="s">
        <v>322</v>
      </c>
      <c r="J131" s="158" t="s">
        <v>351</v>
      </c>
      <c r="K131" s="151" t="str">
        <f>IFERROR(CONCATENATE(INDEX('8- Politicas de admiistracion'!$B$16:$F$53,MATCH('5- Identificación de Riesgos'!J131,'8- Politicas de admiistracion'!$C$16:$C$54,0),1)," - ",L131),"")</f>
        <v>Menor - 2</v>
      </c>
      <c r="L131" s="152">
        <f>IFERROR(VLOOKUP(INDEX('8- Politicas de admiistracion'!$B$16:$F$64,MATCH('5- Identificación de Riesgos'!J131,'8- Politicas de admiistracion'!$C$16:$C$64,0),1),'8- Politicas de admiistracion'!$B$16:$F$64,5,FALSE),"")</f>
        <v>2</v>
      </c>
      <c r="M131" s="359"/>
      <c r="N131" s="359"/>
      <c r="O131" s="150"/>
      <c r="P131" s="60"/>
      <c r="Q131" s="60"/>
      <c r="R131" s="60"/>
      <c r="S131" s="60"/>
      <c r="T131" s="60"/>
      <c r="U131" s="60"/>
      <c r="V131" s="60"/>
      <c r="W131" s="60"/>
      <c r="X131" s="60"/>
      <c r="Y131" s="60"/>
      <c r="Z131" s="60"/>
      <c r="AA131" s="60"/>
      <c r="AB131" s="60"/>
      <c r="AC131" s="60"/>
      <c r="AD131" s="60"/>
      <c r="AE131" s="60"/>
      <c r="AF131" s="60"/>
      <c r="AG131" s="60"/>
      <c r="AH131" s="60"/>
      <c r="AI131" s="60"/>
      <c r="AJ131" s="60"/>
      <c r="AK131" s="60"/>
      <c r="AL131" s="60"/>
      <c r="AM131" s="60"/>
      <c r="AN131" s="60"/>
      <c r="AO131" s="60"/>
      <c r="AP131" s="60"/>
      <c r="AQ131" s="60"/>
      <c r="AR131" s="60"/>
      <c r="AS131" s="60"/>
      <c r="AT131" s="60"/>
      <c r="AU131" s="60"/>
      <c r="AV131" s="60"/>
      <c r="AW131" s="60"/>
      <c r="AX131" s="60"/>
      <c r="AY131" s="60"/>
      <c r="AZ131" s="60"/>
      <c r="BA131" s="60"/>
      <c r="BB131" s="60"/>
      <c r="BC131" s="60"/>
      <c r="BD131" s="60"/>
      <c r="BE131" s="60"/>
      <c r="BF131" s="60"/>
      <c r="BG131" s="60"/>
      <c r="BH131" s="60"/>
      <c r="BI131" s="60"/>
      <c r="BJ131" s="60"/>
      <c r="BK131" s="60"/>
      <c r="BL131" s="60"/>
      <c r="BM131" s="60"/>
      <c r="BN131" s="60"/>
      <c r="BO131" s="60"/>
      <c r="BP131" s="60"/>
      <c r="BQ131" s="60"/>
      <c r="BR131" s="60"/>
      <c r="BS131" s="60"/>
      <c r="BT131" s="60"/>
      <c r="BU131" s="60"/>
      <c r="BV131" s="60"/>
      <c r="BW131" s="60"/>
      <c r="BX131" s="60"/>
      <c r="BY131" s="60"/>
      <c r="BZ131" s="60"/>
      <c r="CA131" s="60"/>
      <c r="CB131" s="60"/>
      <c r="CC131" s="60"/>
      <c r="CD131" s="60"/>
      <c r="CE131" s="60"/>
      <c r="CF131" s="60"/>
      <c r="CG131" s="60"/>
      <c r="CH131" s="60"/>
      <c r="CI131" s="60"/>
      <c r="CJ131" s="60"/>
      <c r="CK131" s="60"/>
      <c r="CL131" s="60"/>
      <c r="CM131" s="60"/>
      <c r="CN131" s="60"/>
      <c r="CO131" s="60"/>
      <c r="CP131" s="60"/>
      <c r="CQ131" s="60"/>
      <c r="CR131" s="60"/>
      <c r="CS131" s="60"/>
      <c r="CT131" s="60"/>
      <c r="CU131" s="60"/>
      <c r="CV131" s="60"/>
      <c r="CW131" s="60"/>
      <c r="CX131" s="60"/>
      <c r="CY131" s="60"/>
      <c r="CZ131" s="60"/>
      <c r="DA131" s="60"/>
      <c r="DB131" s="60"/>
      <c r="DC131" s="60"/>
      <c r="DD131" s="60"/>
      <c r="DE131" s="60"/>
      <c r="DF131" s="60"/>
      <c r="DG131" s="60"/>
      <c r="DH131" s="60"/>
      <c r="DI131" s="60"/>
      <c r="DJ131" s="60"/>
      <c r="DK131" s="60"/>
      <c r="DL131" s="60"/>
      <c r="DM131" s="60"/>
      <c r="DN131" s="60"/>
      <c r="DO131" s="60"/>
      <c r="DP131" s="60"/>
      <c r="DQ131" s="60"/>
      <c r="DR131" s="60"/>
      <c r="DS131" s="60"/>
      <c r="DT131" s="60"/>
      <c r="DU131" s="60"/>
      <c r="DV131" s="60"/>
      <c r="DW131" s="60"/>
      <c r="DX131" s="60"/>
      <c r="DY131" s="60"/>
      <c r="DZ131" s="60"/>
      <c r="EA131" s="60"/>
      <c r="EB131" s="60"/>
      <c r="EC131" s="60"/>
      <c r="ED131" s="60"/>
      <c r="EE131" s="60"/>
      <c r="EF131" s="60"/>
      <c r="EG131" s="60"/>
      <c r="EH131" s="60"/>
      <c r="EI131" s="60"/>
      <c r="EJ131" s="60"/>
      <c r="EK131" s="60"/>
      <c r="EL131" s="60"/>
      <c r="EM131" s="60"/>
      <c r="EN131" s="60"/>
      <c r="EO131" s="60"/>
      <c r="EP131" s="60"/>
      <c r="EQ131" s="60"/>
      <c r="ER131" s="60"/>
      <c r="ES131" s="60"/>
      <c r="ET131" s="60"/>
      <c r="EU131" s="60"/>
      <c r="EV131" s="60"/>
      <c r="EW131" s="60"/>
      <c r="EX131" s="60"/>
      <c r="EY131" s="60"/>
      <c r="EZ131" s="60"/>
      <c r="FA131" s="60"/>
      <c r="FB131" s="60"/>
      <c r="FC131" s="60"/>
      <c r="FD131" s="60"/>
      <c r="FE131" s="60"/>
      <c r="FF131" s="60"/>
      <c r="FG131" s="60"/>
      <c r="FH131" s="60"/>
      <c r="FI131" s="60"/>
      <c r="FJ131" s="60"/>
      <c r="FK131" s="60"/>
      <c r="FL131" s="60"/>
      <c r="FM131" s="60"/>
      <c r="FN131" s="60"/>
      <c r="FO131" s="60"/>
      <c r="FP131" s="60"/>
      <c r="FQ131" s="60"/>
      <c r="FR131" s="60"/>
      <c r="FS131" s="60"/>
      <c r="FT131" s="60"/>
      <c r="FU131" s="60"/>
      <c r="FV131" s="60"/>
      <c r="FW131" s="60"/>
      <c r="FX131" s="60"/>
      <c r="FY131" s="60"/>
      <c r="FZ131" s="60"/>
      <c r="GA131" s="60"/>
      <c r="GB131" s="60"/>
      <c r="GC131" s="60"/>
      <c r="GD131" s="60"/>
      <c r="GE131" s="60"/>
      <c r="GF131" s="60"/>
      <c r="GG131" s="60"/>
      <c r="GH131" s="60"/>
      <c r="GI131" s="60"/>
      <c r="GJ131" s="60"/>
      <c r="GK131" s="60"/>
      <c r="GL131" s="60"/>
      <c r="GM131" s="60"/>
      <c r="GN131" s="60"/>
      <c r="GO131" s="60"/>
      <c r="GP131" s="60"/>
      <c r="GQ131" s="60"/>
      <c r="GR131" s="60"/>
      <c r="GS131" s="60"/>
      <c r="GT131" s="60"/>
      <c r="GU131" s="60"/>
      <c r="GV131" s="60"/>
      <c r="GW131" s="60"/>
      <c r="GX131" s="60"/>
      <c r="GY131" s="60"/>
      <c r="GZ131" s="60"/>
      <c r="HA131" s="60"/>
      <c r="HB131" s="60"/>
      <c r="HC131" s="60"/>
      <c r="HD131" s="60"/>
      <c r="HE131" s="60"/>
      <c r="HF131" s="60"/>
      <c r="HG131" s="60"/>
      <c r="HH131" s="60"/>
      <c r="HI131" s="60"/>
      <c r="HJ131" s="60"/>
      <c r="HK131" s="60"/>
      <c r="HL131" s="60"/>
      <c r="HM131" s="60"/>
      <c r="HN131" s="60"/>
      <c r="HO131" s="60"/>
      <c r="HP131" s="60"/>
      <c r="HQ131" s="60"/>
      <c r="HR131" s="60"/>
      <c r="HS131" s="60"/>
      <c r="HT131" s="60"/>
      <c r="HU131" s="60"/>
      <c r="HV131" s="60"/>
      <c r="HW131" s="60"/>
      <c r="HX131" s="60"/>
      <c r="HY131" s="60"/>
      <c r="HZ131" s="60"/>
      <c r="IA131" s="60"/>
      <c r="IB131" s="60"/>
      <c r="IC131" s="60"/>
      <c r="ID131" s="60"/>
      <c r="IE131" s="60"/>
      <c r="IF131" s="60"/>
      <c r="IG131" s="60"/>
      <c r="IH131" s="60"/>
      <c r="II131" s="60"/>
      <c r="IJ131" s="60"/>
      <c r="IK131" s="60"/>
      <c r="IL131" s="60"/>
      <c r="IM131" s="60"/>
      <c r="IN131" s="60"/>
      <c r="IO131" s="60"/>
      <c r="IP131" s="60"/>
      <c r="IQ131" s="60"/>
      <c r="IR131" s="60"/>
      <c r="IS131" s="60"/>
      <c r="IT131" s="60"/>
      <c r="IU131" s="60"/>
      <c r="IV131" s="60"/>
      <c r="IW131" s="60"/>
      <c r="IX131" s="60"/>
    </row>
    <row r="132" spans="1:258" ht="27" thickTop="1" thickBot="1">
      <c r="A132" s="361"/>
      <c r="B132" s="362"/>
      <c r="C132" s="363"/>
      <c r="D132" s="154" t="s">
        <v>367</v>
      </c>
      <c r="E132" s="359"/>
      <c r="F132" s="359"/>
      <c r="G132" s="364"/>
      <c r="H132" s="359"/>
      <c r="I132" s="157" t="s">
        <v>282</v>
      </c>
      <c r="J132" s="158" t="s">
        <v>327</v>
      </c>
      <c r="K132" s="151" t="str">
        <f>IFERROR(CONCATENATE(INDEX('8- Politicas de admiistracion'!$B$16:$F$53,MATCH('5- Identificación de Riesgos'!J132,'8- Politicas de admiistracion'!$C$16:$C$54,0),1)," - ",L132),"")</f>
        <v>Menor - 2</v>
      </c>
      <c r="L132" s="152">
        <f>IFERROR(VLOOKUP(INDEX('8- Politicas de admiistracion'!$B$16:$F$64,MATCH('5- Identificación de Riesgos'!J132,'8- Politicas de admiistracion'!$C$16:$C$64,0),1),'8- Politicas de admiistracion'!$B$16:$F$64,5,FALSE),"")</f>
        <v>2</v>
      </c>
      <c r="M132" s="359"/>
      <c r="N132" s="359"/>
      <c r="O132" s="150"/>
      <c r="P132" s="60"/>
      <c r="Q132" s="60"/>
      <c r="R132" s="60"/>
      <c r="S132" s="60"/>
      <c r="T132" s="60"/>
      <c r="U132" s="60"/>
      <c r="V132" s="60"/>
      <c r="W132" s="60"/>
      <c r="X132" s="60"/>
      <c r="Y132" s="60"/>
      <c r="Z132" s="60"/>
      <c r="AA132" s="60"/>
      <c r="AB132" s="60"/>
      <c r="AC132" s="60"/>
      <c r="AD132" s="60"/>
      <c r="AE132" s="60"/>
      <c r="AF132" s="60"/>
      <c r="AG132" s="60"/>
      <c r="AH132" s="60"/>
      <c r="AI132" s="60"/>
      <c r="AJ132" s="60"/>
      <c r="AK132" s="60"/>
      <c r="AL132" s="60"/>
      <c r="AM132" s="60"/>
      <c r="AN132" s="60"/>
      <c r="AO132" s="60"/>
      <c r="AP132" s="60"/>
      <c r="AQ132" s="60"/>
      <c r="AR132" s="60"/>
      <c r="AS132" s="60"/>
      <c r="AT132" s="60"/>
      <c r="AU132" s="60"/>
      <c r="AV132" s="60"/>
      <c r="AW132" s="60"/>
      <c r="AX132" s="60"/>
      <c r="AY132" s="60"/>
      <c r="AZ132" s="60"/>
      <c r="BA132" s="60"/>
      <c r="BB132" s="60"/>
      <c r="BC132" s="60"/>
      <c r="BD132" s="60"/>
      <c r="BE132" s="60"/>
      <c r="BF132" s="60"/>
      <c r="BG132" s="60"/>
      <c r="BH132" s="60"/>
      <c r="BI132" s="60"/>
      <c r="BJ132" s="60"/>
      <c r="BK132" s="60"/>
      <c r="BL132" s="60"/>
      <c r="BM132" s="60"/>
      <c r="BN132" s="60"/>
      <c r="BO132" s="60"/>
      <c r="BP132" s="60"/>
      <c r="BQ132" s="60"/>
      <c r="BR132" s="60"/>
      <c r="BS132" s="60"/>
      <c r="BT132" s="60"/>
      <c r="BU132" s="60"/>
      <c r="BV132" s="60"/>
      <c r="BW132" s="60"/>
      <c r="BX132" s="60"/>
      <c r="BY132" s="60"/>
      <c r="BZ132" s="60"/>
      <c r="CA132" s="60"/>
      <c r="CB132" s="60"/>
      <c r="CC132" s="60"/>
      <c r="CD132" s="60"/>
      <c r="CE132" s="60"/>
      <c r="CF132" s="60"/>
      <c r="CG132" s="60"/>
      <c r="CH132" s="60"/>
      <c r="CI132" s="60"/>
      <c r="CJ132" s="60"/>
      <c r="CK132" s="60"/>
      <c r="CL132" s="60"/>
      <c r="CM132" s="60"/>
      <c r="CN132" s="60"/>
      <c r="CO132" s="60"/>
      <c r="CP132" s="60"/>
      <c r="CQ132" s="60"/>
      <c r="CR132" s="60"/>
      <c r="CS132" s="60"/>
      <c r="CT132" s="60"/>
      <c r="CU132" s="60"/>
      <c r="CV132" s="60"/>
      <c r="CW132" s="60"/>
      <c r="CX132" s="60"/>
      <c r="CY132" s="60"/>
      <c r="CZ132" s="60"/>
      <c r="DA132" s="60"/>
      <c r="DB132" s="60"/>
      <c r="DC132" s="60"/>
      <c r="DD132" s="60"/>
      <c r="DE132" s="60"/>
      <c r="DF132" s="60"/>
      <c r="DG132" s="60"/>
      <c r="DH132" s="60"/>
      <c r="DI132" s="60"/>
      <c r="DJ132" s="60"/>
      <c r="DK132" s="60"/>
      <c r="DL132" s="60"/>
      <c r="DM132" s="60"/>
      <c r="DN132" s="60"/>
      <c r="DO132" s="60"/>
      <c r="DP132" s="60"/>
      <c r="DQ132" s="60"/>
      <c r="DR132" s="60"/>
      <c r="DS132" s="60"/>
      <c r="DT132" s="60"/>
      <c r="DU132" s="60"/>
      <c r="DV132" s="60"/>
      <c r="DW132" s="60"/>
      <c r="DX132" s="60"/>
      <c r="DY132" s="60"/>
      <c r="DZ132" s="60"/>
      <c r="EA132" s="60"/>
      <c r="EB132" s="60"/>
      <c r="EC132" s="60"/>
      <c r="ED132" s="60"/>
      <c r="EE132" s="60"/>
      <c r="EF132" s="60"/>
      <c r="EG132" s="60"/>
      <c r="EH132" s="60"/>
      <c r="EI132" s="60"/>
      <c r="EJ132" s="60"/>
      <c r="EK132" s="60"/>
      <c r="EL132" s="60"/>
      <c r="EM132" s="60"/>
      <c r="EN132" s="60"/>
      <c r="EO132" s="60"/>
      <c r="EP132" s="60"/>
      <c r="EQ132" s="60"/>
      <c r="ER132" s="60"/>
      <c r="ES132" s="60"/>
      <c r="ET132" s="60"/>
      <c r="EU132" s="60"/>
      <c r="EV132" s="60"/>
      <c r="EW132" s="60"/>
      <c r="EX132" s="60"/>
      <c r="EY132" s="60"/>
      <c r="EZ132" s="60"/>
      <c r="FA132" s="60"/>
      <c r="FB132" s="60"/>
      <c r="FC132" s="60"/>
      <c r="FD132" s="60"/>
      <c r="FE132" s="60"/>
      <c r="FF132" s="60"/>
      <c r="FG132" s="60"/>
      <c r="FH132" s="60"/>
      <c r="FI132" s="60"/>
      <c r="FJ132" s="60"/>
      <c r="FK132" s="60"/>
      <c r="FL132" s="60"/>
      <c r="FM132" s="60"/>
      <c r="FN132" s="60"/>
      <c r="FO132" s="60"/>
      <c r="FP132" s="60"/>
      <c r="FQ132" s="60"/>
      <c r="FR132" s="60"/>
      <c r="FS132" s="60"/>
      <c r="FT132" s="60"/>
      <c r="FU132" s="60"/>
      <c r="FV132" s="60"/>
      <c r="FW132" s="60"/>
      <c r="FX132" s="60"/>
      <c r="FY132" s="60"/>
      <c r="FZ132" s="60"/>
      <c r="GA132" s="60"/>
      <c r="GB132" s="60"/>
      <c r="GC132" s="60"/>
      <c r="GD132" s="60"/>
      <c r="GE132" s="60"/>
      <c r="GF132" s="60"/>
      <c r="GG132" s="60"/>
      <c r="GH132" s="60"/>
      <c r="GI132" s="60"/>
      <c r="GJ132" s="60"/>
      <c r="GK132" s="60"/>
      <c r="GL132" s="60"/>
      <c r="GM132" s="60"/>
      <c r="GN132" s="60"/>
      <c r="GO132" s="60"/>
      <c r="GP132" s="60"/>
      <c r="GQ132" s="60"/>
      <c r="GR132" s="60"/>
      <c r="GS132" s="60"/>
      <c r="GT132" s="60"/>
      <c r="GU132" s="60"/>
      <c r="GV132" s="60"/>
      <c r="GW132" s="60"/>
      <c r="GX132" s="60"/>
      <c r="GY132" s="60"/>
      <c r="GZ132" s="60"/>
      <c r="HA132" s="60"/>
      <c r="HB132" s="60"/>
      <c r="HC132" s="60"/>
      <c r="HD132" s="60"/>
      <c r="HE132" s="60"/>
      <c r="HF132" s="60"/>
      <c r="HG132" s="60"/>
      <c r="HH132" s="60"/>
      <c r="HI132" s="60"/>
      <c r="HJ132" s="60"/>
      <c r="HK132" s="60"/>
      <c r="HL132" s="60"/>
      <c r="HM132" s="60"/>
      <c r="HN132" s="60"/>
      <c r="HO132" s="60"/>
      <c r="HP132" s="60"/>
      <c r="HQ132" s="60"/>
      <c r="HR132" s="60"/>
      <c r="HS132" s="60"/>
      <c r="HT132" s="60"/>
      <c r="HU132" s="60"/>
      <c r="HV132" s="60"/>
      <c r="HW132" s="60"/>
      <c r="HX132" s="60"/>
      <c r="HY132" s="60"/>
      <c r="HZ132" s="60"/>
      <c r="IA132" s="60"/>
      <c r="IB132" s="60"/>
      <c r="IC132" s="60"/>
      <c r="ID132" s="60"/>
      <c r="IE132" s="60"/>
      <c r="IF132" s="60"/>
      <c r="IG132" s="60"/>
      <c r="IH132" s="60"/>
      <c r="II132" s="60"/>
      <c r="IJ132" s="60"/>
      <c r="IK132" s="60"/>
      <c r="IL132" s="60"/>
      <c r="IM132" s="60"/>
      <c r="IN132" s="60"/>
      <c r="IO132" s="60"/>
      <c r="IP132" s="60"/>
      <c r="IQ132" s="60"/>
      <c r="IR132" s="60"/>
      <c r="IS132" s="60"/>
      <c r="IT132" s="60"/>
      <c r="IU132" s="60"/>
      <c r="IV132" s="60"/>
      <c r="IW132" s="60"/>
      <c r="IX132" s="60"/>
    </row>
    <row r="133" spans="1:258" ht="27" thickTop="1" thickBot="1">
      <c r="A133" s="361"/>
      <c r="B133" s="362"/>
      <c r="C133" s="363"/>
      <c r="D133" s="155"/>
      <c r="E133" s="359"/>
      <c r="F133" s="359"/>
      <c r="G133" s="364"/>
      <c r="H133" s="359"/>
      <c r="I133" s="157" t="s">
        <v>285</v>
      </c>
      <c r="J133" s="158" t="s">
        <v>339</v>
      </c>
      <c r="K133" s="151" t="str">
        <f>IFERROR(CONCATENATE(INDEX('8- Politicas de admiistracion'!$B$16:$F$53,MATCH('5- Identificación de Riesgos'!J133,'8- Politicas de admiistracion'!$C$16:$C$54,0),1)," - ",L133),"")</f>
        <v>Menor - 2</v>
      </c>
      <c r="L133" s="152">
        <f>IFERROR(VLOOKUP(INDEX('8- Politicas de admiistracion'!$B$16:$F$64,MATCH('5- Identificación de Riesgos'!J133,'8- Politicas de admiistracion'!$C$16:$C$64,0),1),'8- Politicas de admiistracion'!$B$16:$F$64,5,FALSE),"")</f>
        <v>2</v>
      </c>
      <c r="M133" s="359"/>
      <c r="N133" s="359"/>
      <c r="O133" s="150"/>
      <c r="P133" s="60"/>
      <c r="Q133" s="60"/>
      <c r="R133" s="60"/>
      <c r="S133" s="60"/>
      <c r="T133" s="60"/>
      <c r="U133" s="60"/>
      <c r="V133" s="60"/>
      <c r="W133" s="60"/>
      <c r="X133" s="60"/>
      <c r="Y133" s="60"/>
      <c r="Z133" s="60"/>
      <c r="AA133" s="60"/>
      <c r="AB133" s="60"/>
      <c r="AC133" s="60"/>
      <c r="AD133" s="60"/>
      <c r="AE133" s="60"/>
      <c r="AF133" s="60"/>
      <c r="AG133" s="60"/>
      <c r="AH133" s="60"/>
      <c r="AI133" s="60"/>
      <c r="AJ133" s="60"/>
      <c r="AK133" s="60"/>
      <c r="AL133" s="60"/>
      <c r="AM133" s="60"/>
      <c r="AN133" s="60"/>
      <c r="AO133" s="60"/>
      <c r="AP133" s="60"/>
      <c r="AQ133" s="60"/>
      <c r="AR133" s="60"/>
      <c r="AS133" s="60"/>
      <c r="AT133" s="60"/>
      <c r="AU133" s="60"/>
      <c r="AV133" s="60"/>
      <c r="AW133" s="60"/>
      <c r="AX133" s="60"/>
      <c r="AY133" s="60"/>
      <c r="AZ133" s="60"/>
      <c r="BA133" s="60"/>
      <c r="BB133" s="60"/>
      <c r="BC133" s="60"/>
      <c r="BD133" s="60"/>
      <c r="BE133" s="60"/>
      <c r="BF133" s="60"/>
      <c r="BG133" s="60"/>
      <c r="BH133" s="60"/>
      <c r="BI133" s="60"/>
      <c r="BJ133" s="60"/>
      <c r="BK133" s="60"/>
      <c r="BL133" s="60"/>
      <c r="BM133" s="60"/>
      <c r="BN133" s="60"/>
      <c r="BO133" s="60"/>
      <c r="BP133" s="60"/>
      <c r="BQ133" s="60"/>
      <c r="BR133" s="60"/>
      <c r="BS133" s="60"/>
      <c r="BT133" s="60"/>
      <c r="BU133" s="60"/>
      <c r="BV133" s="60"/>
      <c r="BW133" s="60"/>
      <c r="BX133" s="60"/>
      <c r="BY133" s="60"/>
      <c r="BZ133" s="60"/>
      <c r="CA133" s="60"/>
      <c r="CB133" s="60"/>
      <c r="CC133" s="60"/>
      <c r="CD133" s="60"/>
      <c r="CE133" s="60"/>
      <c r="CF133" s="60"/>
      <c r="CG133" s="60"/>
      <c r="CH133" s="60"/>
      <c r="CI133" s="60"/>
      <c r="CJ133" s="60"/>
      <c r="CK133" s="60"/>
      <c r="CL133" s="60"/>
      <c r="CM133" s="60"/>
      <c r="CN133" s="60"/>
      <c r="CO133" s="60"/>
      <c r="CP133" s="60"/>
      <c r="CQ133" s="60"/>
      <c r="CR133" s="60"/>
      <c r="CS133" s="60"/>
      <c r="CT133" s="60"/>
      <c r="CU133" s="60"/>
      <c r="CV133" s="60"/>
      <c r="CW133" s="60"/>
      <c r="CX133" s="60"/>
      <c r="CY133" s="60"/>
      <c r="CZ133" s="60"/>
      <c r="DA133" s="60"/>
      <c r="DB133" s="60"/>
      <c r="DC133" s="60"/>
      <c r="DD133" s="60"/>
      <c r="DE133" s="60"/>
      <c r="DF133" s="60"/>
      <c r="DG133" s="60"/>
      <c r="DH133" s="60"/>
      <c r="DI133" s="60"/>
      <c r="DJ133" s="60"/>
      <c r="DK133" s="60"/>
      <c r="DL133" s="60"/>
      <c r="DM133" s="60"/>
      <c r="DN133" s="60"/>
      <c r="DO133" s="60"/>
      <c r="DP133" s="60"/>
      <c r="DQ133" s="60"/>
      <c r="DR133" s="60"/>
      <c r="DS133" s="60"/>
      <c r="DT133" s="60"/>
      <c r="DU133" s="60"/>
      <c r="DV133" s="60"/>
      <c r="DW133" s="60"/>
      <c r="DX133" s="60"/>
      <c r="DY133" s="60"/>
      <c r="DZ133" s="60"/>
      <c r="EA133" s="60"/>
      <c r="EB133" s="60"/>
      <c r="EC133" s="60"/>
      <c r="ED133" s="60"/>
      <c r="EE133" s="60"/>
      <c r="EF133" s="60"/>
      <c r="EG133" s="60"/>
      <c r="EH133" s="60"/>
      <c r="EI133" s="60"/>
      <c r="EJ133" s="60"/>
      <c r="EK133" s="60"/>
      <c r="EL133" s="60"/>
      <c r="EM133" s="60"/>
      <c r="EN133" s="60"/>
      <c r="EO133" s="60"/>
      <c r="EP133" s="60"/>
      <c r="EQ133" s="60"/>
      <c r="ER133" s="60"/>
      <c r="ES133" s="60"/>
      <c r="ET133" s="60"/>
      <c r="EU133" s="60"/>
      <c r="EV133" s="60"/>
      <c r="EW133" s="60"/>
      <c r="EX133" s="60"/>
      <c r="EY133" s="60"/>
      <c r="EZ133" s="60"/>
      <c r="FA133" s="60"/>
      <c r="FB133" s="60"/>
      <c r="FC133" s="60"/>
      <c r="FD133" s="60"/>
      <c r="FE133" s="60"/>
      <c r="FF133" s="60"/>
      <c r="FG133" s="60"/>
      <c r="FH133" s="60"/>
      <c r="FI133" s="60"/>
      <c r="FJ133" s="60"/>
      <c r="FK133" s="60"/>
      <c r="FL133" s="60"/>
      <c r="FM133" s="60"/>
      <c r="FN133" s="60"/>
      <c r="FO133" s="60"/>
      <c r="FP133" s="60"/>
      <c r="FQ133" s="60"/>
      <c r="FR133" s="60"/>
      <c r="FS133" s="60"/>
      <c r="FT133" s="60"/>
      <c r="FU133" s="60"/>
      <c r="FV133" s="60"/>
      <c r="FW133" s="60"/>
      <c r="FX133" s="60"/>
      <c r="FY133" s="60"/>
      <c r="FZ133" s="60"/>
      <c r="GA133" s="60"/>
      <c r="GB133" s="60"/>
      <c r="GC133" s="60"/>
      <c r="GD133" s="60"/>
      <c r="GE133" s="60"/>
      <c r="GF133" s="60"/>
      <c r="GG133" s="60"/>
      <c r="GH133" s="60"/>
      <c r="GI133" s="60"/>
      <c r="GJ133" s="60"/>
      <c r="GK133" s="60"/>
      <c r="GL133" s="60"/>
      <c r="GM133" s="60"/>
      <c r="GN133" s="60"/>
      <c r="GO133" s="60"/>
      <c r="GP133" s="60"/>
      <c r="GQ133" s="60"/>
      <c r="GR133" s="60"/>
      <c r="GS133" s="60"/>
      <c r="GT133" s="60"/>
      <c r="GU133" s="60"/>
      <c r="GV133" s="60"/>
      <c r="GW133" s="60"/>
      <c r="GX133" s="60"/>
      <c r="GY133" s="60"/>
      <c r="GZ133" s="60"/>
      <c r="HA133" s="60"/>
      <c r="HB133" s="60"/>
      <c r="HC133" s="60"/>
      <c r="HD133" s="60"/>
      <c r="HE133" s="60"/>
      <c r="HF133" s="60"/>
      <c r="HG133" s="60"/>
      <c r="HH133" s="60"/>
      <c r="HI133" s="60"/>
      <c r="HJ133" s="60"/>
      <c r="HK133" s="60"/>
      <c r="HL133" s="60"/>
      <c r="HM133" s="60"/>
      <c r="HN133" s="60"/>
      <c r="HO133" s="60"/>
      <c r="HP133" s="60"/>
      <c r="HQ133" s="60"/>
      <c r="HR133" s="60"/>
      <c r="HS133" s="60"/>
      <c r="HT133" s="60"/>
      <c r="HU133" s="60"/>
      <c r="HV133" s="60"/>
      <c r="HW133" s="60"/>
      <c r="HX133" s="60"/>
      <c r="HY133" s="60"/>
      <c r="HZ133" s="60"/>
      <c r="IA133" s="60"/>
      <c r="IB133" s="60"/>
      <c r="IC133" s="60"/>
      <c r="ID133" s="60"/>
      <c r="IE133" s="60"/>
      <c r="IF133" s="60"/>
      <c r="IG133" s="60"/>
      <c r="IH133" s="60"/>
      <c r="II133" s="60"/>
      <c r="IJ133" s="60"/>
      <c r="IK133" s="60"/>
      <c r="IL133" s="60"/>
      <c r="IM133" s="60"/>
      <c r="IN133" s="60"/>
      <c r="IO133" s="60"/>
      <c r="IP133" s="60"/>
      <c r="IQ133" s="60"/>
      <c r="IR133" s="60"/>
      <c r="IS133" s="60"/>
      <c r="IT133" s="60"/>
      <c r="IU133" s="60"/>
      <c r="IV133" s="60"/>
      <c r="IW133" s="60"/>
      <c r="IX133" s="60"/>
    </row>
    <row r="134" spans="1:258" ht="14.25" thickTop="1" thickBot="1">
      <c r="A134" s="361"/>
      <c r="B134" s="362"/>
      <c r="C134" s="363"/>
      <c r="D134" s="154"/>
      <c r="E134" s="359"/>
      <c r="F134" s="359"/>
      <c r="G134" s="364"/>
      <c r="H134" s="359"/>
      <c r="I134" s="157"/>
      <c r="J134" s="158"/>
      <c r="K134" s="151" t="str">
        <f>IFERROR(CONCATENATE(INDEX('8- Politicas de admiistracion'!$B$16:$F$53,MATCH('5- Identificación de Riesgos'!J134,'8- Politicas de admiistracion'!$C$16:$C$54,0),1)," - ",L134),"")</f>
        <v/>
      </c>
      <c r="L134" s="152" t="str">
        <f>IFERROR(VLOOKUP(INDEX('8- Politicas de admiistracion'!$B$16:$F$64,MATCH('5- Identificación de Riesgos'!J134,'8- Politicas de admiistracion'!$C$16:$C$64,0),1),'8- Politicas de admiistracion'!$B$16:$F$64,5,FALSE),"")</f>
        <v/>
      </c>
      <c r="M134" s="359"/>
      <c r="N134" s="359"/>
      <c r="O134" s="150"/>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c r="AP134" s="60"/>
      <c r="AQ134" s="60"/>
      <c r="AR134" s="60"/>
      <c r="AS134" s="60"/>
      <c r="AT134" s="60"/>
      <c r="AU134" s="60"/>
      <c r="AV134" s="60"/>
      <c r="AW134" s="60"/>
      <c r="AX134" s="60"/>
      <c r="AY134" s="60"/>
      <c r="AZ134" s="60"/>
      <c r="BA134" s="60"/>
      <c r="BB134" s="60"/>
      <c r="BC134" s="60"/>
      <c r="BD134" s="60"/>
      <c r="BE134" s="60"/>
      <c r="BF134" s="60"/>
      <c r="BG134" s="60"/>
      <c r="BH134" s="60"/>
      <c r="BI134" s="60"/>
      <c r="BJ134" s="60"/>
      <c r="BK134" s="60"/>
      <c r="BL134" s="60"/>
      <c r="BM134" s="60"/>
      <c r="BN134" s="60"/>
      <c r="BO134" s="60"/>
      <c r="BP134" s="60"/>
      <c r="BQ134" s="60"/>
      <c r="BR134" s="60"/>
      <c r="BS134" s="60"/>
      <c r="BT134" s="60"/>
      <c r="BU134" s="60"/>
      <c r="BV134" s="60"/>
      <c r="BW134" s="60"/>
      <c r="BX134" s="60"/>
      <c r="BY134" s="60"/>
      <c r="BZ134" s="60"/>
      <c r="CA134" s="60"/>
      <c r="CB134" s="60"/>
      <c r="CC134" s="60"/>
      <c r="CD134" s="60"/>
      <c r="CE134" s="60"/>
      <c r="CF134" s="60"/>
      <c r="CG134" s="60"/>
      <c r="CH134" s="60"/>
      <c r="CI134" s="60"/>
      <c r="CJ134" s="60"/>
      <c r="CK134" s="60"/>
      <c r="CL134" s="60"/>
      <c r="CM134" s="60"/>
      <c r="CN134" s="60"/>
      <c r="CO134" s="60"/>
      <c r="CP134" s="60"/>
      <c r="CQ134" s="60"/>
      <c r="CR134" s="60"/>
      <c r="CS134" s="60"/>
      <c r="CT134" s="60"/>
      <c r="CU134" s="60"/>
      <c r="CV134" s="60"/>
      <c r="CW134" s="60"/>
      <c r="CX134" s="60"/>
      <c r="CY134" s="60"/>
      <c r="CZ134" s="60"/>
      <c r="DA134" s="60"/>
      <c r="DB134" s="60"/>
      <c r="DC134" s="60"/>
      <c r="DD134" s="60"/>
      <c r="DE134" s="60"/>
      <c r="DF134" s="60"/>
      <c r="DG134" s="60"/>
      <c r="DH134" s="60"/>
      <c r="DI134" s="60"/>
      <c r="DJ134" s="60"/>
      <c r="DK134" s="60"/>
      <c r="DL134" s="60"/>
      <c r="DM134" s="60"/>
      <c r="DN134" s="60"/>
      <c r="DO134" s="60"/>
      <c r="DP134" s="60"/>
      <c r="DQ134" s="60"/>
      <c r="DR134" s="60"/>
      <c r="DS134" s="60"/>
      <c r="DT134" s="60"/>
      <c r="DU134" s="60"/>
      <c r="DV134" s="60"/>
      <c r="DW134" s="60"/>
      <c r="DX134" s="60"/>
      <c r="DY134" s="60"/>
      <c r="DZ134" s="60"/>
      <c r="EA134" s="60"/>
      <c r="EB134" s="60"/>
      <c r="EC134" s="60"/>
      <c r="ED134" s="60"/>
      <c r="EE134" s="60"/>
      <c r="EF134" s="60"/>
      <c r="EG134" s="60"/>
      <c r="EH134" s="60"/>
      <c r="EI134" s="60"/>
      <c r="EJ134" s="60"/>
      <c r="EK134" s="60"/>
      <c r="EL134" s="60"/>
      <c r="EM134" s="60"/>
      <c r="EN134" s="60"/>
      <c r="EO134" s="60"/>
      <c r="EP134" s="60"/>
      <c r="EQ134" s="60"/>
      <c r="ER134" s="60"/>
      <c r="ES134" s="60"/>
      <c r="ET134" s="60"/>
      <c r="EU134" s="60"/>
      <c r="EV134" s="60"/>
      <c r="EW134" s="60"/>
      <c r="EX134" s="60"/>
      <c r="EY134" s="60"/>
      <c r="EZ134" s="60"/>
      <c r="FA134" s="60"/>
      <c r="FB134" s="60"/>
      <c r="FC134" s="60"/>
      <c r="FD134" s="60"/>
      <c r="FE134" s="60"/>
      <c r="FF134" s="60"/>
      <c r="FG134" s="60"/>
      <c r="FH134" s="60"/>
      <c r="FI134" s="60"/>
      <c r="FJ134" s="60"/>
      <c r="FK134" s="60"/>
      <c r="FL134" s="60"/>
      <c r="FM134" s="60"/>
      <c r="FN134" s="60"/>
      <c r="FO134" s="60"/>
      <c r="FP134" s="60"/>
      <c r="FQ134" s="60"/>
      <c r="FR134" s="60"/>
      <c r="FS134" s="60"/>
      <c r="FT134" s="60"/>
      <c r="FU134" s="60"/>
      <c r="FV134" s="60"/>
      <c r="FW134" s="60"/>
      <c r="FX134" s="60"/>
      <c r="FY134" s="60"/>
      <c r="FZ134" s="60"/>
      <c r="GA134" s="60"/>
      <c r="GB134" s="60"/>
      <c r="GC134" s="60"/>
      <c r="GD134" s="60"/>
      <c r="GE134" s="60"/>
      <c r="GF134" s="60"/>
      <c r="GG134" s="60"/>
      <c r="GH134" s="60"/>
      <c r="GI134" s="60"/>
      <c r="GJ134" s="60"/>
      <c r="GK134" s="60"/>
      <c r="GL134" s="60"/>
      <c r="GM134" s="60"/>
      <c r="GN134" s="60"/>
      <c r="GO134" s="60"/>
      <c r="GP134" s="60"/>
      <c r="GQ134" s="60"/>
      <c r="GR134" s="60"/>
      <c r="GS134" s="60"/>
      <c r="GT134" s="60"/>
      <c r="GU134" s="60"/>
      <c r="GV134" s="60"/>
      <c r="GW134" s="60"/>
      <c r="GX134" s="60"/>
      <c r="GY134" s="60"/>
      <c r="GZ134" s="60"/>
      <c r="HA134" s="60"/>
      <c r="HB134" s="60"/>
      <c r="HC134" s="60"/>
      <c r="HD134" s="60"/>
      <c r="HE134" s="60"/>
      <c r="HF134" s="60"/>
      <c r="HG134" s="60"/>
      <c r="HH134" s="60"/>
      <c r="HI134" s="60"/>
      <c r="HJ134" s="60"/>
      <c r="HK134" s="60"/>
      <c r="HL134" s="60"/>
      <c r="HM134" s="60"/>
      <c r="HN134" s="60"/>
      <c r="HO134" s="60"/>
      <c r="HP134" s="60"/>
      <c r="HQ134" s="60"/>
      <c r="HR134" s="60"/>
      <c r="HS134" s="60"/>
      <c r="HT134" s="60"/>
      <c r="HU134" s="60"/>
      <c r="HV134" s="60"/>
      <c r="HW134" s="60"/>
      <c r="HX134" s="60"/>
      <c r="HY134" s="60"/>
      <c r="HZ134" s="60"/>
      <c r="IA134" s="60"/>
      <c r="IB134" s="60"/>
      <c r="IC134" s="60"/>
      <c r="ID134" s="60"/>
      <c r="IE134" s="60"/>
      <c r="IF134" s="60"/>
      <c r="IG134" s="60"/>
      <c r="IH134" s="60"/>
      <c r="II134" s="60"/>
      <c r="IJ134" s="60"/>
      <c r="IK134" s="60"/>
      <c r="IL134" s="60"/>
      <c r="IM134" s="60"/>
      <c r="IN134" s="60"/>
      <c r="IO134" s="60"/>
      <c r="IP134" s="60"/>
      <c r="IQ134" s="60"/>
      <c r="IR134" s="60"/>
      <c r="IS134" s="60"/>
      <c r="IT134" s="60"/>
      <c r="IU134" s="60"/>
      <c r="IV134" s="60"/>
      <c r="IW134" s="60"/>
      <c r="IX134" s="60"/>
    </row>
    <row r="135" spans="1:258" ht="14.25" thickTop="1" thickBot="1">
      <c r="A135" s="361"/>
      <c r="B135" s="362"/>
      <c r="C135" s="363"/>
      <c r="D135" s="154"/>
      <c r="E135" s="359"/>
      <c r="F135" s="359"/>
      <c r="G135" s="364"/>
      <c r="H135" s="359"/>
      <c r="I135" s="157"/>
      <c r="J135" s="158"/>
      <c r="K135" s="151" t="str">
        <f>IFERROR(CONCATENATE(INDEX('8- Politicas de admiistracion'!$B$16:$F$53,MATCH('5- Identificación de Riesgos'!J135,'8- Politicas de admiistracion'!$C$16:$C$54,0),1)," - ",L135),"")</f>
        <v/>
      </c>
      <c r="L135" s="152" t="str">
        <f>IFERROR(VLOOKUP(INDEX('8- Politicas de admiistracion'!$B$16:$F$64,MATCH('5- Identificación de Riesgos'!J135,'8- Politicas de admiistracion'!$C$16:$C$64,0),1),'8- Politicas de admiistracion'!$B$16:$F$64,5,FALSE),"")</f>
        <v/>
      </c>
      <c r="M135" s="359"/>
      <c r="N135" s="359"/>
      <c r="O135" s="150"/>
      <c r="P135" s="60"/>
      <c r="Q135" s="60"/>
      <c r="R135" s="60"/>
      <c r="S135" s="60"/>
      <c r="T135" s="60"/>
      <c r="U135" s="60"/>
      <c r="V135" s="60"/>
      <c r="W135" s="60"/>
      <c r="X135" s="60"/>
      <c r="Y135" s="60"/>
      <c r="Z135" s="60"/>
      <c r="AA135" s="60"/>
      <c r="AB135" s="60"/>
      <c r="AC135" s="60"/>
      <c r="AD135" s="60"/>
      <c r="AE135" s="60"/>
      <c r="AF135" s="60"/>
      <c r="AG135" s="60"/>
      <c r="AH135" s="60"/>
      <c r="AI135" s="60"/>
      <c r="AJ135" s="60"/>
      <c r="AK135" s="60"/>
      <c r="AL135" s="60"/>
      <c r="AM135" s="60"/>
      <c r="AN135" s="60"/>
      <c r="AO135" s="60"/>
      <c r="AP135" s="60"/>
      <c r="AQ135" s="60"/>
      <c r="AR135" s="60"/>
      <c r="AS135" s="60"/>
      <c r="AT135" s="60"/>
      <c r="AU135" s="60"/>
      <c r="AV135" s="60"/>
      <c r="AW135" s="60"/>
      <c r="AX135" s="60"/>
      <c r="AY135" s="60"/>
      <c r="AZ135" s="60"/>
      <c r="BA135" s="60"/>
      <c r="BB135" s="60"/>
      <c r="BC135" s="60"/>
      <c r="BD135" s="60"/>
      <c r="BE135" s="60"/>
      <c r="BF135" s="60"/>
      <c r="BG135" s="60"/>
      <c r="BH135" s="60"/>
      <c r="BI135" s="60"/>
      <c r="BJ135" s="60"/>
      <c r="BK135" s="60"/>
      <c r="BL135" s="60"/>
      <c r="BM135" s="60"/>
      <c r="BN135" s="60"/>
      <c r="BO135" s="60"/>
      <c r="BP135" s="60"/>
      <c r="BQ135" s="60"/>
      <c r="BR135" s="60"/>
      <c r="BS135" s="60"/>
      <c r="BT135" s="60"/>
      <c r="BU135" s="60"/>
      <c r="BV135" s="60"/>
      <c r="BW135" s="60"/>
      <c r="BX135" s="60"/>
      <c r="BY135" s="60"/>
      <c r="BZ135" s="60"/>
      <c r="CA135" s="60"/>
      <c r="CB135" s="60"/>
      <c r="CC135" s="60"/>
      <c r="CD135" s="60"/>
      <c r="CE135" s="60"/>
      <c r="CF135" s="60"/>
      <c r="CG135" s="60"/>
      <c r="CH135" s="60"/>
      <c r="CI135" s="60"/>
      <c r="CJ135" s="60"/>
      <c r="CK135" s="60"/>
      <c r="CL135" s="60"/>
      <c r="CM135" s="60"/>
      <c r="CN135" s="60"/>
      <c r="CO135" s="60"/>
      <c r="CP135" s="60"/>
      <c r="CQ135" s="60"/>
      <c r="CR135" s="60"/>
      <c r="CS135" s="60"/>
      <c r="CT135" s="60"/>
      <c r="CU135" s="60"/>
      <c r="CV135" s="60"/>
      <c r="CW135" s="60"/>
      <c r="CX135" s="60"/>
      <c r="CY135" s="60"/>
      <c r="CZ135" s="60"/>
      <c r="DA135" s="60"/>
      <c r="DB135" s="60"/>
      <c r="DC135" s="60"/>
      <c r="DD135" s="60"/>
      <c r="DE135" s="60"/>
      <c r="DF135" s="60"/>
      <c r="DG135" s="60"/>
      <c r="DH135" s="60"/>
      <c r="DI135" s="60"/>
      <c r="DJ135" s="60"/>
      <c r="DK135" s="60"/>
      <c r="DL135" s="60"/>
      <c r="DM135" s="60"/>
      <c r="DN135" s="60"/>
      <c r="DO135" s="60"/>
      <c r="DP135" s="60"/>
      <c r="DQ135" s="60"/>
      <c r="DR135" s="60"/>
      <c r="DS135" s="60"/>
      <c r="DT135" s="60"/>
      <c r="DU135" s="60"/>
      <c r="DV135" s="60"/>
      <c r="DW135" s="60"/>
      <c r="DX135" s="60"/>
      <c r="DY135" s="60"/>
      <c r="DZ135" s="60"/>
      <c r="EA135" s="60"/>
      <c r="EB135" s="60"/>
      <c r="EC135" s="60"/>
      <c r="ED135" s="60"/>
      <c r="EE135" s="60"/>
      <c r="EF135" s="60"/>
      <c r="EG135" s="60"/>
      <c r="EH135" s="60"/>
      <c r="EI135" s="60"/>
      <c r="EJ135" s="60"/>
      <c r="EK135" s="60"/>
      <c r="EL135" s="60"/>
      <c r="EM135" s="60"/>
      <c r="EN135" s="60"/>
      <c r="EO135" s="60"/>
      <c r="EP135" s="60"/>
      <c r="EQ135" s="60"/>
      <c r="ER135" s="60"/>
      <c r="ES135" s="60"/>
      <c r="ET135" s="60"/>
      <c r="EU135" s="60"/>
      <c r="EV135" s="60"/>
      <c r="EW135" s="60"/>
      <c r="EX135" s="60"/>
      <c r="EY135" s="60"/>
      <c r="EZ135" s="60"/>
      <c r="FA135" s="60"/>
      <c r="FB135" s="60"/>
      <c r="FC135" s="60"/>
      <c r="FD135" s="60"/>
      <c r="FE135" s="60"/>
      <c r="FF135" s="60"/>
      <c r="FG135" s="60"/>
      <c r="FH135" s="60"/>
      <c r="FI135" s="60"/>
      <c r="FJ135" s="60"/>
      <c r="FK135" s="60"/>
      <c r="FL135" s="60"/>
      <c r="FM135" s="60"/>
      <c r="FN135" s="60"/>
      <c r="FO135" s="60"/>
      <c r="FP135" s="60"/>
      <c r="FQ135" s="60"/>
      <c r="FR135" s="60"/>
      <c r="FS135" s="60"/>
      <c r="FT135" s="60"/>
      <c r="FU135" s="60"/>
      <c r="FV135" s="60"/>
      <c r="FW135" s="60"/>
      <c r="FX135" s="60"/>
      <c r="FY135" s="60"/>
      <c r="FZ135" s="60"/>
      <c r="GA135" s="60"/>
      <c r="GB135" s="60"/>
      <c r="GC135" s="60"/>
      <c r="GD135" s="60"/>
      <c r="GE135" s="60"/>
      <c r="GF135" s="60"/>
      <c r="GG135" s="60"/>
      <c r="GH135" s="60"/>
      <c r="GI135" s="60"/>
      <c r="GJ135" s="60"/>
      <c r="GK135" s="60"/>
      <c r="GL135" s="60"/>
      <c r="GM135" s="60"/>
      <c r="GN135" s="60"/>
      <c r="GO135" s="60"/>
      <c r="GP135" s="60"/>
      <c r="GQ135" s="60"/>
      <c r="GR135" s="60"/>
      <c r="GS135" s="60"/>
      <c r="GT135" s="60"/>
      <c r="GU135" s="60"/>
      <c r="GV135" s="60"/>
      <c r="GW135" s="60"/>
      <c r="GX135" s="60"/>
      <c r="GY135" s="60"/>
      <c r="GZ135" s="60"/>
      <c r="HA135" s="60"/>
      <c r="HB135" s="60"/>
      <c r="HC135" s="60"/>
      <c r="HD135" s="60"/>
      <c r="HE135" s="60"/>
      <c r="HF135" s="60"/>
      <c r="HG135" s="60"/>
      <c r="HH135" s="60"/>
      <c r="HI135" s="60"/>
      <c r="HJ135" s="60"/>
      <c r="HK135" s="60"/>
      <c r="HL135" s="60"/>
      <c r="HM135" s="60"/>
      <c r="HN135" s="60"/>
      <c r="HO135" s="60"/>
      <c r="HP135" s="60"/>
      <c r="HQ135" s="60"/>
      <c r="HR135" s="60"/>
      <c r="HS135" s="60"/>
      <c r="HT135" s="60"/>
      <c r="HU135" s="60"/>
      <c r="HV135" s="60"/>
      <c r="HW135" s="60"/>
      <c r="HX135" s="60"/>
      <c r="HY135" s="60"/>
      <c r="HZ135" s="60"/>
      <c r="IA135" s="60"/>
      <c r="IB135" s="60"/>
      <c r="IC135" s="60"/>
      <c r="ID135" s="60"/>
      <c r="IE135" s="60"/>
      <c r="IF135" s="60"/>
      <c r="IG135" s="60"/>
      <c r="IH135" s="60"/>
      <c r="II135" s="60"/>
      <c r="IJ135" s="60"/>
      <c r="IK135" s="60"/>
      <c r="IL135" s="60"/>
      <c r="IM135" s="60"/>
      <c r="IN135" s="60"/>
      <c r="IO135" s="60"/>
      <c r="IP135" s="60"/>
      <c r="IQ135" s="60"/>
      <c r="IR135" s="60"/>
      <c r="IS135" s="60"/>
      <c r="IT135" s="60"/>
      <c r="IU135" s="60"/>
      <c r="IV135" s="60"/>
      <c r="IW135" s="60"/>
      <c r="IX135" s="60"/>
    </row>
    <row r="136" spans="1:258" ht="14.25" thickTop="1" thickBot="1">
      <c r="A136" s="361"/>
      <c r="B136" s="362"/>
      <c r="C136" s="363"/>
      <c r="D136" s="154"/>
      <c r="E136" s="359"/>
      <c r="F136" s="359"/>
      <c r="G136" s="364"/>
      <c r="H136" s="359"/>
      <c r="I136" s="157"/>
      <c r="J136" s="158"/>
      <c r="K136" s="151" t="str">
        <f>IFERROR(CONCATENATE(INDEX('8- Politicas de admiistracion'!$B$16:$F$53,MATCH('5- Identificación de Riesgos'!J136,'8- Politicas de admiistracion'!$C$16:$C$54,0),1)," - ",L136),"")</f>
        <v/>
      </c>
      <c r="L136" s="152" t="str">
        <f>IFERROR(VLOOKUP(INDEX('8- Politicas de admiistracion'!$B$16:$F$64,MATCH('5- Identificación de Riesgos'!J136,'8- Politicas de admiistracion'!$C$16:$C$64,0),1),'8- Politicas de admiistracion'!$B$16:$F$64,5,FALSE),"")</f>
        <v/>
      </c>
      <c r="M136" s="359"/>
      <c r="N136" s="359"/>
      <c r="O136" s="150"/>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0"/>
      <c r="AS136" s="60"/>
      <c r="AT136" s="60"/>
      <c r="AU136" s="60"/>
      <c r="AV136" s="60"/>
      <c r="AW136" s="60"/>
      <c r="AX136" s="60"/>
      <c r="AY136" s="60"/>
      <c r="AZ136" s="60"/>
      <c r="BA136" s="60"/>
      <c r="BB136" s="60"/>
      <c r="BC136" s="60"/>
      <c r="BD136" s="60"/>
      <c r="BE136" s="60"/>
      <c r="BF136" s="60"/>
      <c r="BG136" s="60"/>
      <c r="BH136" s="60"/>
      <c r="BI136" s="60"/>
      <c r="BJ136" s="60"/>
      <c r="BK136" s="60"/>
      <c r="BL136" s="60"/>
      <c r="BM136" s="60"/>
      <c r="BN136" s="60"/>
      <c r="BO136" s="60"/>
      <c r="BP136" s="60"/>
      <c r="BQ136" s="60"/>
      <c r="BR136" s="60"/>
      <c r="BS136" s="60"/>
      <c r="BT136" s="60"/>
      <c r="BU136" s="60"/>
      <c r="BV136" s="60"/>
      <c r="BW136" s="60"/>
      <c r="BX136" s="60"/>
      <c r="BY136" s="60"/>
      <c r="BZ136" s="60"/>
      <c r="CA136" s="60"/>
      <c r="CB136" s="60"/>
      <c r="CC136" s="60"/>
      <c r="CD136" s="60"/>
      <c r="CE136" s="60"/>
      <c r="CF136" s="60"/>
      <c r="CG136" s="60"/>
      <c r="CH136" s="60"/>
      <c r="CI136" s="60"/>
      <c r="CJ136" s="60"/>
      <c r="CK136" s="60"/>
      <c r="CL136" s="60"/>
      <c r="CM136" s="60"/>
      <c r="CN136" s="60"/>
      <c r="CO136" s="60"/>
      <c r="CP136" s="60"/>
      <c r="CQ136" s="60"/>
      <c r="CR136" s="60"/>
      <c r="CS136" s="60"/>
      <c r="CT136" s="60"/>
      <c r="CU136" s="60"/>
      <c r="CV136" s="60"/>
      <c r="CW136" s="60"/>
      <c r="CX136" s="60"/>
      <c r="CY136" s="60"/>
      <c r="CZ136" s="60"/>
      <c r="DA136" s="60"/>
      <c r="DB136" s="60"/>
      <c r="DC136" s="60"/>
      <c r="DD136" s="60"/>
      <c r="DE136" s="60"/>
      <c r="DF136" s="60"/>
      <c r="DG136" s="60"/>
      <c r="DH136" s="60"/>
      <c r="DI136" s="60"/>
      <c r="DJ136" s="60"/>
      <c r="DK136" s="60"/>
      <c r="DL136" s="60"/>
      <c r="DM136" s="60"/>
      <c r="DN136" s="60"/>
      <c r="DO136" s="60"/>
      <c r="DP136" s="60"/>
      <c r="DQ136" s="60"/>
      <c r="DR136" s="60"/>
      <c r="DS136" s="60"/>
      <c r="DT136" s="60"/>
      <c r="DU136" s="60"/>
      <c r="DV136" s="60"/>
      <c r="DW136" s="60"/>
      <c r="DX136" s="60"/>
      <c r="DY136" s="60"/>
      <c r="DZ136" s="60"/>
      <c r="EA136" s="60"/>
      <c r="EB136" s="60"/>
      <c r="EC136" s="60"/>
      <c r="ED136" s="60"/>
      <c r="EE136" s="60"/>
      <c r="EF136" s="60"/>
      <c r="EG136" s="60"/>
      <c r="EH136" s="60"/>
      <c r="EI136" s="60"/>
      <c r="EJ136" s="60"/>
      <c r="EK136" s="60"/>
      <c r="EL136" s="60"/>
      <c r="EM136" s="60"/>
      <c r="EN136" s="60"/>
      <c r="EO136" s="60"/>
      <c r="EP136" s="60"/>
      <c r="EQ136" s="60"/>
      <c r="ER136" s="60"/>
      <c r="ES136" s="60"/>
      <c r="ET136" s="60"/>
      <c r="EU136" s="60"/>
      <c r="EV136" s="60"/>
      <c r="EW136" s="60"/>
      <c r="EX136" s="60"/>
      <c r="EY136" s="60"/>
      <c r="EZ136" s="60"/>
      <c r="FA136" s="60"/>
      <c r="FB136" s="60"/>
      <c r="FC136" s="60"/>
      <c r="FD136" s="60"/>
      <c r="FE136" s="60"/>
      <c r="FF136" s="60"/>
      <c r="FG136" s="60"/>
      <c r="FH136" s="60"/>
      <c r="FI136" s="60"/>
      <c r="FJ136" s="60"/>
      <c r="FK136" s="60"/>
      <c r="FL136" s="60"/>
      <c r="FM136" s="60"/>
      <c r="FN136" s="60"/>
      <c r="FO136" s="60"/>
      <c r="FP136" s="60"/>
      <c r="FQ136" s="60"/>
      <c r="FR136" s="60"/>
      <c r="FS136" s="60"/>
      <c r="FT136" s="60"/>
      <c r="FU136" s="60"/>
      <c r="FV136" s="60"/>
      <c r="FW136" s="60"/>
      <c r="FX136" s="60"/>
      <c r="FY136" s="60"/>
      <c r="FZ136" s="60"/>
      <c r="GA136" s="60"/>
      <c r="GB136" s="60"/>
      <c r="GC136" s="60"/>
      <c r="GD136" s="60"/>
      <c r="GE136" s="60"/>
      <c r="GF136" s="60"/>
      <c r="GG136" s="60"/>
      <c r="GH136" s="60"/>
      <c r="GI136" s="60"/>
      <c r="GJ136" s="60"/>
      <c r="GK136" s="60"/>
      <c r="GL136" s="60"/>
      <c r="GM136" s="60"/>
      <c r="GN136" s="60"/>
      <c r="GO136" s="60"/>
      <c r="GP136" s="60"/>
      <c r="GQ136" s="60"/>
      <c r="GR136" s="60"/>
      <c r="GS136" s="60"/>
      <c r="GT136" s="60"/>
      <c r="GU136" s="60"/>
      <c r="GV136" s="60"/>
      <c r="GW136" s="60"/>
      <c r="GX136" s="60"/>
      <c r="GY136" s="60"/>
      <c r="GZ136" s="60"/>
      <c r="HA136" s="60"/>
      <c r="HB136" s="60"/>
      <c r="HC136" s="60"/>
      <c r="HD136" s="60"/>
      <c r="HE136" s="60"/>
      <c r="HF136" s="60"/>
      <c r="HG136" s="60"/>
      <c r="HH136" s="60"/>
      <c r="HI136" s="60"/>
      <c r="HJ136" s="60"/>
      <c r="HK136" s="60"/>
      <c r="HL136" s="60"/>
      <c r="HM136" s="60"/>
      <c r="HN136" s="60"/>
      <c r="HO136" s="60"/>
      <c r="HP136" s="60"/>
      <c r="HQ136" s="60"/>
      <c r="HR136" s="60"/>
      <c r="HS136" s="60"/>
      <c r="HT136" s="60"/>
      <c r="HU136" s="60"/>
      <c r="HV136" s="60"/>
      <c r="HW136" s="60"/>
      <c r="HX136" s="60"/>
      <c r="HY136" s="60"/>
      <c r="HZ136" s="60"/>
      <c r="IA136" s="60"/>
      <c r="IB136" s="60"/>
      <c r="IC136" s="60"/>
      <c r="ID136" s="60"/>
      <c r="IE136" s="60"/>
      <c r="IF136" s="60"/>
      <c r="IG136" s="60"/>
      <c r="IH136" s="60"/>
      <c r="II136" s="60"/>
      <c r="IJ136" s="60"/>
      <c r="IK136" s="60"/>
      <c r="IL136" s="60"/>
      <c r="IM136" s="60"/>
      <c r="IN136" s="60"/>
      <c r="IO136" s="60"/>
      <c r="IP136" s="60"/>
      <c r="IQ136" s="60"/>
      <c r="IR136" s="60"/>
      <c r="IS136" s="60"/>
      <c r="IT136" s="60"/>
      <c r="IU136" s="60"/>
      <c r="IV136" s="60"/>
      <c r="IW136" s="60"/>
      <c r="IX136" s="60"/>
    </row>
    <row r="137" spans="1:258" ht="14.25" thickTop="1" thickBot="1">
      <c r="A137" s="361"/>
      <c r="B137" s="362"/>
      <c r="C137" s="363"/>
      <c r="D137" s="154"/>
      <c r="E137" s="359"/>
      <c r="F137" s="359"/>
      <c r="G137" s="364"/>
      <c r="H137" s="359"/>
      <c r="I137" s="157"/>
      <c r="J137" s="158"/>
      <c r="K137" s="151" t="str">
        <f>IFERROR(CONCATENATE(INDEX('8- Politicas de admiistracion'!$B$16:$F$53,MATCH('5- Identificación de Riesgos'!J137,'8- Politicas de admiistracion'!$C$16:$C$54,0),1)," - ",L137),"")</f>
        <v/>
      </c>
      <c r="L137" s="152" t="str">
        <f>IFERROR(VLOOKUP(INDEX('8- Politicas de admiistracion'!$B$16:$F$64,MATCH('5- Identificación de Riesgos'!J137,'8- Politicas de admiistracion'!$C$16:$C$64,0),1),'8- Politicas de admiistracion'!$B$16:$F$64,5,FALSE),"")</f>
        <v/>
      </c>
      <c r="M137" s="359"/>
      <c r="N137" s="359"/>
      <c r="O137" s="150"/>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0"/>
      <c r="AW137" s="60"/>
      <c r="AX137" s="60"/>
      <c r="AY137" s="60"/>
      <c r="AZ137" s="60"/>
      <c r="BA137" s="60"/>
      <c r="BB137" s="60"/>
      <c r="BC137" s="60"/>
      <c r="BD137" s="60"/>
      <c r="BE137" s="60"/>
      <c r="BF137" s="60"/>
      <c r="BG137" s="60"/>
      <c r="BH137" s="60"/>
      <c r="BI137" s="60"/>
      <c r="BJ137" s="60"/>
      <c r="BK137" s="60"/>
      <c r="BL137" s="60"/>
      <c r="BM137" s="60"/>
      <c r="BN137" s="60"/>
      <c r="BO137" s="60"/>
      <c r="BP137" s="60"/>
      <c r="BQ137" s="60"/>
      <c r="BR137" s="60"/>
      <c r="BS137" s="60"/>
      <c r="BT137" s="60"/>
      <c r="BU137" s="60"/>
      <c r="BV137" s="60"/>
      <c r="BW137" s="60"/>
      <c r="BX137" s="60"/>
      <c r="BY137" s="60"/>
      <c r="BZ137" s="60"/>
      <c r="CA137" s="60"/>
      <c r="CB137" s="60"/>
      <c r="CC137" s="60"/>
      <c r="CD137" s="60"/>
      <c r="CE137" s="60"/>
      <c r="CF137" s="60"/>
      <c r="CG137" s="60"/>
      <c r="CH137" s="60"/>
      <c r="CI137" s="60"/>
      <c r="CJ137" s="60"/>
      <c r="CK137" s="60"/>
      <c r="CL137" s="60"/>
      <c r="CM137" s="60"/>
      <c r="CN137" s="60"/>
      <c r="CO137" s="60"/>
      <c r="CP137" s="60"/>
      <c r="CQ137" s="60"/>
      <c r="CR137" s="60"/>
      <c r="CS137" s="60"/>
      <c r="CT137" s="60"/>
      <c r="CU137" s="60"/>
      <c r="CV137" s="60"/>
      <c r="CW137" s="60"/>
      <c r="CX137" s="60"/>
      <c r="CY137" s="60"/>
      <c r="CZ137" s="60"/>
      <c r="DA137" s="60"/>
      <c r="DB137" s="60"/>
      <c r="DC137" s="60"/>
      <c r="DD137" s="60"/>
      <c r="DE137" s="60"/>
      <c r="DF137" s="60"/>
      <c r="DG137" s="60"/>
      <c r="DH137" s="60"/>
      <c r="DI137" s="60"/>
      <c r="DJ137" s="60"/>
      <c r="DK137" s="60"/>
      <c r="DL137" s="60"/>
      <c r="DM137" s="60"/>
      <c r="DN137" s="60"/>
      <c r="DO137" s="60"/>
      <c r="DP137" s="60"/>
      <c r="DQ137" s="60"/>
      <c r="DR137" s="60"/>
      <c r="DS137" s="60"/>
      <c r="DT137" s="60"/>
      <c r="DU137" s="60"/>
      <c r="DV137" s="60"/>
      <c r="DW137" s="60"/>
      <c r="DX137" s="60"/>
      <c r="DY137" s="60"/>
      <c r="DZ137" s="60"/>
      <c r="EA137" s="60"/>
      <c r="EB137" s="60"/>
      <c r="EC137" s="60"/>
      <c r="ED137" s="60"/>
      <c r="EE137" s="60"/>
      <c r="EF137" s="60"/>
      <c r="EG137" s="60"/>
      <c r="EH137" s="60"/>
      <c r="EI137" s="60"/>
      <c r="EJ137" s="60"/>
      <c r="EK137" s="60"/>
      <c r="EL137" s="60"/>
      <c r="EM137" s="60"/>
      <c r="EN137" s="60"/>
      <c r="EO137" s="60"/>
      <c r="EP137" s="60"/>
      <c r="EQ137" s="60"/>
      <c r="ER137" s="60"/>
      <c r="ES137" s="60"/>
      <c r="ET137" s="60"/>
      <c r="EU137" s="60"/>
      <c r="EV137" s="60"/>
      <c r="EW137" s="60"/>
      <c r="EX137" s="60"/>
      <c r="EY137" s="60"/>
      <c r="EZ137" s="60"/>
      <c r="FA137" s="60"/>
      <c r="FB137" s="60"/>
      <c r="FC137" s="60"/>
      <c r="FD137" s="60"/>
      <c r="FE137" s="60"/>
      <c r="FF137" s="60"/>
      <c r="FG137" s="60"/>
      <c r="FH137" s="60"/>
      <c r="FI137" s="60"/>
      <c r="FJ137" s="60"/>
      <c r="FK137" s="60"/>
      <c r="FL137" s="60"/>
      <c r="FM137" s="60"/>
      <c r="FN137" s="60"/>
      <c r="FO137" s="60"/>
      <c r="FP137" s="60"/>
      <c r="FQ137" s="60"/>
      <c r="FR137" s="60"/>
      <c r="FS137" s="60"/>
      <c r="FT137" s="60"/>
      <c r="FU137" s="60"/>
      <c r="FV137" s="60"/>
      <c r="FW137" s="60"/>
      <c r="FX137" s="60"/>
      <c r="FY137" s="60"/>
      <c r="FZ137" s="60"/>
      <c r="GA137" s="60"/>
      <c r="GB137" s="60"/>
      <c r="GC137" s="60"/>
      <c r="GD137" s="60"/>
      <c r="GE137" s="60"/>
      <c r="GF137" s="60"/>
      <c r="GG137" s="60"/>
      <c r="GH137" s="60"/>
      <c r="GI137" s="60"/>
      <c r="GJ137" s="60"/>
      <c r="GK137" s="60"/>
      <c r="GL137" s="60"/>
      <c r="GM137" s="60"/>
      <c r="GN137" s="60"/>
      <c r="GO137" s="60"/>
      <c r="GP137" s="60"/>
      <c r="GQ137" s="60"/>
      <c r="GR137" s="60"/>
      <c r="GS137" s="60"/>
      <c r="GT137" s="60"/>
      <c r="GU137" s="60"/>
      <c r="GV137" s="60"/>
      <c r="GW137" s="60"/>
      <c r="GX137" s="60"/>
      <c r="GY137" s="60"/>
      <c r="GZ137" s="60"/>
      <c r="HA137" s="60"/>
      <c r="HB137" s="60"/>
      <c r="HC137" s="60"/>
      <c r="HD137" s="60"/>
      <c r="HE137" s="60"/>
      <c r="HF137" s="60"/>
      <c r="HG137" s="60"/>
      <c r="HH137" s="60"/>
      <c r="HI137" s="60"/>
      <c r="HJ137" s="60"/>
      <c r="HK137" s="60"/>
      <c r="HL137" s="60"/>
      <c r="HM137" s="60"/>
      <c r="HN137" s="60"/>
      <c r="HO137" s="60"/>
      <c r="HP137" s="60"/>
      <c r="HQ137" s="60"/>
      <c r="HR137" s="60"/>
      <c r="HS137" s="60"/>
      <c r="HT137" s="60"/>
      <c r="HU137" s="60"/>
      <c r="HV137" s="60"/>
      <c r="HW137" s="60"/>
      <c r="HX137" s="60"/>
      <c r="HY137" s="60"/>
      <c r="HZ137" s="60"/>
      <c r="IA137" s="60"/>
      <c r="IB137" s="60"/>
      <c r="IC137" s="60"/>
      <c r="ID137" s="60"/>
      <c r="IE137" s="60"/>
      <c r="IF137" s="60"/>
      <c r="IG137" s="60"/>
      <c r="IH137" s="60"/>
      <c r="II137" s="60"/>
      <c r="IJ137" s="60"/>
      <c r="IK137" s="60"/>
      <c r="IL137" s="60"/>
      <c r="IM137" s="60"/>
      <c r="IN137" s="60"/>
      <c r="IO137" s="60"/>
      <c r="IP137" s="60"/>
      <c r="IQ137" s="60"/>
      <c r="IR137" s="60"/>
      <c r="IS137" s="60"/>
      <c r="IT137" s="60"/>
      <c r="IU137" s="60"/>
      <c r="IV137" s="60"/>
      <c r="IW137" s="60"/>
      <c r="IX137" s="60"/>
    </row>
    <row r="138" spans="1:258" ht="14.25" thickTop="1" thickBot="1">
      <c r="A138" s="361"/>
      <c r="B138" s="362"/>
      <c r="C138" s="363"/>
      <c r="D138" s="154"/>
      <c r="E138" s="359"/>
      <c r="F138" s="359"/>
      <c r="G138" s="364"/>
      <c r="H138" s="359"/>
      <c r="I138" s="157"/>
      <c r="J138" s="158"/>
      <c r="K138" s="151" t="str">
        <f>IFERROR(CONCATENATE(INDEX('8- Politicas de admiistracion'!$B$16:$F$53,MATCH('5- Identificación de Riesgos'!J138,'8- Politicas de admiistracion'!$C$16:$C$54,0),1)," - ",L138),"")</f>
        <v/>
      </c>
      <c r="L138" s="152" t="str">
        <f>IFERROR(VLOOKUP(INDEX('8- Politicas de admiistracion'!$B$16:$F$64,MATCH('5- Identificación de Riesgos'!J138,'8- Politicas de admiistracion'!$C$16:$C$64,0),1),'8- Politicas de admiistracion'!$B$16:$F$64,5,FALSE),"")</f>
        <v/>
      </c>
      <c r="M138" s="359"/>
      <c r="N138" s="359"/>
      <c r="O138" s="15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N138" s="60"/>
      <c r="AO138" s="60"/>
      <c r="AP138" s="60"/>
      <c r="AQ138" s="60"/>
      <c r="AR138" s="60"/>
      <c r="AS138" s="60"/>
      <c r="AT138" s="60"/>
      <c r="AU138" s="60"/>
      <c r="AV138" s="60"/>
      <c r="AW138" s="60"/>
      <c r="AX138" s="60"/>
      <c r="AY138" s="60"/>
      <c r="AZ138" s="60"/>
      <c r="BA138" s="60"/>
      <c r="BB138" s="60"/>
      <c r="BC138" s="60"/>
      <c r="BD138" s="60"/>
      <c r="BE138" s="60"/>
      <c r="BF138" s="60"/>
      <c r="BG138" s="60"/>
      <c r="BH138" s="60"/>
      <c r="BI138" s="60"/>
      <c r="BJ138" s="60"/>
      <c r="BK138" s="60"/>
      <c r="BL138" s="60"/>
      <c r="BM138" s="60"/>
      <c r="BN138" s="60"/>
      <c r="BO138" s="60"/>
      <c r="BP138" s="60"/>
      <c r="BQ138" s="60"/>
      <c r="BR138" s="60"/>
      <c r="BS138" s="60"/>
      <c r="BT138" s="60"/>
      <c r="BU138" s="60"/>
      <c r="BV138" s="60"/>
      <c r="BW138" s="60"/>
      <c r="BX138" s="60"/>
      <c r="BY138" s="60"/>
      <c r="BZ138" s="60"/>
      <c r="CA138" s="60"/>
      <c r="CB138" s="60"/>
      <c r="CC138" s="60"/>
      <c r="CD138" s="60"/>
      <c r="CE138" s="60"/>
      <c r="CF138" s="60"/>
      <c r="CG138" s="60"/>
      <c r="CH138" s="60"/>
      <c r="CI138" s="60"/>
      <c r="CJ138" s="60"/>
      <c r="CK138" s="60"/>
      <c r="CL138" s="60"/>
      <c r="CM138" s="60"/>
      <c r="CN138" s="60"/>
      <c r="CO138" s="60"/>
      <c r="CP138" s="60"/>
      <c r="CQ138" s="60"/>
      <c r="CR138" s="60"/>
      <c r="CS138" s="60"/>
      <c r="CT138" s="60"/>
      <c r="CU138" s="60"/>
      <c r="CV138" s="60"/>
      <c r="CW138" s="60"/>
      <c r="CX138" s="60"/>
      <c r="CY138" s="60"/>
      <c r="CZ138" s="60"/>
      <c r="DA138" s="60"/>
      <c r="DB138" s="60"/>
      <c r="DC138" s="60"/>
      <c r="DD138" s="60"/>
      <c r="DE138" s="60"/>
      <c r="DF138" s="60"/>
      <c r="DG138" s="60"/>
      <c r="DH138" s="60"/>
      <c r="DI138" s="60"/>
      <c r="DJ138" s="60"/>
      <c r="DK138" s="60"/>
      <c r="DL138" s="60"/>
      <c r="DM138" s="60"/>
      <c r="DN138" s="60"/>
      <c r="DO138" s="60"/>
      <c r="DP138" s="60"/>
      <c r="DQ138" s="60"/>
      <c r="DR138" s="60"/>
      <c r="DS138" s="60"/>
      <c r="DT138" s="60"/>
      <c r="DU138" s="60"/>
      <c r="DV138" s="60"/>
      <c r="DW138" s="60"/>
      <c r="DX138" s="60"/>
      <c r="DY138" s="60"/>
      <c r="DZ138" s="60"/>
      <c r="EA138" s="60"/>
      <c r="EB138" s="60"/>
      <c r="EC138" s="60"/>
      <c r="ED138" s="60"/>
      <c r="EE138" s="60"/>
      <c r="EF138" s="60"/>
      <c r="EG138" s="60"/>
      <c r="EH138" s="60"/>
      <c r="EI138" s="60"/>
      <c r="EJ138" s="60"/>
      <c r="EK138" s="60"/>
      <c r="EL138" s="60"/>
      <c r="EM138" s="60"/>
      <c r="EN138" s="60"/>
      <c r="EO138" s="60"/>
      <c r="EP138" s="60"/>
      <c r="EQ138" s="60"/>
      <c r="ER138" s="60"/>
      <c r="ES138" s="60"/>
      <c r="ET138" s="60"/>
      <c r="EU138" s="60"/>
      <c r="EV138" s="60"/>
      <c r="EW138" s="60"/>
      <c r="EX138" s="60"/>
      <c r="EY138" s="60"/>
      <c r="EZ138" s="60"/>
      <c r="FA138" s="60"/>
      <c r="FB138" s="60"/>
      <c r="FC138" s="60"/>
      <c r="FD138" s="60"/>
      <c r="FE138" s="60"/>
      <c r="FF138" s="60"/>
      <c r="FG138" s="60"/>
      <c r="FH138" s="60"/>
      <c r="FI138" s="60"/>
      <c r="FJ138" s="60"/>
      <c r="FK138" s="60"/>
      <c r="FL138" s="60"/>
      <c r="FM138" s="60"/>
      <c r="FN138" s="60"/>
      <c r="FO138" s="60"/>
      <c r="FP138" s="60"/>
      <c r="FQ138" s="60"/>
      <c r="FR138" s="60"/>
      <c r="FS138" s="60"/>
      <c r="FT138" s="60"/>
      <c r="FU138" s="60"/>
      <c r="FV138" s="60"/>
      <c r="FW138" s="60"/>
      <c r="FX138" s="60"/>
      <c r="FY138" s="60"/>
      <c r="FZ138" s="60"/>
      <c r="GA138" s="60"/>
      <c r="GB138" s="60"/>
      <c r="GC138" s="60"/>
      <c r="GD138" s="60"/>
      <c r="GE138" s="60"/>
      <c r="GF138" s="60"/>
      <c r="GG138" s="60"/>
      <c r="GH138" s="60"/>
      <c r="GI138" s="60"/>
      <c r="GJ138" s="60"/>
      <c r="GK138" s="60"/>
      <c r="GL138" s="60"/>
      <c r="GM138" s="60"/>
      <c r="GN138" s="60"/>
      <c r="GO138" s="60"/>
      <c r="GP138" s="60"/>
      <c r="GQ138" s="60"/>
      <c r="GR138" s="60"/>
      <c r="GS138" s="60"/>
      <c r="GT138" s="60"/>
      <c r="GU138" s="60"/>
      <c r="GV138" s="60"/>
      <c r="GW138" s="60"/>
      <c r="GX138" s="60"/>
      <c r="GY138" s="60"/>
      <c r="GZ138" s="60"/>
      <c r="HA138" s="60"/>
      <c r="HB138" s="60"/>
      <c r="HC138" s="60"/>
      <c r="HD138" s="60"/>
      <c r="HE138" s="60"/>
      <c r="HF138" s="60"/>
      <c r="HG138" s="60"/>
      <c r="HH138" s="60"/>
      <c r="HI138" s="60"/>
      <c r="HJ138" s="60"/>
      <c r="HK138" s="60"/>
      <c r="HL138" s="60"/>
      <c r="HM138" s="60"/>
      <c r="HN138" s="60"/>
      <c r="HO138" s="60"/>
      <c r="HP138" s="60"/>
      <c r="HQ138" s="60"/>
      <c r="HR138" s="60"/>
      <c r="HS138" s="60"/>
      <c r="HT138" s="60"/>
      <c r="HU138" s="60"/>
      <c r="HV138" s="60"/>
      <c r="HW138" s="60"/>
      <c r="HX138" s="60"/>
      <c r="HY138" s="60"/>
      <c r="HZ138" s="60"/>
      <c r="IA138" s="60"/>
      <c r="IB138" s="60"/>
      <c r="IC138" s="60"/>
      <c r="ID138" s="60"/>
      <c r="IE138" s="60"/>
      <c r="IF138" s="60"/>
      <c r="IG138" s="60"/>
      <c r="IH138" s="60"/>
      <c r="II138" s="60"/>
      <c r="IJ138" s="60"/>
      <c r="IK138" s="60"/>
      <c r="IL138" s="60"/>
      <c r="IM138" s="60"/>
      <c r="IN138" s="60"/>
      <c r="IO138" s="60"/>
      <c r="IP138" s="60"/>
      <c r="IQ138" s="60"/>
      <c r="IR138" s="60"/>
      <c r="IS138" s="60"/>
      <c r="IT138" s="60"/>
      <c r="IU138" s="60"/>
      <c r="IV138" s="60"/>
      <c r="IW138" s="60"/>
      <c r="IX138" s="60"/>
    </row>
    <row r="139" spans="1:258" ht="14.25" thickTop="1" thickBot="1">
      <c r="A139" s="361"/>
      <c r="B139" s="362"/>
      <c r="C139" s="363"/>
      <c r="D139" s="154"/>
      <c r="E139" s="359"/>
      <c r="F139" s="359"/>
      <c r="G139" s="364"/>
      <c r="H139" s="359"/>
      <c r="I139" s="157"/>
      <c r="J139" s="158"/>
      <c r="K139" s="151" t="str">
        <f>IFERROR(CONCATENATE(INDEX('8- Politicas de admiistracion'!$B$16:$F$53,MATCH('5- Identificación de Riesgos'!J139,'8- Politicas de admiistracion'!$C$16:$C$54,0),1)," - ",L139),"")</f>
        <v/>
      </c>
      <c r="L139" s="152" t="str">
        <f>IFERROR(VLOOKUP(INDEX('8- Politicas de admiistracion'!$B$16:$F$64,MATCH('5- Identificación de Riesgos'!J139,'8- Politicas de admiistracion'!$C$16:$C$64,0),1),'8- Politicas de admiistracion'!$B$16:$F$64,5,FALSE),"")</f>
        <v/>
      </c>
      <c r="M139" s="359"/>
      <c r="N139" s="359"/>
      <c r="O139" s="150"/>
      <c r="P139" s="60"/>
      <c r="Q139" s="60"/>
      <c r="R139" s="60"/>
      <c r="S139" s="60"/>
      <c r="T139" s="60"/>
      <c r="U139" s="60"/>
      <c r="V139" s="60"/>
      <c r="W139" s="60"/>
      <c r="X139" s="60"/>
      <c r="Y139" s="60"/>
      <c r="Z139" s="60"/>
      <c r="AA139" s="60"/>
      <c r="AB139" s="60"/>
      <c r="AC139" s="60"/>
      <c r="AD139" s="60"/>
      <c r="AE139" s="60"/>
      <c r="AF139" s="60"/>
      <c r="AG139" s="60"/>
      <c r="AH139" s="60"/>
      <c r="AI139" s="60"/>
      <c r="AJ139" s="60"/>
      <c r="AK139" s="60"/>
      <c r="AL139" s="60"/>
      <c r="AM139" s="60"/>
      <c r="AN139" s="60"/>
      <c r="AO139" s="60"/>
      <c r="AP139" s="60"/>
      <c r="AQ139" s="60"/>
      <c r="AR139" s="60"/>
      <c r="AS139" s="60"/>
      <c r="AT139" s="60"/>
      <c r="AU139" s="60"/>
      <c r="AV139" s="60"/>
      <c r="AW139" s="60"/>
      <c r="AX139" s="60"/>
      <c r="AY139" s="60"/>
      <c r="AZ139" s="60"/>
      <c r="BA139" s="60"/>
      <c r="BB139" s="60"/>
      <c r="BC139" s="60"/>
      <c r="BD139" s="60"/>
      <c r="BE139" s="60"/>
      <c r="BF139" s="60"/>
      <c r="BG139" s="60"/>
      <c r="BH139" s="60"/>
      <c r="BI139" s="60"/>
      <c r="BJ139" s="60"/>
      <c r="BK139" s="60"/>
      <c r="BL139" s="60"/>
      <c r="BM139" s="60"/>
      <c r="BN139" s="60"/>
      <c r="BO139" s="60"/>
      <c r="BP139" s="60"/>
      <c r="BQ139" s="60"/>
      <c r="BR139" s="60"/>
      <c r="BS139" s="60"/>
      <c r="BT139" s="60"/>
      <c r="BU139" s="60"/>
      <c r="BV139" s="60"/>
      <c r="BW139" s="60"/>
      <c r="BX139" s="60"/>
      <c r="BY139" s="60"/>
      <c r="BZ139" s="60"/>
      <c r="CA139" s="60"/>
      <c r="CB139" s="60"/>
      <c r="CC139" s="60"/>
      <c r="CD139" s="60"/>
      <c r="CE139" s="60"/>
      <c r="CF139" s="60"/>
      <c r="CG139" s="60"/>
      <c r="CH139" s="60"/>
      <c r="CI139" s="60"/>
      <c r="CJ139" s="60"/>
      <c r="CK139" s="60"/>
      <c r="CL139" s="60"/>
      <c r="CM139" s="60"/>
      <c r="CN139" s="60"/>
      <c r="CO139" s="60"/>
      <c r="CP139" s="60"/>
      <c r="CQ139" s="60"/>
      <c r="CR139" s="60"/>
      <c r="CS139" s="60"/>
      <c r="CT139" s="60"/>
      <c r="CU139" s="60"/>
      <c r="CV139" s="60"/>
      <c r="CW139" s="60"/>
      <c r="CX139" s="60"/>
      <c r="CY139" s="60"/>
      <c r="CZ139" s="60"/>
      <c r="DA139" s="60"/>
      <c r="DB139" s="60"/>
      <c r="DC139" s="60"/>
      <c r="DD139" s="60"/>
      <c r="DE139" s="60"/>
      <c r="DF139" s="60"/>
      <c r="DG139" s="60"/>
      <c r="DH139" s="60"/>
      <c r="DI139" s="60"/>
      <c r="DJ139" s="60"/>
      <c r="DK139" s="60"/>
      <c r="DL139" s="60"/>
      <c r="DM139" s="60"/>
      <c r="DN139" s="60"/>
      <c r="DO139" s="60"/>
      <c r="DP139" s="60"/>
      <c r="DQ139" s="60"/>
      <c r="DR139" s="60"/>
      <c r="DS139" s="60"/>
      <c r="DT139" s="60"/>
      <c r="DU139" s="60"/>
      <c r="DV139" s="60"/>
      <c r="DW139" s="60"/>
      <c r="DX139" s="60"/>
      <c r="DY139" s="60"/>
      <c r="DZ139" s="60"/>
      <c r="EA139" s="60"/>
      <c r="EB139" s="60"/>
      <c r="EC139" s="60"/>
      <c r="ED139" s="60"/>
      <c r="EE139" s="60"/>
      <c r="EF139" s="60"/>
      <c r="EG139" s="60"/>
      <c r="EH139" s="60"/>
      <c r="EI139" s="60"/>
      <c r="EJ139" s="60"/>
      <c r="EK139" s="60"/>
      <c r="EL139" s="60"/>
      <c r="EM139" s="60"/>
      <c r="EN139" s="60"/>
      <c r="EO139" s="60"/>
      <c r="EP139" s="60"/>
      <c r="EQ139" s="60"/>
      <c r="ER139" s="60"/>
      <c r="ES139" s="60"/>
      <c r="ET139" s="60"/>
      <c r="EU139" s="60"/>
      <c r="EV139" s="60"/>
      <c r="EW139" s="60"/>
      <c r="EX139" s="60"/>
      <c r="EY139" s="60"/>
      <c r="EZ139" s="60"/>
      <c r="FA139" s="60"/>
      <c r="FB139" s="60"/>
      <c r="FC139" s="60"/>
      <c r="FD139" s="60"/>
      <c r="FE139" s="60"/>
      <c r="FF139" s="60"/>
      <c r="FG139" s="60"/>
      <c r="FH139" s="60"/>
      <c r="FI139" s="60"/>
      <c r="FJ139" s="60"/>
      <c r="FK139" s="60"/>
      <c r="FL139" s="60"/>
      <c r="FM139" s="60"/>
      <c r="FN139" s="60"/>
      <c r="FO139" s="60"/>
      <c r="FP139" s="60"/>
      <c r="FQ139" s="60"/>
      <c r="FR139" s="60"/>
      <c r="FS139" s="60"/>
      <c r="FT139" s="60"/>
      <c r="FU139" s="60"/>
      <c r="FV139" s="60"/>
      <c r="FW139" s="60"/>
      <c r="FX139" s="60"/>
      <c r="FY139" s="60"/>
      <c r="FZ139" s="60"/>
      <c r="GA139" s="60"/>
      <c r="GB139" s="60"/>
      <c r="GC139" s="60"/>
      <c r="GD139" s="60"/>
      <c r="GE139" s="60"/>
      <c r="GF139" s="60"/>
      <c r="GG139" s="60"/>
      <c r="GH139" s="60"/>
      <c r="GI139" s="60"/>
      <c r="GJ139" s="60"/>
      <c r="GK139" s="60"/>
      <c r="GL139" s="60"/>
      <c r="GM139" s="60"/>
      <c r="GN139" s="60"/>
      <c r="GO139" s="60"/>
      <c r="GP139" s="60"/>
      <c r="GQ139" s="60"/>
      <c r="GR139" s="60"/>
      <c r="GS139" s="60"/>
      <c r="GT139" s="60"/>
      <c r="GU139" s="60"/>
      <c r="GV139" s="60"/>
      <c r="GW139" s="60"/>
      <c r="GX139" s="60"/>
      <c r="GY139" s="60"/>
      <c r="GZ139" s="60"/>
      <c r="HA139" s="60"/>
      <c r="HB139" s="60"/>
      <c r="HC139" s="60"/>
      <c r="HD139" s="60"/>
      <c r="HE139" s="60"/>
      <c r="HF139" s="60"/>
      <c r="HG139" s="60"/>
      <c r="HH139" s="60"/>
      <c r="HI139" s="60"/>
      <c r="HJ139" s="60"/>
      <c r="HK139" s="60"/>
      <c r="HL139" s="60"/>
      <c r="HM139" s="60"/>
      <c r="HN139" s="60"/>
      <c r="HO139" s="60"/>
      <c r="HP139" s="60"/>
      <c r="HQ139" s="60"/>
      <c r="HR139" s="60"/>
      <c r="HS139" s="60"/>
      <c r="HT139" s="60"/>
      <c r="HU139" s="60"/>
      <c r="HV139" s="60"/>
      <c r="HW139" s="60"/>
      <c r="HX139" s="60"/>
      <c r="HY139" s="60"/>
      <c r="HZ139" s="60"/>
      <c r="IA139" s="60"/>
      <c r="IB139" s="60"/>
      <c r="IC139" s="60"/>
      <c r="ID139" s="60"/>
      <c r="IE139" s="60"/>
      <c r="IF139" s="60"/>
      <c r="IG139" s="60"/>
      <c r="IH139" s="60"/>
      <c r="II139" s="60"/>
      <c r="IJ139" s="60"/>
      <c r="IK139" s="60"/>
      <c r="IL139" s="60"/>
      <c r="IM139" s="60"/>
      <c r="IN139" s="60"/>
      <c r="IO139" s="60"/>
      <c r="IP139" s="60"/>
      <c r="IQ139" s="60"/>
      <c r="IR139" s="60"/>
      <c r="IS139" s="60"/>
      <c r="IT139" s="60"/>
      <c r="IU139" s="60"/>
      <c r="IV139" s="60"/>
      <c r="IW139" s="60"/>
      <c r="IX139" s="60"/>
    </row>
    <row r="140" spans="1:258" ht="26.25" thickTop="1">
      <c r="A140" s="361">
        <v>14</v>
      </c>
      <c r="B140" s="365" t="s">
        <v>368</v>
      </c>
      <c r="C140" s="363" t="s">
        <v>369</v>
      </c>
      <c r="D140" s="149" t="s">
        <v>358</v>
      </c>
      <c r="E140" s="359">
        <v>2</v>
      </c>
      <c r="F140" s="359">
        <v>0</v>
      </c>
      <c r="G140" s="364">
        <f t="shared" ref="G140" si="10">F140/E140</f>
        <v>0</v>
      </c>
      <c r="H140" s="359" t="str">
        <f>CONCATENATE(IF(G140&lt;='8- Politicas de admiistracion'!$D$6,'8- Politicas de admiistracion'!$B$6,IF(G140&lt;='8- Politicas de admiistracion'!$D$7,'8- Politicas de admiistracion'!$B$7,IF(G140&lt;='8- Politicas de admiistracion'!$D$8,'8- Politicas de admiistracion'!$B$8,IF(G140&lt;='8- Politicas de admiistracion'!$D$9,'8- Politicas de admiistracion'!$B$9,IF(G140&lt;='8- Politicas de admiistracion'!$D$10,'8- Politicas de admiistracion'!$B$10,"Probabilidad no valida")))))," - ",VLOOKUP(IF(G140&lt;='8- Politicas de admiistracion'!$D$6,'8- Politicas de admiistracion'!$B$6,IF(G140&lt;='8- Politicas de admiistracion'!$D$7,'8- Politicas de admiistracion'!$B$7,IF(G140&lt;='8- Politicas de admiistracion'!$D$8,'8- Politicas de admiistracion'!$B$8,IF(G140&lt;='8- Politicas de admiistracion'!$D$9,'8- Politicas de admiistracion'!$B$9,IF(G140&lt;='8- Politicas de admiistracion'!$D$10,'8- Politicas de admiistracion'!$B$10,"Probabilidad no valida"))))),'8- Politicas de admiistracion'!$B$6:$F$10,5,FALSE))</f>
        <v>Muy Baja - 1</v>
      </c>
      <c r="I140" s="157" t="s">
        <v>279</v>
      </c>
      <c r="J140" s="158" t="s">
        <v>320</v>
      </c>
      <c r="K140" s="151" t="str">
        <f>IFERROR(CONCATENATE(INDEX('8- Politicas de admiistracion'!$B$16:$F$53,MATCH('5- Identificación de Riesgos'!J140,'8- Politicas de admiistracion'!$C$16:$C$54,0),1)," - ",L140),"")</f>
        <v>Mayor - 4</v>
      </c>
      <c r="L140" s="152">
        <f>IFERROR(VLOOKUP(INDEX('8- Politicas de admiistracion'!$B$16:$F$64,MATCH('5- Identificación de Riesgos'!J140,'8- Politicas de admiistracion'!$C$16:$C$64,0),1),'8- Politicas de admiistracion'!$B$16:$F$64,5,FALSE),"")</f>
        <v>4</v>
      </c>
      <c r="M140" s="359" t="str">
        <f>IFERROR(CONCATENATE(INDEX('8- Politicas de admiistracion'!$B$16:$F$53,MATCH(ROUND(AVERAGE(L140:L149),0),'8- Politicas de admiistracion'!$F$16:$F$53,0),1)," - ",ROUND(AVERAGE(L140:L149),0)),"")</f>
        <v>Moderado - 3</v>
      </c>
      <c r="N140" s="359" t="str">
        <f>IFERROR(CONCATENATE(VLOOKUP((LEFT(H140,LEN(H140)-4)&amp;LEFT(M140,LEN(M140)-4)),'9- Matriz de Calor '!$D$17:$E$41,2,0)," - ",RIGHT(H140,1)*RIGHT(M140,1)),"")</f>
        <v>Moderado - 3</v>
      </c>
      <c r="O140" s="60"/>
      <c r="P140" s="60"/>
      <c r="Q140" s="60"/>
      <c r="R140" s="60"/>
      <c r="S140" s="60"/>
      <c r="T140" s="60"/>
      <c r="U140" s="60"/>
      <c r="V140" s="60"/>
      <c r="W140" s="60"/>
      <c r="X140" s="60"/>
      <c r="Y140" s="60"/>
      <c r="Z140" s="60"/>
      <c r="AA140" s="60"/>
      <c r="AB140" s="60"/>
      <c r="AC140" s="60"/>
      <c r="AD140" s="60"/>
      <c r="AE140" s="60"/>
      <c r="AF140" s="60"/>
      <c r="AG140" s="60"/>
      <c r="AH140" s="60"/>
      <c r="AI140" s="60"/>
      <c r="AJ140" s="60"/>
      <c r="AK140" s="60"/>
      <c r="AL140" s="60"/>
      <c r="AM140" s="60"/>
      <c r="AN140" s="60"/>
      <c r="AO140" s="60"/>
      <c r="AP140" s="60"/>
      <c r="AQ140" s="60"/>
      <c r="AR140" s="60"/>
      <c r="AS140" s="60"/>
      <c r="AT140" s="60"/>
      <c r="AU140" s="60"/>
      <c r="AV140" s="60"/>
      <c r="AW140" s="60"/>
      <c r="AX140" s="60"/>
      <c r="AY140" s="60"/>
      <c r="AZ140" s="60"/>
      <c r="BA140" s="60"/>
      <c r="BB140" s="60"/>
      <c r="BC140" s="60"/>
      <c r="BD140" s="60"/>
      <c r="BE140" s="60"/>
      <c r="BF140" s="60"/>
      <c r="BG140" s="60"/>
      <c r="BH140" s="60"/>
      <c r="BI140" s="60"/>
      <c r="BJ140" s="60"/>
      <c r="BK140" s="60"/>
      <c r="BL140" s="60"/>
      <c r="BM140" s="60"/>
      <c r="BN140" s="60"/>
      <c r="BO140" s="60"/>
      <c r="BP140" s="60"/>
      <c r="BQ140" s="60"/>
      <c r="BR140" s="60"/>
      <c r="BS140" s="60"/>
      <c r="BT140" s="60"/>
      <c r="BU140" s="60"/>
      <c r="BV140" s="60"/>
      <c r="BW140" s="60"/>
      <c r="BX140" s="60"/>
      <c r="BY140" s="60"/>
      <c r="BZ140" s="60"/>
      <c r="CA140" s="60"/>
      <c r="CB140" s="60"/>
      <c r="CC140" s="60"/>
      <c r="CD140" s="60"/>
      <c r="CE140" s="60"/>
      <c r="CF140" s="60"/>
      <c r="CG140" s="60"/>
      <c r="CH140" s="60"/>
      <c r="CI140" s="60"/>
      <c r="CJ140" s="60"/>
      <c r="CK140" s="60"/>
      <c r="CL140" s="60"/>
      <c r="CM140" s="60"/>
      <c r="CN140" s="60"/>
      <c r="CO140" s="60"/>
      <c r="CP140" s="60"/>
      <c r="CQ140" s="60"/>
      <c r="CR140" s="60"/>
      <c r="CS140" s="60"/>
      <c r="CT140" s="60"/>
      <c r="CU140" s="60"/>
      <c r="CV140" s="60"/>
      <c r="CW140" s="60"/>
      <c r="CX140" s="60"/>
      <c r="CY140" s="60"/>
      <c r="CZ140" s="60"/>
      <c r="DA140" s="60"/>
      <c r="DB140" s="60"/>
      <c r="DC140" s="60"/>
      <c r="DD140" s="60"/>
      <c r="DE140" s="60"/>
      <c r="DF140" s="60"/>
      <c r="DG140" s="60"/>
      <c r="DH140" s="60"/>
      <c r="DI140" s="60"/>
      <c r="DJ140" s="60"/>
      <c r="DK140" s="60"/>
      <c r="DL140" s="60"/>
      <c r="DM140" s="60"/>
      <c r="DN140" s="60"/>
      <c r="DO140" s="60"/>
      <c r="DP140" s="60"/>
      <c r="DQ140" s="60"/>
      <c r="DR140" s="60"/>
      <c r="DS140" s="60"/>
      <c r="DT140" s="60"/>
      <c r="DU140" s="60"/>
      <c r="DV140" s="60"/>
      <c r="DW140" s="60"/>
      <c r="DX140" s="60"/>
      <c r="DY140" s="60"/>
      <c r="DZ140" s="60"/>
      <c r="EA140" s="60"/>
      <c r="EB140" s="60"/>
      <c r="EC140" s="60"/>
      <c r="ED140" s="60"/>
      <c r="EE140" s="60"/>
      <c r="EF140" s="60"/>
      <c r="EG140" s="60"/>
      <c r="EH140" s="60"/>
      <c r="EI140" s="60"/>
      <c r="EJ140" s="60"/>
      <c r="EK140" s="60"/>
      <c r="EL140" s="60"/>
      <c r="EM140" s="60"/>
      <c r="EN140" s="60"/>
      <c r="EO140" s="60"/>
      <c r="EP140" s="60"/>
      <c r="EQ140" s="60"/>
      <c r="ER140" s="60"/>
      <c r="ES140" s="60"/>
      <c r="ET140" s="60"/>
      <c r="EU140" s="60"/>
      <c r="EV140" s="60"/>
      <c r="EW140" s="60"/>
      <c r="EX140" s="60"/>
      <c r="EY140" s="60"/>
      <c r="EZ140" s="60"/>
      <c r="FA140" s="60"/>
      <c r="FB140" s="60"/>
      <c r="FC140" s="60"/>
      <c r="FD140" s="60"/>
      <c r="FE140" s="60"/>
      <c r="FF140" s="60"/>
      <c r="FG140" s="60"/>
      <c r="FH140" s="60"/>
      <c r="FI140" s="60"/>
      <c r="FJ140" s="60"/>
      <c r="FK140" s="60"/>
      <c r="FL140" s="60"/>
      <c r="FM140" s="60"/>
      <c r="FN140" s="60"/>
      <c r="FO140" s="60"/>
      <c r="FP140" s="60"/>
      <c r="FQ140" s="60"/>
      <c r="FR140" s="60"/>
      <c r="FS140" s="60"/>
      <c r="FT140" s="60"/>
      <c r="FU140" s="60"/>
      <c r="FV140" s="60"/>
      <c r="FW140" s="60"/>
      <c r="FX140" s="60"/>
      <c r="FY140" s="60"/>
      <c r="FZ140" s="60"/>
      <c r="GA140" s="60"/>
      <c r="GB140" s="60"/>
      <c r="GC140" s="60"/>
      <c r="GD140" s="60"/>
      <c r="GE140" s="60"/>
      <c r="GF140" s="60"/>
      <c r="GG140" s="60"/>
      <c r="GH140" s="60"/>
      <c r="GI140" s="60"/>
      <c r="GJ140" s="60"/>
      <c r="GK140" s="60"/>
      <c r="GL140" s="60"/>
      <c r="GM140" s="60"/>
      <c r="GN140" s="60"/>
      <c r="GO140" s="60"/>
      <c r="GP140" s="60"/>
      <c r="GQ140" s="60"/>
      <c r="GR140" s="60"/>
      <c r="GS140" s="60"/>
      <c r="GT140" s="60"/>
      <c r="GU140" s="60"/>
      <c r="GV140" s="60"/>
      <c r="GW140" s="60"/>
      <c r="GX140" s="60"/>
      <c r="GY140" s="60"/>
      <c r="GZ140" s="60"/>
      <c r="HA140" s="60"/>
      <c r="HB140" s="60"/>
      <c r="HC140" s="60"/>
      <c r="HD140" s="60"/>
      <c r="HE140" s="60"/>
      <c r="HF140" s="60"/>
      <c r="HG140" s="60"/>
      <c r="HH140" s="60"/>
      <c r="HI140" s="60"/>
      <c r="HJ140" s="60"/>
      <c r="HK140" s="60"/>
      <c r="HL140" s="60"/>
      <c r="HM140" s="60"/>
      <c r="HN140" s="60"/>
      <c r="HO140" s="60"/>
      <c r="HP140" s="60"/>
      <c r="HQ140" s="60"/>
      <c r="HR140" s="60"/>
      <c r="HS140" s="60"/>
      <c r="HT140" s="60"/>
      <c r="HU140" s="60"/>
      <c r="HV140" s="60"/>
      <c r="HW140" s="60"/>
      <c r="HX140" s="60"/>
      <c r="HY140" s="60"/>
      <c r="HZ140" s="60"/>
      <c r="IA140" s="60"/>
      <c r="IB140" s="60"/>
      <c r="IC140" s="60"/>
      <c r="ID140" s="60"/>
      <c r="IE140" s="60"/>
      <c r="IF140" s="60"/>
      <c r="IG140" s="60"/>
      <c r="IH140" s="60"/>
      <c r="II140" s="60"/>
      <c r="IJ140" s="60"/>
      <c r="IK140" s="60"/>
      <c r="IL140" s="60"/>
      <c r="IM140" s="60"/>
      <c r="IN140" s="60"/>
      <c r="IO140" s="60"/>
      <c r="IP140" s="60"/>
      <c r="IQ140" s="60"/>
      <c r="IR140" s="60"/>
      <c r="IS140" s="60"/>
      <c r="IT140" s="60"/>
      <c r="IU140" s="60"/>
      <c r="IV140" s="60"/>
      <c r="IW140" s="60"/>
      <c r="IX140" s="60"/>
    </row>
    <row r="141" spans="1:258" ht="25.5">
      <c r="A141" s="361"/>
      <c r="B141" s="365"/>
      <c r="C141" s="363"/>
      <c r="D141" s="149" t="s">
        <v>359</v>
      </c>
      <c r="E141" s="359"/>
      <c r="F141" s="359"/>
      <c r="G141" s="364"/>
      <c r="H141" s="359"/>
      <c r="I141" s="157" t="s">
        <v>322</v>
      </c>
      <c r="J141" s="158" t="s">
        <v>351</v>
      </c>
      <c r="K141" s="151" t="str">
        <f>IFERROR(CONCATENATE(INDEX('8- Politicas de admiistracion'!$B$16:$F$53,MATCH('5- Identificación de Riesgos'!J141,'8- Politicas de admiistracion'!$C$16:$C$54,0),1)," - ",L141),"")</f>
        <v>Menor - 2</v>
      </c>
      <c r="L141" s="152">
        <f>IFERROR(VLOOKUP(INDEX('8- Politicas de admiistracion'!$B$16:$F$64,MATCH('5- Identificación de Riesgos'!J141,'8- Politicas de admiistracion'!$C$16:$C$64,0),1),'8- Politicas de admiistracion'!$B$16:$F$64,5,FALSE),"")</f>
        <v>2</v>
      </c>
      <c r="M141" s="359"/>
      <c r="N141" s="359"/>
      <c r="O141" s="60"/>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c r="AP141" s="60"/>
      <c r="AQ141" s="60"/>
      <c r="AR141" s="60"/>
      <c r="AS141" s="60"/>
      <c r="AT141" s="60"/>
      <c r="AU141" s="60"/>
      <c r="AV141" s="60"/>
      <c r="AW141" s="60"/>
      <c r="AX141" s="60"/>
      <c r="AY141" s="60"/>
      <c r="AZ141" s="60"/>
      <c r="BA141" s="60"/>
      <c r="BB141" s="60"/>
      <c r="BC141" s="60"/>
      <c r="BD141" s="60"/>
      <c r="BE141" s="60"/>
      <c r="BF141" s="60"/>
      <c r="BG141" s="60"/>
      <c r="BH141" s="60"/>
      <c r="BI141" s="60"/>
      <c r="BJ141" s="60"/>
      <c r="BK141" s="60"/>
      <c r="BL141" s="60"/>
      <c r="BM141" s="60"/>
      <c r="BN141" s="60"/>
      <c r="BO141" s="60"/>
      <c r="BP141" s="60"/>
      <c r="BQ141" s="60"/>
      <c r="BR141" s="60"/>
      <c r="BS141" s="60"/>
      <c r="BT141" s="60"/>
      <c r="BU141" s="60"/>
      <c r="BV141" s="60"/>
      <c r="BW141" s="60"/>
      <c r="BX141" s="60"/>
      <c r="BY141" s="60"/>
      <c r="BZ141" s="60"/>
      <c r="CA141" s="60"/>
      <c r="CB141" s="60"/>
      <c r="CC141" s="60"/>
      <c r="CD141" s="60"/>
      <c r="CE141" s="60"/>
      <c r="CF141" s="60"/>
      <c r="CG141" s="60"/>
      <c r="CH141" s="60"/>
      <c r="CI141" s="60"/>
      <c r="CJ141" s="60"/>
      <c r="CK141" s="60"/>
      <c r="CL141" s="60"/>
      <c r="CM141" s="60"/>
      <c r="CN141" s="60"/>
      <c r="CO141" s="60"/>
      <c r="CP141" s="60"/>
      <c r="CQ141" s="60"/>
      <c r="CR141" s="60"/>
      <c r="CS141" s="60"/>
      <c r="CT141" s="60"/>
      <c r="CU141" s="60"/>
      <c r="CV141" s="60"/>
      <c r="CW141" s="60"/>
      <c r="CX141" s="60"/>
      <c r="CY141" s="60"/>
      <c r="CZ141" s="60"/>
      <c r="DA141" s="60"/>
      <c r="DB141" s="60"/>
      <c r="DC141" s="60"/>
      <c r="DD141" s="60"/>
      <c r="DE141" s="60"/>
      <c r="DF141" s="60"/>
      <c r="DG141" s="60"/>
      <c r="DH141" s="60"/>
      <c r="DI141" s="60"/>
      <c r="DJ141" s="60"/>
      <c r="DK141" s="60"/>
      <c r="DL141" s="60"/>
      <c r="DM141" s="60"/>
      <c r="DN141" s="60"/>
      <c r="DO141" s="60"/>
      <c r="DP141" s="60"/>
      <c r="DQ141" s="60"/>
      <c r="DR141" s="60"/>
      <c r="DS141" s="60"/>
      <c r="DT141" s="60"/>
      <c r="DU141" s="60"/>
      <c r="DV141" s="60"/>
      <c r="DW141" s="60"/>
      <c r="DX141" s="60"/>
      <c r="DY141" s="60"/>
      <c r="DZ141" s="60"/>
      <c r="EA141" s="60"/>
      <c r="EB141" s="60"/>
      <c r="EC141" s="60"/>
      <c r="ED141" s="60"/>
      <c r="EE141" s="60"/>
      <c r="EF141" s="60"/>
      <c r="EG141" s="60"/>
      <c r="EH141" s="60"/>
      <c r="EI141" s="60"/>
      <c r="EJ141" s="60"/>
      <c r="EK141" s="60"/>
      <c r="EL141" s="60"/>
      <c r="EM141" s="60"/>
      <c r="EN141" s="60"/>
      <c r="EO141" s="60"/>
      <c r="EP141" s="60"/>
      <c r="EQ141" s="60"/>
      <c r="ER141" s="60"/>
      <c r="ES141" s="60"/>
      <c r="ET141" s="60"/>
      <c r="EU141" s="60"/>
      <c r="EV141" s="60"/>
      <c r="EW141" s="60"/>
      <c r="EX141" s="60"/>
      <c r="EY141" s="60"/>
      <c r="EZ141" s="60"/>
      <c r="FA141" s="60"/>
      <c r="FB141" s="60"/>
      <c r="FC141" s="60"/>
      <c r="FD141" s="60"/>
      <c r="FE141" s="60"/>
      <c r="FF141" s="60"/>
      <c r="FG141" s="60"/>
      <c r="FH141" s="60"/>
      <c r="FI141" s="60"/>
      <c r="FJ141" s="60"/>
      <c r="FK141" s="60"/>
      <c r="FL141" s="60"/>
      <c r="FM141" s="60"/>
      <c r="FN141" s="60"/>
      <c r="FO141" s="60"/>
      <c r="FP141" s="60"/>
      <c r="FQ141" s="60"/>
      <c r="FR141" s="60"/>
      <c r="FS141" s="60"/>
      <c r="FT141" s="60"/>
      <c r="FU141" s="60"/>
      <c r="FV141" s="60"/>
      <c r="FW141" s="60"/>
      <c r="FX141" s="60"/>
      <c r="FY141" s="60"/>
      <c r="FZ141" s="60"/>
      <c r="GA141" s="60"/>
      <c r="GB141" s="60"/>
      <c r="GC141" s="60"/>
      <c r="GD141" s="60"/>
      <c r="GE141" s="60"/>
      <c r="GF141" s="60"/>
      <c r="GG141" s="60"/>
      <c r="GH141" s="60"/>
      <c r="GI141" s="60"/>
      <c r="GJ141" s="60"/>
      <c r="GK141" s="60"/>
      <c r="GL141" s="60"/>
      <c r="GM141" s="60"/>
      <c r="GN141" s="60"/>
      <c r="GO141" s="60"/>
      <c r="GP141" s="60"/>
      <c r="GQ141" s="60"/>
      <c r="GR141" s="60"/>
      <c r="GS141" s="60"/>
      <c r="GT141" s="60"/>
      <c r="GU141" s="60"/>
      <c r="GV141" s="60"/>
      <c r="GW141" s="60"/>
      <c r="GX141" s="60"/>
      <c r="GY141" s="60"/>
      <c r="GZ141" s="60"/>
      <c r="HA141" s="60"/>
      <c r="HB141" s="60"/>
      <c r="HC141" s="60"/>
      <c r="HD141" s="60"/>
      <c r="HE141" s="60"/>
      <c r="HF141" s="60"/>
      <c r="HG141" s="60"/>
      <c r="HH141" s="60"/>
      <c r="HI141" s="60"/>
      <c r="HJ141" s="60"/>
      <c r="HK141" s="60"/>
      <c r="HL141" s="60"/>
      <c r="HM141" s="60"/>
      <c r="HN141" s="60"/>
      <c r="HO141" s="60"/>
      <c r="HP141" s="60"/>
      <c r="HQ141" s="60"/>
      <c r="HR141" s="60"/>
      <c r="HS141" s="60"/>
      <c r="HT141" s="60"/>
      <c r="HU141" s="60"/>
      <c r="HV141" s="60"/>
      <c r="HW141" s="60"/>
      <c r="HX141" s="60"/>
      <c r="HY141" s="60"/>
      <c r="HZ141" s="60"/>
      <c r="IA141" s="60"/>
      <c r="IB141" s="60"/>
      <c r="IC141" s="60"/>
      <c r="ID141" s="60"/>
      <c r="IE141" s="60"/>
      <c r="IF141" s="60"/>
      <c r="IG141" s="60"/>
      <c r="IH141" s="60"/>
      <c r="II141" s="60"/>
      <c r="IJ141" s="60"/>
      <c r="IK141" s="60"/>
      <c r="IL141" s="60"/>
      <c r="IM141" s="60"/>
      <c r="IN141" s="60"/>
      <c r="IO141" s="60"/>
      <c r="IP141" s="60"/>
      <c r="IQ141" s="60"/>
      <c r="IR141" s="60"/>
      <c r="IS141" s="60"/>
      <c r="IT141" s="60"/>
      <c r="IU141" s="60"/>
      <c r="IV141" s="60"/>
      <c r="IW141" s="60"/>
      <c r="IX141" s="60"/>
    </row>
    <row r="142" spans="1:258" ht="25.5">
      <c r="A142" s="361"/>
      <c r="B142" s="365"/>
      <c r="C142" s="363"/>
      <c r="D142" s="149" t="s">
        <v>370</v>
      </c>
      <c r="E142" s="359"/>
      <c r="F142" s="359"/>
      <c r="G142" s="364"/>
      <c r="H142" s="359"/>
      <c r="I142" s="157" t="s">
        <v>282</v>
      </c>
      <c r="J142" s="158" t="s">
        <v>327</v>
      </c>
      <c r="K142" s="151" t="str">
        <f>IFERROR(CONCATENATE(INDEX('8- Politicas de admiistracion'!$B$16:$F$53,MATCH('5- Identificación de Riesgos'!J142,'8- Politicas de admiistracion'!$C$16:$C$54,0),1)," - ",L142),"")</f>
        <v>Menor - 2</v>
      </c>
      <c r="L142" s="152">
        <f>IFERROR(VLOOKUP(INDEX('8- Politicas de admiistracion'!$B$16:$F$64,MATCH('5- Identificación de Riesgos'!J142,'8- Politicas de admiistracion'!$C$16:$C$64,0),1),'8- Politicas de admiistracion'!$B$16:$F$64,5,FALSE),"")</f>
        <v>2</v>
      </c>
      <c r="M142" s="359"/>
      <c r="N142" s="359"/>
      <c r="O142" s="60"/>
      <c r="P142" s="60"/>
      <c r="Q142" s="60"/>
      <c r="R142" s="60"/>
      <c r="S142" s="60"/>
      <c r="T142" s="60"/>
      <c r="U142" s="60"/>
      <c r="V142" s="60"/>
      <c r="W142" s="60"/>
      <c r="X142" s="60"/>
      <c r="Y142" s="60"/>
      <c r="Z142" s="60"/>
      <c r="AA142" s="60"/>
      <c r="AB142" s="60"/>
      <c r="AC142" s="60"/>
      <c r="AD142" s="60"/>
      <c r="AE142" s="60"/>
      <c r="AF142" s="60"/>
      <c r="AG142" s="60"/>
      <c r="AH142" s="60"/>
      <c r="AI142" s="60"/>
      <c r="AJ142" s="60"/>
      <c r="AK142" s="60"/>
      <c r="AL142" s="60"/>
      <c r="AM142" s="60"/>
      <c r="AN142" s="60"/>
      <c r="AO142" s="60"/>
      <c r="AP142" s="60"/>
      <c r="AQ142" s="60"/>
      <c r="AR142" s="60"/>
      <c r="AS142" s="60"/>
      <c r="AT142" s="60"/>
      <c r="AU142" s="60"/>
      <c r="AV142" s="60"/>
      <c r="AW142" s="60"/>
      <c r="AX142" s="60"/>
      <c r="AY142" s="60"/>
      <c r="AZ142" s="60"/>
      <c r="BA142" s="60"/>
      <c r="BB142" s="60"/>
      <c r="BC142" s="60"/>
      <c r="BD142" s="60"/>
      <c r="BE142" s="60"/>
      <c r="BF142" s="60"/>
      <c r="BG142" s="60"/>
      <c r="BH142" s="60"/>
      <c r="BI142" s="60"/>
      <c r="BJ142" s="60"/>
      <c r="BK142" s="60"/>
      <c r="BL142" s="60"/>
      <c r="BM142" s="60"/>
      <c r="BN142" s="60"/>
      <c r="BO142" s="60"/>
      <c r="BP142" s="60"/>
      <c r="BQ142" s="60"/>
      <c r="BR142" s="60"/>
      <c r="BS142" s="60"/>
      <c r="BT142" s="60"/>
      <c r="BU142" s="60"/>
      <c r="BV142" s="60"/>
      <c r="BW142" s="60"/>
      <c r="BX142" s="60"/>
      <c r="BY142" s="60"/>
      <c r="BZ142" s="60"/>
      <c r="CA142" s="60"/>
      <c r="CB142" s="60"/>
      <c r="CC142" s="60"/>
      <c r="CD142" s="60"/>
      <c r="CE142" s="60"/>
      <c r="CF142" s="60"/>
      <c r="CG142" s="60"/>
      <c r="CH142" s="60"/>
      <c r="CI142" s="60"/>
      <c r="CJ142" s="60"/>
      <c r="CK142" s="60"/>
      <c r="CL142" s="60"/>
      <c r="CM142" s="60"/>
      <c r="CN142" s="60"/>
      <c r="CO142" s="60"/>
      <c r="CP142" s="60"/>
      <c r="CQ142" s="60"/>
      <c r="CR142" s="60"/>
      <c r="CS142" s="60"/>
      <c r="CT142" s="60"/>
      <c r="CU142" s="60"/>
      <c r="CV142" s="60"/>
      <c r="CW142" s="60"/>
      <c r="CX142" s="60"/>
      <c r="CY142" s="60"/>
      <c r="CZ142" s="60"/>
      <c r="DA142" s="60"/>
      <c r="DB142" s="60"/>
      <c r="DC142" s="60"/>
      <c r="DD142" s="60"/>
      <c r="DE142" s="60"/>
      <c r="DF142" s="60"/>
      <c r="DG142" s="60"/>
      <c r="DH142" s="60"/>
      <c r="DI142" s="60"/>
      <c r="DJ142" s="60"/>
      <c r="DK142" s="60"/>
      <c r="DL142" s="60"/>
      <c r="DM142" s="60"/>
      <c r="DN142" s="60"/>
      <c r="DO142" s="60"/>
      <c r="DP142" s="60"/>
      <c r="DQ142" s="60"/>
      <c r="DR142" s="60"/>
      <c r="DS142" s="60"/>
      <c r="DT142" s="60"/>
      <c r="DU142" s="60"/>
      <c r="DV142" s="60"/>
      <c r="DW142" s="60"/>
      <c r="DX142" s="60"/>
      <c r="DY142" s="60"/>
      <c r="DZ142" s="60"/>
      <c r="EA142" s="60"/>
      <c r="EB142" s="60"/>
      <c r="EC142" s="60"/>
      <c r="ED142" s="60"/>
      <c r="EE142" s="60"/>
      <c r="EF142" s="60"/>
      <c r="EG142" s="60"/>
      <c r="EH142" s="60"/>
      <c r="EI142" s="60"/>
      <c r="EJ142" s="60"/>
      <c r="EK142" s="60"/>
      <c r="EL142" s="60"/>
      <c r="EM142" s="60"/>
      <c r="EN142" s="60"/>
      <c r="EO142" s="60"/>
      <c r="EP142" s="60"/>
      <c r="EQ142" s="60"/>
      <c r="ER142" s="60"/>
      <c r="ES142" s="60"/>
      <c r="ET142" s="60"/>
      <c r="EU142" s="60"/>
      <c r="EV142" s="60"/>
      <c r="EW142" s="60"/>
      <c r="EX142" s="60"/>
      <c r="EY142" s="60"/>
      <c r="EZ142" s="60"/>
      <c r="FA142" s="60"/>
      <c r="FB142" s="60"/>
      <c r="FC142" s="60"/>
      <c r="FD142" s="60"/>
      <c r="FE142" s="60"/>
      <c r="FF142" s="60"/>
      <c r="FG142" s="60"/>
      <c r="FH142" s="60"/>
      <c r="FI142" s="60"/>
      <c r="FJ142" s="60"/>
      <c r="FK142" s="60"/>
      <c r="FL142" s="60"/>
      <c r="FM142" s="60"/>
      <c r="FN142" s="60"/>
      <c r="FO142" s="60"/>
      <c r="FP142" s="60"/>
      <c r="FQ142" s="60"/>
      <c r="FR142" s="60"/>
      <c r="FS142" s="60"/>
      <c r="FT142" s="60"/>
      <c r="FU142" s="60"/>
      <c r="FV142" s="60"/>
      <c r="FW142" s="60"/>
      <c r="FX142" s="60"/>
      <c r="FY142" s="60"/>
      <c r="FZ142" s="60"/>
      <c r="GA142" s="60"/>
      <c r="GB142" s="60"/>
      <c r="GC142" s="60"/>
      <c r="GD142" s="60"/>
      <c r="GE142" s="60"/>
      <c r="GF142" s="60"/>
      <c r="GG142" s="60"/>
      <c r="GH142" s="60"/>
      <c r="GI142" s="60"/>
      <c r="GJ142" s="60"/>
      <c r="GK142" s="60"/>
      <c r="GL142" s="60"/>
      <c r="GM142" s="60"/>
      <c r="GN142" s="60"/>
      <c r="GO142" s="60"/>
      <c r="GP142" s="60"/>
      <c r="GQ142" s="60"/>
      <c r="GR142" s="60"/>
      <c r="GS142" s="60"/>
      <c r="GT142" s="60"/>
      <c r="GU142" s="60"/>
      <c r="GV142" s="60"/>
      <c r="GW142" s="60"/>
      <c r="GX142" s="60"/>
      <c r="GY142" s="60"/>
      <c r="GZ142" s="60"/>
      <c r="HA142" s="60"/>
      <c r="HB142" s="60"/>
      <c r="HC142" s="60"/>
      <c r="HD142" s="60"/>
      <c r="HE142" s="60"/>
      <c r="HF142" s="60"/>
      <c r="HG142" s="60"/>
      <c r="HH142" s="60"/>
      <c r="HI142" s="60"/>
      <c r="HJ142" s="60"/>
      <c r="HK142" s="60"/>
      <c r="HL142" s="60"/>
      <c r="HM142" s="60"/>
      <c r="HN142" s="60"/>
      <c r="HO142" s="60"/>
      <c r="HP142" s="60"/>
      <c r="HQ142" s="60"/>
      <c r="HR142" s="60"/>
      <c r="HS142" s="60"/>
      <c r="HT142" s="60"/>
      <c r="HU142" s="60"/>
      <c r="HV142" s="60"/>
      <c r="HW142" s="60"/>
      <c r="HX142" s="60"/>
      <c r="HY142" s="60"/>
      <c r="HZ142" s="60"/>
      <c r="IA142" s="60"/>
      <c r="IB142" s="60"/>
      <c r="IC142" s="60"/>
      <c r="ID142" s="60"/>
      <c r="IE142" s="60"/>
      <c r="IF142" s="60"/>
      <c r="IG142" s="60"/>
      <c r="IH142" s="60"/>
      <c r="II142" s="60"/>
      <c r="IJ142" s="60"/>
      <c r="IK142" s="60"/>
      <c r="IL142" s="60"/>
      <c r="IM142" s="60"/>
      <c r="IN142" s="60"/>
      <c r="IO142" s="60"/>
      <c r="IP142" s="60"/>
      <c r="IQ142" s="60"/>
      <c r="IR142" s="60"/>
      <c r="IS142" s="60"/>
      <c r="IT142" s="60"/>
      <c r="IU142" s="60"/>
      <c r="IV142" s="60"/>
      <c r="IW142" s="60"/>
      <c r="IX142" s="60"/>
    </row>
    <row r="143" spans="1:258" ht="25.5">
      <c r="A143" s="361"/>
      <c r="B143" s="365"/>
      <c r="C143" s="363"/>
      <c r="D143" s="154"/>
      <c r="E143" s="359"/>
      <c r="F143" s="359"/>
      <c r="G143" s="364"/>
      <c r="H143" s="359"/>
      <c r="I143" s="157" t="s">
        <v>285</v>
      </c>
      <c r="J143" s="158" t="s">
        <v>339</v>
      </c>
      <c r="K143" s="151" t="str">
        <f>IFERROR(CONCATENATE(INDEX('8- Politicas de admiistracion'!$B$16:$F$53,MATCH('5- Identificación de Riesgos'!J143,'8- Politicas de admiistracion'!$C$16:$C$54,0),1)," - ",L143),"")</f>
        <v>Menor - 2</v>
      </c>
      <c r="L143" s="152">
        <f>IFERROR(VLOOKUP(INDEX('8- Politicas de admiistracion'!$B$16:$F$64,MATCH('5- Identificación de Riesgos'!J143,'8- Politicas de admiistracion'!$C$16:$C$64,0),1),'8- Politicas de admiistracion'!$B$16:$F$64,5,FALSE),"")</f>
        <v>2</v>
      </c>
      <c r="M143" s="359"/>
      <c r="N143" s="359"/>
      <c r="O143" s="60"/>
      <c r="P143" s="60"/>
      <c r="Q143" s="60"/>
      <c r="R143" s="60"/>
      <c r="S143" s="60"/>
      <c r="T143" s="60"/>
      <c r="U143" s="60"/>
      <c r="V143" s="60"/>
      <c r="W143" s="60"/>
      <c r="X143" s="60"/>
      <c r="Y143" s="60"/>
      <c r="Z143" s="60"/>
      <c r="AA143" s="60"/>
      <c r="AB143" s="60"/>
      <c r="AC143" s="60"/>
      <c r="AD143" s="60"/>
      <c r="AE143" s="60"/>
      <c r="AF143" s="60"/>
      <c r="AG143" s="60"/>
      <c r="AH143" s="60"/>
      <c r="AI143" s="60"/>
      <c r="AJ143" s="60"/>
      <c r="AK143" s="60"/>
      <c r="AL143" s="60"/>
      <c r="AM143" s="60"/>
      <c r="AN143" s="60"/>
      <c r="AO143" s="60"/>
      <c r="AP143" s="60"/>
      <c r="AQ143" s="60"/>
      <c r="AR143" s="60"/>
      <c r="AS143" s="60"/>
      <c r="AT143" s="60"/>
      <c r="AU143" s="60"/>
      <c r="AV143" s="60"/>
      <c r="AW143" s="60"/>
      <c r="AX143" s="60"/>
      <c r="AY143" s="60"/>
      <c r="AZ143" s="60"/>
      <c r="BA143" s="60"/>
      <c r="BB143" s="60"/>
      <c r="BC143" s="60"/>
      <c r="BD143" s="60"/>
      <c r="BE143" s="60"/>
      <c r="BF143" s="60"/>
      <c r="BG143" s="60"/>
      <c r="BH143" s="60"/>
      <c r="BI143" s="60"/>
      <c r="BJ143" s="60"/>
      <c r="BK143" s="60"/>
      <c r="BL143" s="60"/>
      <c r="BM143" s="60"/>
      <c r="BN143" s="60"/>
      <c r="BO143" s="60"/>
      <c r="BP143" s="60"/>
      <c r="BQ143" s="60"/>
      <c r="BR143" s="60"/>
      <c r="BS143" s="60"/>
      <c r="BT143" s="60"/>
      <c r="BU143" s="60"/>
      <c r="BV143" s="60"/>
      <c r="BW143" s="60"/>
      <c r="BX143" s="60"/>
      <c r="BY143" s="60"/>
      <c r="BZ143" s="60"/>
      <c r="CA143" s="60"/>
      <c r="CB143" s="60"/>
      <c r="CC143" s="60"/>
      <c r="CD143" s="60"/>
      <c r="CE143" s="60"/>
      <c r="CF143" s="60"/>
      <c r="CG143" s="60"/>
      <c r="CH143" s="60"/>
      <c r="CI143" s="60"/>
      <c r="CJ143" s="60"/>
      <c r="CK143" s="60"/>
      <c r="CL143" s="60"/>
      <c r="CM143" s="60"/>
      <c r="CN143" s="60"/>
      <c r="CO143" s="60"/>
      <c r="CP143" s="60"/>
      <c r="CQ143" s="60"/>
      <c r="CR143" s="60"/>
      <c r="CS143" s="60"/>
      <c r="CT143" s="60"/>
      <c r="CU143" s="60"/>
      <c r="CV143" s="60"/>
      <c r="CW143" s="60"/>
      <c r="CX143" s="60"/>
      <c r="CY143" s="60"/>
      <c r="CZ143" s="60"/>
      <c r="DA143" s="60"/>
      <c r="DB143" s="60"/>
      <c r="DC143" s="60"/>
      <c r="DD143" s="60"/>
      <c r="DE143" s="60"/>
      <c r="DF143" s="60"/>
      <c r="DG143" s="60"/>
      <c r="DH143" s="60"/>
      <c r="DI143" s="60"/>
      <c r="DJ143" s="60"/>
      <c r="DK143" s="60"/>
      <c r="DL143" s="60"/>
      <c r="DM143" s="60"/>
      <c r="DN143" s="60"/>
      <c r="DO143" s="60"/>
      <c r="DP143" s="60"/>
      <c r="DQ143" s="60"/>
      <c r="DR143" s="60"/>
      <c r="DS143" s="60"/>
      <c r="DT143" s="60"/>
      <c r="DU143" s="60"/>
      <c r="DV143" s="60"/>
      <c r="DW143" s="60"/>
      <c r="DX143" s="60"/>
      <c r="DY143" s="60"/>
      <c r="DZ143" s="60"/>
      <c r="EA143" s="60"/>
      <c r="EB143" s="60"/>
      <c r="EC143" s="60"/>
      <c r="ED143" s="60"/>
      <c r="EE143" s="60"/>
      <c r="EF143" s="60"/>
      <c r="EG143" s="60"/>
      <c r="EH143" s="60"/>
      <c r="EI143" s="60"/>
      <c r="EJ143" s="60"/>
      <c r="EK143" s="60"/>
      <c r="EL143" s="60"/>
      <c r="EM143" s="60"/>
      <c r="EN143" s="60"/>
      <c r="EO143" s="60"/>
      <c r="EP143" s="60"/>
      <c r="EQ143" s="60"/>
      <c r="ER143" s="60"/>
      <c r="ES143" s="60"/>
      <c r="ET143" s="60"/>
      <c r="EU143" s="60"/>
      <c r="EV143" s="60"/>
      <c r="EW143" s="60"/>
      <c r="EX143" s="60"/>
      <c r="EY143" s="60"/>
      <c r="EZ143" s="60"/>
      <c r="FA143" s="60"/>
      <c r="FB143" s="60"/>
      <c r="FC143" s="60"/>
      <c r="FD143" s="60"/>
      <c r="FE143" s="60"/>
      <c r="FF143" s="60"/>
      <c r="FG143" s="60"/>
      <c r="FH143" s="60"/>
      <c r="FI143" s="60"/>
      <c r="FJ143" s="60"/>
      <c r="FK143" s="60"/>
      <c r="FL143" s="60"/>
      <c r="FM143" s="60"/>
      <c r="FN143" s="60"/>
      <c r="FO143" s="60"/>
      <c r="FP143" s="60"/>
      <c r="FQ143" s="60"/>
      <c r="FR143" s="60"/>
      <c r="FS143" s="60"/>
      <c r="FT143" s="60"/>
      <c r="FU143" s="60"/>
      <c r="FV143" s="60"/>
      <c r="FW143" s="60"/>
      <c r="FX143" s="60"/>
      <c r="FY143" s="60"/>
      <c r="FZ143" s="60"/>
      <c r="GA143" s="60"/>
      <c r="GB143" s="60"/>
      <c r="GC143" s="60"/>
      <c r="GD143" s="60"/>
      <c r="GE143" s="60"/>
      <c r="GF143" s="60"/>
      <c r="GG143" s="60"/>
      <c r="GH143" s="60"/>
      <c r="GI143" s="60"/>
      <c r="GJ143" s="60"/>
      <c r="GK143" s="60"/>
      <c r="GL143" s="60"/>
      <c r="GM143" s="60"/>
      <c r="GN143" s="60"/>
      <c r="GO143" s="60"/>
      <c r="GP143" s="60"/>
      <c r="GQ143" s="60"/>
      <c r="GR143" s="60"/>
      <c r="GS143" s="60"/>
      <c r="GT143" s="60"/>
      <c r="GU143" s="60"/>
      <c r="GV143" s="60"/>
      <c r="GW143" s="60"/>
      <c r="GX143" s="60"/>
      <c r="GY143" s="60"/>
      <c r="GZ143" s="60"/>
      <c r="HA143" s="60"/>
      <c r="HB143" s="60"/>
      <c r="HC143" s="60"/>
      <c r="HD143" s="60"/>
      <c r="HE143" s="60"/>
      <c r="HF143" s="60"/>
      <c r="HG143" s="60"/>
      <c r="HH143" s="60"/>
      <c r="HI143" s="60"/>
      <c r="HJ143" s="60"/>
      <c r="HK143" s="60"/>
      <c r="HL143" s="60"/>
      <c r="HM143" s="60"/>
      <c r="HN143" s="60"/>
      <c r="HO143" s="60"/>
      <c r="HP143" s="60"/>
      <c r="HQ143" s="60"/>
      <c r="HR143" s="60"/>
      <c r="HS143" s="60"/>
      <c r="HT143" s="60"/>
      <c r="HU143" s="60"/>
      <c r="HV143" s="60"/>
      <c r="HW143" s="60"/>
      <c r="HX143" s="60"/>
      <c r="HY143" s="60"/>
      <c r="HZ143" s="60"/>
      <c r="IA143" s="60"/>
      <c r="IB143" s="60"/>
      <c r="IC143" s="60"/>
      <c r="ID143" s="60"/>
      <c r="IE143" s="60"/>
      <c r="IF143" s="60"/>
      <c r="IG143" s="60"/>
      <c r="IH143" s="60"/>
      <c r="II143" s="60"/>
      <c r="IJ143" s="60"/>
      <c r="IK143" s="60"/>
      <c r="IL143" s="60"/>
      <c r="IM143" s="60"/>
      <c r="IN143" s="60"/>
      <c r="IO143" s="60"/>
      <c r="IP143" s="60"/>
      <c r="IQ143" s="60"/>
      <c r="IR143" s="60"/>
      <c r="IS143" s="60"/>
      <c r="IT143" s="60"/>
      <c r="IU143" s="60"/>
      <c r="IV143" s="60"/>
      <c r="IW143" s="60"/>
      <c r="IX143" s="60"/>
    </row>
    <row r="144" spans="1:258">
      <c r="A144" s="361"/>
      <c r="B144" s="365"/>
      <c r="C144" s="363"/>
      <c r="D144" s="149"/>
      <c r="E144" s="359"/>
      <c r="F144" s="359"/>
      <c r="G144" s="364"/>
      <c r="H144" s="359"/>
      <c r="I144" s="157"/>
      <c r="J144" s="158"/>
      <c r="K144" s="151" t="str">
        <f>IFERROR(CONCATENATE(INDEX('8- Politicas de admiistracion'!$B$16:$F$53,MATCH('5- Identificación de Riesgos'!J144,'8- Politicas de admiistracion'!$C$16:$C$54,0),1)," - ",L144),"")</f>
        <v/>
      </c>
      <c r="L144" s="152" t="str">
        <f>IFERROR(VLOOKUP(INDEX('8- Politicas de admiistracion'!$B$16:$F$64,MATCH('5- Identificación de Riesgos'!J144,'8- Politicas de admiistracion'!$C$16:$C$64,0),1),'8- Politicas de admiistracion'!$B$16:$F$64,5,FALSE),"")</f>
        <v/>
      </c>
      <c r="M144" s="359"/>
      <c r="N144" s="359"/>
      <c r="O144" s="60"/>
      <c r="P144" s="60"/>
      <c r="Q144" s="60"/>
      <c r="R144" s="60"/>
      <c r="S144" s="60"/>
      <c r="T144" s="60"/>
      <c r="U144" s="60"/>
      <c r="V144" s="60"/>
      <c r="W144" s="60"/>
      <c r="X144" s="60"/>
      <c r="Y144" s="60"/>
      <c r="Z144" s="60"/>
      <c r="AA144" s="60"/>
      <c r="AB144" s="60"/>
      <c r="AC144" s="60"/>
      <c r="AD144" s="60"/>
      <c r="AE144" s="60"/>
      <c r="AF144" s="60"/>
      <c r="AG144" s="60"/>
      <c r="AH144" s="60"/>
      <c r="AI144" s="60"/>
      <c r="AJ144" s="60"/>
      <c r="AK144" s="60"/>
      <c r="AL144" s="60"/>
      <c r="AM144" s="60"/>
      <c r="AN144" s="60"/>
      <c r="AO144" s="60"/>
      <c r="AP144" s="60"/>
      <c r="AQ144" s="60"/>
      <c r="AR144" s="60"/>
      <c r="AS144" s="60"/>
      <c r="AT144" s="60"/>
      <c r="AU144" s="60"/>
      <c r="AV144" s="60"/>
      <c r="AW144" s="60"/>
      <c r="AX144" s="60"/>
      <c r="AY144" s="60"/>
      <c r="AZ144" s="60"/>
      <c r="BA144" s="60"/>
      <c r="BB144" s="60"/>
      <c r="BC144" s="60"/>
      <c r="BD144" s="60"/>
      <c r="BE144" s="60"/>
      <c r="BF144" s="60"/>
      <c r="BG144" s="60"/>
      <c r="BH144" s="60"/>
      <c r="BI144" s="60"/>
      <c r="BJ144" s="60"/>
      <c r="BK144" s="60"/>
      <c r="BL144" s="60"/>
      <c r="BM144" s="60"/>
      <c r="BN144" s="60"/>
      <c r="BO144" s="60"/>
      <c r="BP144" s="60"/>
      <c r="BQ144" s="60"/>
      <c r="BR144" s="60"/>
      <c r="BS144" s="60"/>
      <c r="BT144" s="60"/>
      <c r="BU144" s="60"/>
      <c r="BV144" s="60"/>
      <c r="BW144" s="60"/>
      <c r="BX144" s="60"/>
      <c r="BY144" s="60"/>
      <c r="BZ144" s="60"/>
      <c r="CA144" s="60"/>
      <c r="CB144" s="60"/>
      <c r="CC144" s="60"/>
      <c r="CD144" s="60"/>
      <c r="CE144" s="60"/>
      <c r="CF144" s="60"/>
      <c r="CG144" s="60"/>
      <c r="CH144" s="60"/>
      <c r="CI144" s="60"/>
      <c r="CJ144" s="60"/>
      <c r="CK144" s="60"/>
      <c r="CL144" s="60"/>
      <c r="CM144" s="60"/>
      <c r="CN144" s="60"/>
      <c r="CO144" s="60"/>
      <c r="CP144" s="60"/>
      <c r="CQ144" s="60"/>
      <c r="CR144" s="60"/>
      <c r="CS144" s="60"/>
      <c r="CT144" s="60"/>
      <c r="CU144" s="60"/>
      <c r="CV144" s="60"/>
      <c r="CW144" s="60"/>
      <c r="CX144" s="60"/>
      <c r="CY144" s="60"/>
      <c r="CZ144" s="60"/>
      <c r="DA144" s="60"/>
      <c r="DB144" s="60"/>
      <c r="DC144" s="60"/>
      <c r="DD144" s="60"/>
      <c r="DE144" s="60"/>
      <c r="DF144" s="60"/>
      <c r="DG144" s="60"/>
      <c r="DH144" s="60"/>
      <c r="DI144" s="60"/>
      <c r="DJ144" s="60"/>
      <c r="DK144" s="60"/>
      <c r="DL144" s="60"/>
      <c r="DM144" s="60"/>
      <c r="DN144" s="60"/>
      <c r="DO144" s="60"/>
      <c r="DP144" s="60"/>
      <c r="DQ144" s="60"/>
      <c r="DR144" s="60"/>
      <c r="DS144" s="60"/>
      <c r="DT144" s="60"/>
      <c r="DU144" s="60"/>
      <c r="DV144" s="60"/>
      <c r="DW144" s="60"/>
      <c r="DX144" s="60"/>
      <c r="DY144" s="60"/>
      <c r="DZ144" s="60"/>
      <c r="EA144" s="60"/>
      <c r="EB144" s="60"/>
      <c r="EC144" s="60"/>
      <c r="ED144" s="60"/>
      <c r="EE144" s="60"/>
      <c r="EF144" s="60"/>
      <c r="EG144" s="60"/>
      <c r="EH144" s="60"/>
      <c r="EI144" s="60"/>
      <c r="EJ144" s="60"/>
      <c r="EK144" s="60"/>
      <c r="EL144" s="60"/>
      <c r="EM144" s="60"/>
      <c r="EN144" s="60"/>
      <c r="EO144" s="60"/>
      <c r="EP144" s="60"/>
      <c r="EQ144" s="60"/>
      <c r="ER144" s="60"/>
      <c r="ES144" s="60"/>
      <c r="ET144" s="60"/>
      <c r="EU144" s="60"/>
      <c r="EV144" s="60"/>
      <c r="EW144" s="60"/>
      <c r="EX144" s="60"/>
      <c r="EY144" s="60"/>
      <c r="EZ144" s="60"/>
      <c r="FA144" s="60"/>
      <c r="FB144" s="60"/>
      <c r="FC144" s="60"/>
      <c r="FD144" s="60"/>
      <c r="FE144" s="60"/>
      <c r="FF144" s="60"/>
      <c r="FG144" s="60"/>
      <c r="FH144" s="60"/>
      <c r="FI144" s="60"/>
      <c r="FJ144" s="60"/>
      <c r="FK144" s="60"/>
      <c r="FL144" s="60"/>
      <c r="FM144" s="60"/>
      <c r="FN144" s="60"/>
      <c r="FO144" s="60"/>
      <c r="FP144" s="60"/>
      <c r="FQ144" s="60"/>
      <c r="FR144" s="60"/>
      <c r="FS144" s="60"/>
      <c r="FT144" s="60"/>
      <c r="FU144" s="60"/>
      <c r="FV144" s="60"/>
      <c r="FW144" s="60"/>
      <c r="FX144" s="60"/>
      <c r="FY144" s="60"/>
      <c r="FZ144" s="60"/>
      <c r="GA144" s="60"/>
      <c r="GB144" s="60"/>
      <c r="GC144" s="60"/>
      <c r="GD144" s="60"/>
      <c r="GE144" s="60"/>
      <c r="GF144" s="60"/>
      <c r="GG144" s="60"/>
      <c r="GH144" s="60"/>
      <c r="GI144" s="60"/>
      <c r="GJ144" s="60"/>
      <c r="GK144" s="60"/>
      <c r="GL144" s="60"/>
      <c r="GM144" s="60"/>
      <c r="GN144" s="60"/>
      <c r="GO144" s="60"/>
      <c r="GP144" s="60"/>
      <c r="GQ144" s="60"/>
      <c r="GR144" s="60"/>
      <c r="GS144" s="60"/>
      <c r="GT144" s="60"/>
      <c r="GU144" s="60"/>
      <c r="GV144" s="60"/>
      <c r="GW144" s="60"/>
      <c r="GX144" s="60"/>
      <c r="GY144" s="60"/>
      <c r="GZ144" s="60"/>
      <c r="HA144" s="60"/>
      <c r="HB144" s="60"/>
      <c r="HC144" s="60"/>
      <c r="HD144" s="60"/>
      <c r="HE144" s="60"/>
      <c r="HF144" s="60"/>
      <c r="HG144" s="60"/>
      <c r="HH144" s="60"/>
      <c r="HI144" s="60"/>
      <c r="HJ144" s="60"/>
      <c r="HK144" s="60"/>
      <c r="HL144" s="60"/>
      <c r="HM144" s="60"/>
      <c r="HN144" s="60"/>
      <c r="HO144" s="60"/>
      <c r="HP144" s="60"/>
      <c r="HQ144" s="60"/>
      <c r="HR144" s="60"/>
      <c r="HS144" s="60"/>
      <c r="HT144" s="60"/>
      <c r="HU144" s="60"/>
      <c r="HV144" s="60"/>
      <c r="HW144" s="60"/>
      <c r="HX144" s="60"/>
      <c r="HY144" s="60"/>
      <c r="HZ144" s="60"/>
      <c r="IA144" s="60"/>
      <c r="IB144" s="60"/>
      <c r="IC144" s="60"/>
      <c r="ID144" s="60"/>
      <c r="IE144" s="60"/>
      <c r="IF144" s="60"/>
      <c r="IG144" s="60"/>
      <c r="IH144" s="60"/>
      <c r="II144" s="60"/>
      <c r="IJ144" s="60"/>
      <c r="IK144" s="60"/>
      <c r="IL144" s="60"/>
      <c r="IM144" s="60"/>
      <c r="IN144" s="60"/>
      <c r="IO144" s="60"/>
      <c r="IP144" s="60"/>
      <c r="IQ144" s="60"/>
      <c r="IR144" s="60"/>
      <c r="IS144" s="60"/>
      <c r="IT144" s="60"/>
      <c r="IU144" s="60"/>
      <c r="IV144" s="60"/>
      <c r="IW144" s="60"/>
      <c r="IX144" s="60"/>
    </row>
    <row r="145" spans="1:258">
      <c r="A145" s="361"/>
      <c r="B145" s="365"/>
      <c r="C145" s="363"/>
      <c r="D145" s="149"/>
      <c r="E145" s="359"/>
      <c r="F145" s="359"/>
      <c r="G145" s="364"/>
      <c r="H145" s="359"/>
      <c r="I145" s="157"/>
      <c r="J145" s="158"/>
      <c r="K145" s="151" t="str">
        <f>IFERROR(CONCATENATE(INDEX('8- Politicas de admiistracion'!$B$16:$F$53,MATCH('5- Identificación de Riesgos'!J145,'8- Politicas de admiistracion'!$C$16:$C$54,0),1)," - ",L145),"")</f>
        <v/>
      </c>
      <c r="L145" s="152" t="str">
        <f>IFERROR(VLOOKUP(INDEX('8- Politicas de admiistracion'!$B$16:$F$64,MATCH('5- Identificación de Riesgos'!J145,'8- Politicas de admiistracion'!$C$16:$C$64,0),1),'8- Politicas de admiistracion'!$B$16:$F$64,5,FALSE),"")</f>
        <v/>
      </c>
      <c r="M145" s="359"/>
      <c r="N145" s="359"/>
      <c r="O145" s="60"/>
      <c r="P145" s="60"/>
      <c r="Q145" s="60"/>
      <c r="R145" s="60"/>
      <c r="S145" s="60"/>
      <c r="T145" s="60"/>
      <c r="U145" s="60"/>
      <c r="V145" s="60"/>
      <c r="W145" s="60"/>
      <c r="X145" s="60"/>
      <c r="Y145" s="60"/>
      <c r="Z145" s="60"/>
      <c r="AA145" s="60"/>
      <c r="AB145" s="60"/>
      <c r="AC145" s="60"/>
      <c r="AD145" s="60"/>
      <c r="AE145" s="60"/>
      <c r="AF145" s="60"/>
      <c r="AG145" s="60"/>
      <c r="AH145" s="60"/>
      <c r="AI145" s="60"/>
      <c r="AJ145" s="60"/>
      <c r="AK145" s="60"/>
      <c r="AL145" s="60"/>
      <c r="AM145" s="60"/>
      <c r="AN145" s="60"/>
      <c r="AO145" s="60"/>
      <c r="AP145" s="60"/>
      <c r="AQ145" s="60"/>
      <c r="AR145" s="60"/>
      <c r="AS145" s="60"/>
      <c r="AT145" s="60"/>
      <c r="AU145" s="60"/>
      <c r="AV145" s="60"/>
      <c r="AW145" s="60"/>
      <c r="AX145" s="60"/>
      <c r="AY145" s="60"/>
      <c r="AZ145" s="60"/>
      <c r="BA145" s="60"/>
      <c r="BB145" s="60"/>
      <c r="BC145" s="60"/>
      <c r="BD145" s="60"/>
      <c r="BE145" s="60"/>
      <c r="BF145" s="60"/>
      <c r="BG145" s="60"/>
      <c r="BH145" s="60"/>
      <c r="BI145" s="60"/>
      <c r="BJ145" s="60"/>
      <c r="BK145" s="60"/>
      <c r="BL145" s="60"/>
      <c r="BM145" s="60"/>
      <c r="BN145" s="60"/>
      <c r="BO145" s="60"/>
      <c r="BP145" s="60"/>
      <c r="BQ145" s="60"/>
      <c r="BR145" s="60"/>
      <c r="BS145" s="60"/>
      <c r="BT145" s="60"/>
      <c r="BU145" s="60"/>
      <c r="BV145" s="60"/>
      <c r="BW145" s="60"/>
      <c r="BX145" s="60"/>
      <c r="BY145" s="60"/>
      <c r="BZ145" s="60"/>
      <c r="CA145" s="60"/>
      <c r="CB145" s="60"/>
      <c r="CC145" s="60"/>
      <c r="CD145" s="60"/>
      <c r="CE145" s="60"/>
      <c r="CF145" s="60"/>
      <c r="CG145" s="60"/>
      <c r="CH145" s="60"/>
      <c r="CI145" s="60"/>
      <c r="CJ145" s="60"/>
      <c r="CK145" s="60"/>
      <c r="CL145" s="60"/>
      <c r="CM145" s="60"/>
      <c r="CN145" s="60"/>
      <c r="CO145" s="60"/>
      <c r="CP145" s="60"/>
      <c r="CQ145" s="60"/>
      <c r="CR145" s="60"/>
      <c r="CS145" s="60"/>
      <c r="CT145" s="60"/>
      <c r="CU145" s="60"/>
      <c r="CV145" s="60"/>
      <c r="CW145" s="60"/>
      <c r="CX145" s="60"/>
      <c r="CY145" s="60"/>
      <c r="CZ145" s="60"/>
      <c r="DA145" s="60"/>
      <c r="DB145" s="60"/>
      <c r="DC145" s="60"/>
      <c r="DD145" s="60"/>
      <c r="DE145" s="60"/>
      <c r="DF145" s="60"/>
      <c r="DG145" s="60"/>
      <c r="DH145" s="60"/>
      <c r="DI145" s="60"/>
      <c r="DJ145" s="60"/>
      <c r="DK145" s="60"/>
      <c r="DL145" s="60"/>
      <c r="DM145" s="60"/>
      <c r="DN145" s="60"/>
      <c r="DO145" s="60"/>
      <c r="DP145" s="60"/>
      <c r="DQ145" s="60"/>
      <c r="DR145" s="60"/>
      <c r="DS145" s="60"/>
      <c r="DT145" s="60"/>
      <c r="DU145" s="60"/>
      <c r="DV145" s="60"/>
      <c r="DW145" s="60"/>
      <c r="DX145" s="60"/>
      <c r="DY145" s="60"/>
      <c r="DZ145" s="60"/>
      <c r="EA145" s="60"/>
      <c r="EB145" s="60"/>
      <c r="EC145" s="60"/>
      <c r="ED145" s="60"/>
      <c r="EE145" s="60"/>
      <c r="EF145" s="60"/>
      <c r="EG145" s="60"/>
      <c r="EH145" s="60"/>
      <c r="EI145" s="60"/>
      <c r="EJ145" s="60"/>
      <c r="EK145" s="60"/>
      <c r="EL145" s="60"/>
      <c r="EM145" s="60"/>
      <c r="EN145" s="60"/>
      <c r="EO145" s="60"/>
      <c r="EP145" s="60"/>
      <c r="EQ145" s="60"/>
      <c r="ER145" s="60"/>
      <c r="ES145" s="60"/>
      <c r="ET145" s="60"/>
      <c r="EU145" s="60"/>
      <c r="EV145" s="60"/>
      <c r="EW145" s="60"/>
      <c r="EX145" s="60"/>
      <c r="EY145" s="60"/>
      <c r="EZ145" s="60"/>
      <c r="FA145" s="60"/>
      <c r="FB145" s="60"/>
      <c r="FC145" s="60"/>
      <c r="FD145" s="60"/>
      <c r="FE145" s="60"/>
      <c r="FF145" s="60"/>
      <c r="FG145" s="60"/>
      <c r="FH145" s="60"/>
      <c r="FI145" s="60"/>
      <c r="FJ145" s="60"/>
      <c r="FK145" s="60"/>
      <c r="FL145" s="60"/>
      <c r="FM145" s="60"/>
      <c r="FN145" s="60"/>
      <c r="FO145" s="60"/>
      <c r="FP145" s="60"/>
      <c r="FQ145" s="60"/>
      <c r="FR145" s="60"/>
      <c r="FS145" s="60"/>
      <c r="FT145" s="60"/>
      <c r="FU145" s="60"/>
      <c r="FV145" s="60"/>
      <c r="FW145" s="60"/>
      <c r="FX145" s="60"/>
      <c r="FY145" s="60"/>
      <c r="FZ145" s="60"/>
      <c r="GA145" s="60"/>
      <c r="GB145" s="60"/>
      <c r="GC145" s="60"/>
      <c r="GD145" s="60"/>
      <c r="GE145" s="60"/>
      <c r="GF145" s="60"/>
      <c r="GG145" s="60"/>
      <c r="GH145" s="60"/>
      <c r="GI145" s="60"/>
      <c r="GJ145" s="60"/>
      <c r="GK145" s="60"/>
      <c r="GL145" s="60"/>
      <c r="GM145" s="60"/>
      <c r="GN145" s="60"/>
      <c r="GO145" s="60"/>
      <c r="GP145" s="60"/>
      <c r="GQ145" s="60"/>
      <c r="GR145" s="60"/>
      <c r="GS145" s="60"/>
      <c r="GT145" s="60"/>
      <c r="GU145" s="60"/>
      <c r="GV145" s="60"/>
      <c r="GW145" s="60"/>
      <c r="GX145" s="60"/>
      <c r="GY145" s="60"/>
      <c r="GZ145" s="60"/>
      <c r="HA145" s="60"/>
      <c r="HB145" s="60"/>
      <c r="HC145" s="60"/>
      <c r="HD145" s="60"/>
      <c r="HE145" s="60"/>
      <c r="HF145" s="60"/>
      <c r="HG145" s="60"/>
      <c r="HH145" s="60"/>
      <c r="HI145" s="60"/>
      <c r="HJ145" s="60"/>
      <c r="HK145" s="60"/>
      <c r="HL145" s="60"/>
      <c r="HM145" s="60"/>
      <c r="HN145" s="60"/>
      <c r="HO145" s="60"/>
      <c r="HP145" s="60"/>
      <c r="HQ145" s="60"/>
      <c r="HR145" s="60"/>
      <c r="HS145" s="60"/>
      <c r="HT145" s="60"/>
      <c r="HU145" s="60"/>
      <c r="HV145" s="60"/>
      <c r="HW145" s="60"/>
      <c r="HX145" s="60"/>
      <c r="HY145" s="60"/>
      <c r="HZ145" s="60"/>
      <c r="IA145" s="60"/>
      <c r="IB145" s="60"/>
      <c r="IC145" s="60"/>
      <c r="ID145" s="60"/>
      <c r="IE145" s="60"/>
      <c r="IF145" s="60"/>
      <c r="IG145" s="60"/>
      <c r="IH145" s="60"/>
      <c r="II145" s="60"/>
      <c r="IJ145" s="60"/>
      <c r="IK145" s="60"/>
      <c r="IL145" s="60"/>
      <c r="IM145" s="60"/>
      <c r="IN145" s="60"/>
      <c r="IO145" s="60"/>
      <c r="IP145" s="60"/>
      <c r="IQ145" s="60"/>
      <c r="IR145" s="60"/>
      <c r="IS145" s="60"/>
      <c r="IT145" s="60"/>
      <c r="IU145" s="60"/>
      <c r="IV145" s="60"/>
      <c r="IW145" s="60"/>
      <c r="IX145" s="60"/>
    </row>
    <row r="146" spans="1:258">
      <c r="A146" s="361"/>
      <c r="B146" s="365"/>
      <c r="C146" s="363"/>
      <c r="D146" s="149"/>
      <c r="E146" s="359"/>
      <c r="F146" s="359"/>
      <c r="G146" s="364"/>
      <c r="H146" s="359"/>
      <c r="I146" s="157"/>
      <c r="J146" s="158"/>
      <c r="K146" s="151" t="str">
        <f>IFERROR(CONCATENATE(INDEX('8- Politicas de admiistracion'!$B$16:$F$53,MATCH('5- Identificación de Riesgos'!J146,'8- Politicas de admiistracion'!$C$16:$C$54,0),1)," - ",L146),"")</f>
        <v/>
      </c>
      <c r="L146" s="152" t="str">
        <f>IFERROR(VLOOKUP(INDEX('8- Politicas de admiistracion'!$B$16:$F$64,MATCH('5- Identificación de Riesgos'!J146,'8- Politicas de admiistracion'!$C$16:$C$64,0),1),'8- Politicas de admiistracion'!$B$16:$F$64,5,FALSE),"")</f>
        <v/>
      </c>
      <c r="M146" s="359"/>
      <c r="N146" s="359"/>
      <c r="O146" s="60"/>
      <c r="P146" s="60"/>
      <c r="Q146" s="60"/>
      <c r="R146" s="60"/>
      <c r="S146" s="60"/>
      <c r="T146" s="60"/>
      <c r="U146" s="60"/>
      <c r="V146" s="60"/>
      <c r="W146" s="60"/>
      <c r="X146" s="60"/>
      <c r="Y146" s="60"/>
      <c r="Z146" s="60"/>
      <c r="AA146" s="60"/>
      <c r="AB146" s="60"/>
      <c r="AC146" s="60"/>
      <c r="AD146" s="60"/>
      <c r="AE146" s="60"/>
      <c r="AF146" s="60"/>
      <c r="AG146" s="60"/>
      <c r="AH146" s="60"/>
      <c r="AI146" s="60"/>
      <c r="AJ146" s="60"/>
      <c r="AK146" s="60"/>
      <c r="AL146" s="60"/>
      <c r="AM146" s="60"/>
      <c r="AN146" s="60"/>
      <c r="AO146" s="60"/>
      <c r="AP146" s="60"/>
      <c r="AQ146" s="60"/>
      <c r="AR146" s="60"/>
      <c r="AS146" s="60"/>
      <c r="AT146" s="60"/>
      <c r="AU146" s="60"/>
      <c r="AV146" s="60"/>
      <c r="AW146" s="60"/>
      <c r="AX146" s="60"/>
      <c r="AY146" s="60"/>
      <c r="AZ146" s="60"/>
      <c r="BA146" s="60"/>
      <c r="BB146" s="60"/>
      <c r="BC146" s="60"/>
      <c r="BD146" s="60"/>
      <c r="BE146" s="60"/>
      <c r="BF146" s="60"/>
      <c r="BG146" s="60"/>
      <c r="BH146" s="60"/>
      <c r="BI146" s="60"/>
      <c r="BJ146" s="60"/>
      <c r="BK146" s="60"/>
      <c r="BL146" s="60"/>
      <c r="BM146" s="60"/>
      <c r="BN146" s="60"/>
      <c r="BO146" s="60"/>
      <c r="BP146" s="60"/>
      <c r="BQ146" s="60"/>
      <c r="BR146" s="60"/>
      <c r="BS146" s="60"/>
      <c r="BT146" s="60"/>
      <c r="BU146" s="60"/>
      <c r="BV146" s="60"/>
      <c r="BW146" s="60"/>
      <c r="BX146" s="60"/>
      <c r="BY146" s="60"/>
      <c r="BZ146" s="60"/>
      <c r="CA146" s="60"/>
      <c r="CB146" s="60"/>
      <c r="CC146" s="60"/>
      <c r="CD146" s="60"/>
      <c r="CE146" s="60"/>
      <c r="CF146" s="60"/>
      <c r="CG146" s="60"/>
      <c r="CH146" s="60"/>
      <c r="CI146" s="60"/>
      <c r="CJ146" s="60"/>
      <c r="CK146" s="60"/>
      <c r="CL146" s="60"/>
      <c r="CM146" s="60"/>
      <c r="CN146" s="60"/>
      <c r="CO146" s="60"/>
      <c r="CP146" s="60"/>
      <c r="CQ146" s="60"/>
      <c r="CR146" s="60"/>
      <c r="CS146" s="60"/>
      <c r="CT146" s="60"/>
      <c r="CU146" s="60"/>
      <c r="CV146" s="60"/>
      <c r="CW146" s="60"/>
      <c r="CX146" s="60"/>
      <c r="CY146" s="60"/>
      <c r="CZ146" s="60"/>
      <c r="DA146" s="60"/>
      <c r="DB146" s="60"/>
      <c r="DC146" s="60"/>
      <c r="DD146" s="60"/>
      <c r="DE146" s="60"/>
      <c r="DF146" s="60"/>
      <c r="DG146" s="60"/>
      <c r="DH146" s="60"/>
      <c r="DI146" s="60"/>
      <c r="DJ146" s="60"/>
      <c r="DK146" s="60"/>
      <c r="DL146" s="60"/>
      <c r="DM146" s="60"/>
      <c r="DN146" s="60"/>
      <c r="DO146" s="60"/>
      <c r="DP146" s="60"/>
      <c r="DQ146" s="60"/>
      <c r="DR146" s="60"/>
      <c r="DS146" s="60"/>
      <c r="DT146" s="60"/>
      <c r="DU146" s="60"/>
      <c r="DV146" s="60"/>
      <c r="DW146" s="60"/>
      <c r="DX146" s="60"/>
      <c r="DY146" s="60"/>
      <c r="DZ146" s="60"/>
      <c r="EA146" s="60"/>
      <c r="EB146" s="60"/>
      <c r="EC146" s="60"/>
      <c r="ED146" s="60"/>
      <c r="EE146" s="60"/>
      <c r="EF146" s="60"/>
      <c r="EG146" s="60"/>
      <c r="EH146" s="60"/>
      <c r="EI146" s="60"/>
      <c r="EJ146" s="60"/>
      <c r="EK146" s="60"/>
      <c r="EL146" s="60"/>
      <c r="EM146" s="60"/>
      <c r="EN146" s="60"/>
      <c r="EO146" s="60"/>
      <c r="EP146" s="60"/>
      <c r="EQ146" s="60"/>
      <c r="ER146" s="60"/>
      <c r="ES146" s="60"/>
      <c r="ET146" s="60"/>
      <c r="EU146" s="60"/>
      <c r="EV146" s="60"/>
      <c r="EW146" s="60"/>
      <c r="EX146" s="60"/>
      <c r="EY146" s="60"/>
      <c r="EZ146" s="60"/>
      <c r="FA146" s="60"/>
      <c r="FB146" s="60"/>
      <c r="FC146" s="60"/>
      <c r="FD146" s="60"/>
      <c r="FE146" s="60"/>
      <c r="FF146" s="60"/>
      <c r="FG146" s="60"/>
      <c r="FH146" s="60"/>
      <c r="FI146" s="60"/>
      <c r="FJ146" s="60"/>
      <c r="FK146" s="60"/>
      <c r="FL146" s="60"/>
      <c r="FM146" s="60"/>
      <c r="FN146" s="60"/>
      <c r="FO146" s="60"/>
      <c r="FP146" s="60"/>
      <c r="FQ146" s="60"/>
      <c r="FR146" s="60"/>
      <c r="FS146" s="60"/>
      <c r="FT146" s="60"/>
      <c r="FU146" s="60"/>
      <c r="FV146" s="60"/>
      <c r="FW146" s="60"/>
      <c r="FX146" s="60"/>
      <c r="FY146" s="60"/>
      <c r="FZ146" s="60"/>
      <c r="GA146" s="60"/>
      <c r="GB146" s="60"/>
      <c r="GC146" s="60"/>
      <c r="GD146" s="60"/>
      <c r="GE146" s="60"/>
      <c r="GF146" s="60"/>
      <c r="GG146" s="60"/>
      <c r="GH146" s="60"/>
      <c r="GI146" s="60"/>
      <c r="GJ146" s="60"/>
      <c r="GK146" s="60"/>
      <c r="GL146" s="60"/>
      <c r="GM146" s="60"/>
      <c r="GN146" s="60"/>
      <c r="GO146" s="60"/>
      <c r="GP146" s="60"/>
      <c r="GQ146" s="60"/>
      <c r="GR146" s="60"/>
      <c r="GS146" s="60"/>
      <c r="GT146" s="60"/>
      <c r="GU146" s="60"/>
      <c r="GV146" s="60"/>
      <c r="GW146" s="60"/>
      <c r="GX146" s="60"/>
      <c r="GY146" s="60"/>
      <c r="GZ146" s="60"/>
      <c r="HA146" s="60"/>
      <c r="HB146" s="60"/>
      <c r="HC146" s="60"/>
      <c r="HD146" s="60"/>
      <c r="HE146" s="60"/>
      <c r="HF146" s="60"/>
      <c r="HG146" s="60"/>
      <c r="HH146" s="60"/>
      <c r="HI146" s="60"/>
      <c r="HJ146" s="60"/>
      <c r="HK146" s="60"/>
      <c r="HL146" s="60"/>
      <c r="HM146" s="60"/>
      <c r="HN146" s="60"/>
      <c r="HO146" s="60"/>
      <c r="HP146" s="60"/>
      <c r="HQ146" s="60"/>
      <c r="HR146" s="60"/>
      <c r="HS146" s="60"/>
      <c r="HT146" s="60"/>
      <c r="HU146" s="60"/>
      <c r="HV146" s="60"/>
      <c r="HW146" s="60"/>
      <c r="HX146" s="60"/>
      <c r="HY146" s="60"/>
      <c r="HZ146" s="60"/>
      <c r="IA146" s="60"/>
      <c r="IB146" s="60"/>
      <c r="IC146" s="60"/>
      <c r="ID146" s="60"/>
      <c r="IE146" s="60"/>
      <c r="IF146" s="60"/>
      <c r="IG146" s="60"/>
      <c r="IH146" s="60"/>
      <c r="II146" s="60"/>
      <c r="IJ146" s="60"/>
      <c r="IK146" s="60"/>
      <c r="IL146" s="60"/>
      <c r="IM146" s="60"/>
      <c r="IN146" s="60"/>
      <c r="IO146" s="60"/>
      <c r="IP146" s="60"/>
      <c r="IQ146" s="60"/>
      <c r="IR146" s="60"/>
      <c r="IS146" s="60"/>
      <c r="IT146" s="60"/>
      <c r="IU146" s="60"/>
      <c r="IV146" s="60"/>
      <c r="IW146" s="60"/>
      <c r="IX146" s="60"/>
    </row>
    <row r="147" spans="1:258">
      <c r="A147" s="361"/>
      <c r="B147" s="365"/>
      <c r="C147" s="363"/>
      <c r="D147" s="154"/>
      <c r="E147" s="359"/>
      <c r="F147" s="359"/>
      <c r="G147" s="364"/>
      <c r="H147" s="359"/>
      <c r="I147" s="157"/>
      <c r="J147" s="158"/>
      <c r="K147" s="151" t="str">
        <f>IFERROR(CONCATENATE(INDEX('8- Politicas de admiistracion'!$B$16:$F$53,MATCH('5- Identificación de Riesgos'!J147,'8- Politicas de admiistracion'!$C$16:$C$54,0),1)," - ",L147),"")</f>
        <v/>
      </c>
      <c r="L147" s="152" t="str">
        <f>IFERROR(VLOOKUP(INDEX('8- Politicas de admiistracion'!$B$16:$F$64,MATCH('5- Identificación de Riesgos'!J147,'8- Politicas de admiistracion'!$C$16:$C$64,0),1),'8- Politicas de admiistracion'!$B$16:$F$64,5,FALSE),"")</f>
        <v/>
      </c>
      <c r="M147" s="359"/>
      <c r="N147" s="359"/>
      <c r="O147" s="60"/>
      <c r="P147" s="60"/>
      <c r="Q147" s="60"/>
      <c r="R147" s="60"/>
      <c r="S147" s="60"/>
      <c r="T147" s="60"/>
      <c r="U147" s="60"/>
      <c r="V147" s="60"/>
      <c r="W147" s="60"/>
      <c r="X147" s="60"/>
      <c r="Y147" s="60"/>
      <c r="Z147" s="60"/>
      <c r="AA147" s="60"/>
      <c r="AB147" s="60"/>
      <c r="AC147" s="60"/>
      <c r="AD147" s="60"/>
      <c r="AE147" s="60"/>
      <c r="AF147" s="60"/>
      <c r="AG147" s="60"/>
      <c r="AH147" s="60"/>
      <c r="AI147" s="60"/>
      <c r="AJ147" s="60"/>
      <c r="AK147" s="60"/>
      <c r="AL147" s="60"/>
      <c r="AM147" s="60"/>
      <c r="AN147" s="60"/>
      <c r="AO147" s="60"/>
      <c r="AP147" s="60"/>
      <c r="AQ147" s="60"/>
      <c r="AR147" s="60"/>
      <c r="AS147" s="60"/>
      <c r="AT147" s="60"/>
      <c r="AU147" s="60"/>
      <c r="AV147" s="60"/>
      <c r="AW147" s="60"/>
      <c r="AX147" s="60"/>
      <c r="AY147" s="60"/>
      <c r="AZ147" s="60"/>
      <c r="BA147" s="60"/>
      <c r="BB147" s="60"/>
      <c r="BC147" s="60"/>
      <c r="BD147" s="60"/>
      <c r="BE147" s="60"/>
      <c r="BF147" s="60"/>
      <c r="BG147" s="60"/>
      <c r="BH147" s="60"/>
      <c r="BI147" s="60"/>
      <c r="BJ147" s="60"/>
      <c r="BK147" s="60"/>
      <c r="BL147" s="60"/>
      <c r="BM147" s="60"/>
      <c r="BN147" s="60"/>
      <c r="BO147" s="60"/>
      <c r="BP147" s="60"/>
      <c r="BQ147" s="60"/>
      <c r="BR147" s="60"/>
      <c r="BS147" s="60"/>
      <c r="BT147" s="60"/>
      <c r="BU147" s="60"/>
      <c r="BV147" s="60"/>
      <c r="BW147" s="60"/>
      <c r="BX147" s="60"/>
      <c r="BY147" s="60"/>
      <c r="BZ147" s="60"/>
      <c r="CA147" s="60"/>
      <c r="CB147" s="60"/>
      <c r="CC147" s="60"/>
      <c r="CD147" s="60"/>
      <c r="CE147" s="60"/>
      <c r="CF147" s="60"/>
      <c r="CG147" s="60"/>
      <c r="CH147" s="60"/>
      <c r="CI147" s="60"/>
      <c r="CJ147" s="60"/>
      <c r="CK147" s="60"/>
      <c r="CL147" s="60"/>
      <c r="CM147" s="60"/>
      <c r="CN147" s="60"/>
      <c r="CO147" s="60"/>
      <c r="CP147" s="60"/>
      <c r="CQ147" s="60"/>
      <c r="CR147" s="60"/>
      <c r="CS147" s="60"/>
      <c r="CT147" s="60"/>
      <c r="CU147" s="60"/>
      <c r="CV147" s="60"/>
      <c r="CW147" s="60"/>
      <c r="CX147" s="60"/>
      <c r="CY147" s="60"/>
      <c r="CZ147" s="60"/>
      <c r="DA147" s="60"/>
      <c r="DB147" s="60"/>
      <c r="DC147" s="60"/>
      <c r="DD147" s="60"/>
      <c r="DE147" s="60"/>
      <c r="DF147" s="60"/>
      <c r="DG147" s="60"/>
      <c r="DH147" s="60"/>
      <c r="DI147" s="60"/>
      <c r="DJ147" s="60"/>
      <c r="DK147" s="60"/>
      <c r="DL147" s="60"/>
      <c r="DM147" s="60"/>
      <c r="DN147" s="60"/>
      <c r="DO147" s="60"/>
      <c r="DP147" s="60"/>
      <c r="DQ147" s="60"/>
      <c r="DR147" s="60"/>
      <c r="DS147" s="60"/>
      <c r="DT147" s="60"/>
      <c r="DU147" s="60"/>
      <c r="DV147" s="60"/>
      <c r="DW147" s="60"/>
      <c r="DX147" s="60"/>
      <c r="DY147" s="60"/>
      <c r="DZ147" s="60"/>
      <c r="EA147" s="60"/>
      <c r="EB147" s="60"/>
      <c r="EC147" s="60"/>
      <c r="ED147" s="60"/>
      <c r="EE147" s="60"/>
      <c r="EF147" s="60"/>
      <c r="EG147" s="60"/>
      <c r="EH147" s="60"/>
      <c r="EI147" s="60"/>
      <c r="EJ147" s="60"/>
      <c r="EK147" s="60"/>
      <c r="EL147" s="60"/>
      <c r="EM147" s="60"/>
      <c r="EN147" s="60"/>
      <c r="EO147" s="60"/>
      <c r="EP147" s="60"/>
      <c r="EQ147" s="60"/>
      <c r="ER147" s="60"/>
      <c r="ES147" s="60"/>
      <c r="ET147" s="60"/>
      <c r="EU147" s="60"/>
      <c r="EV147" s="60"/>
      <c r="EW147" s="60"/>
      <c r="EX147" s="60"/>
      <c r="EY147" s="60"/>
      <c r="EZ147" s="60"/>
      <c r="FA147" s="60"/>
      <c r="FB147" s="60"/>
      <c r="FC147" s="60"/>
      <c r="FD147" s="60"/>
      <c r="FE147" s="60"/>
      <c r="FF147" s="60"/>
      <c r="FG147" s="60"/>
      <c r="FH147" s="60"/>
      <c r="FI147" s="60"/>
      <c r="FJ147" s="60"/>
      <c r="FK147" s="60"/>
      <c r="FL147" s="60"/>
      <c r="FM147" s="60"/>
      <c r="FN147" s="60"/>
      <c r="FO147" s="60"/>
      <c r="FP147" s="60"/>
      <c r="FQ147" s="60"/>
      <c r="FR147" s="60"/>
      <c r="FS147" s="60"/>
      <c r="FT147" s="60"/>
      <c r="FU147" s="60"/>
      <c r="FV147" s="60"/>
      <c r="FW147" s="60"/>
      <c r="FX147" s="60"/>
      <c r="FY147" s="60"/>
      <c r="FZ147" s="60"/>
      <c r="GA147" s="60"/>
      <c r="GB147" s="60"/>
      <c r="GC147" s="60"/>
      <c r="GD147" s="60"/>
      <c r="GE147" s="60"/>
      <c r="GF147" s="60"/>
      <c r="GG147" s="60"/>
      <c r="GH147" s="60"/>
      <c r="GI147" s="60"/>
      <c r="GJ147" s="60"/>
      <c r="GK147" s="60"/>
      <c r="GL147" s="60"/>
      <c r="GM147" s="60"/>
      <c r="GN147" s="60"/>
      <c r="GO147" s="60"/>
      <c r="GP147" s="60"/>
      <c r="GQ147" s="60"/>
      <c r="GR147" s="60"/>
      <c r="GS147" s="60"/>
      <c r="GT147" s="60"/>
      <c r="GU147" s="60"/>
      <c r="GV147" s="60"/>
      <c r="GW147" s="60"/>
      <c r="GX147" s="60"/>
      <c r="GY147" s="60"/>
      <c r="GZ147" s="60"/>
      <c r="HA147" s="60"/>
      <c r="HB147" s="60"/>
      <c r="HC147" s="60"/>
      <c r="HD147" s="60"/>
      <c r="HE147" s="60"/>
      <c r="HF147" s="60"/>
      <c r="HG147" s="60"/>
      <c r="HH147" s="60"/>
      <c r="HI147" s="60"/>
      <c r="HJ147" s="60"/>
      <c r="HK147" s="60"/>
      <c r="HL147" s="60"/>
      <c r="HM147" s="60"/>
      <c r="HN147" s="60"/>
      <c r="HO147" s="60"/>
      <c r="HP147" s="60"/>
      <c r="HQ147" s="60"/>
      <c r="HR147" s="60"/>
      <c r="HS147" s="60"/>
      <c r="HT147" s="60"/>
      <c r="HU147" s="60"/>
      <c r="HV147" s="60"/>
      <c r="HW147" s="60"/>
      <c r="HX147" s="60"/>
      <c r="HY147" s="60"/>
      <c r="HZ147" s="60"/>
      <c r="IA147" s="60"/>
      <c r="IB147" s="60"/>
      <c r="IC147" s="60"/>
      <c r="ID147" s="60"/>
      <c r="IE147" s="60"/>
      <c r="IF147" s="60"/>
      <c r="IG147" s="60"/>
      <c r="IH147" s="60"/>
      <c r="II147" s="60"/>
      <c r="IJ147" s="60"/>
      <c r="IK147" s="60"/>
      <c r="IL147" s="60"/>
      <c r="IM147" s="60"/>
      <c r="IN147" s="60"/>
      <c r="IO147" s="60"/>
      <c r="IP147" s="60"/>
      <c r="IQ147" s="60"/>
      <c r="IR147" s="60"/>
      <c r="IS147" s="60"/>
      <c r="IT147" s="60"/>
      <c r="IU147" s="60"/>
      <c r="IV147" s="60"/>
      <c r="IW147" s="60"/>
      <c r="IX147" s="60"/>
    </row>
    <row r="148" spans="1:258">
      <c r="A148" s="361"/>
      <c r="B148" s="365"/>
      <c r="C148" s="363"/>
      <c r="D148" s="154"/>
      <c r="E148" s="359"/>
      <c r="F148" s="359"/>
      <c r="G148" s="364"/>
      <c r="H148" s="359"/>
      <c r="I148" s="157"/>
      <c r="J148" s="158"/>
      <c r="K148" s="151" t="str">
        <f>IFERROR(CONCATENATE(INDEX('8- Politicas de admiistracion'!$B$16:$F$53,MATCH('5- Identificación de Riesgos'!J148,'8- Politicas de admiistracion'!$C$16:$C$54,0),1)," - ",L148),"")</f>
        <v/>
      </c>
      <c r="L148" s="152" t="str">
        <f>IFERROR(VLOOKUP(INDEX('8- Politicas de admiistracion'!$B$16:$F$64,MATCH('5- Identificación de Riesgos'!J148,'8- Politicas de admiistracion'!$C$16:$C$64,0),1),'8- Politicas de admiistracion'!$B$16:$F$64,5,FALSE),"")</f>
        <v/>
      </c>
      <c r="M148" s="359"/>
      <c r="N148" s="359"/>
      <c r="O148" s="60"/>
      <c r="P148" s="60"/>
      <c r="Q148" s="60"/>
      <c r="R148" s="60"/>
      <c r="S148" s="60"/>
      <c r="T148" s="60"/>
      <c r="U148" s="60"/>
      <c r="V148" s="60"/>
      <c r="W148" s="60"/>
      <c r="X148" s="60"/>
      <c r="Y148" s="60"/>
      <c r="Z148" s="60"/>
      <c r="AA148" s="60"/>
      <c r="AB148" s="60"/>
      <c r="AC148" s="60"/>
      <c r="AD148" s="60"/>
      <c r="AE148" s="60"/>
      <c r="AF148" s="60"/>
      <c r="AG148" s="60"/>
      <c r="AH148" s="60"/>
      <c r="AI148" s="60"/>
      <c r="AJ148" s="60"/>
      <c r="AK148" s="60"/>
      <c r="AL148" s="60"/>
      <c r="AM148" s="60"/>
      <c r="AN148" s="60"/>
      <c r="AO148" s="60"/>
      <c r="AP148" s="60"/>
      <c r="AQ148" s="60"/>
      <c r="AR148" s="60"/>
      <c r="AS148" s="60"/>
      <c r="AT148" s="60"/>
      <c r="AU148" s="60"/>
      <c r="AV148" s="60"/>
      <c r="AW148" s="60"/>
      <c r="AX148" s="60"/>
      <c r="AY148" s="60"/>
      <c r="AZ148" s="60"/>
      <c r="BA148" s="60"/>
      <c r="BB148" s="60"/>
      <c r="BC148" s="60"/>
      <c r="BD148" s="60"/>
      <c r="BE148" s="60"/>
      <c r="BF148" s="60"/>
      <c r="BG148" s="60"/>
      <c r="BH148" s="60"/>
      <c r="BI148" s="60"/>
      <c r="BJ148" s="60"/>
      <c r="BK148" s="60"/>
      <c r="BL148" s="60"/>
      <c r="BM148" s="60"/>
      <c r="BN148" s="60"/>
      <c r="BO148" s="60"/>
      <c r="BP148" s="60"/>
      <c r="BQ148" s="60"/>
      <c r="BR148" s="60"/>
      <c r="BS148" s="60"/>
      <c r="BT148" s="60"/>
      <c r="BU148" s="60"/>
      <c r="BV148" s="60"/>
      <c r="BW148" s="60"/>
      <c r="BX148" s="60"/>
      <c r="BY148" s="60"/>
      <c r="BZ148" s="60"/>
      <c r="CA148" s="60"/>
      <c r="CB148" s="60"/>
      <c r="CC148" s="60"/>
      <c r="CD148" s="60"/>
      <c r="CE148" s="60"/>
      <c r="CF148" s="60"/>
      <c r="CG148" s="60"/>
      <c r="CH148" s="60"/>
      <c r="CI148" s="60"/>
      <c r="CJ148" s="60"/>
      <c r="CK148" s="60"/>
      <c r="CL148" s="60"/>
      <c r="CM148" s="60"/>
      <c r="CN148" s="60"/>
      <c r="CO148" s="60"/>
      <c r="CP148" s="60"/>
      <c r="CQ148" s="60"/>
      <c r="CR148" s="60"/>
      <c r="CS148" s="60"/>
      <c r="CT148" s="60"/>
      <c r="CU148" s="60"/>
      <c r="CV148" s="60"/>
      <c r="CW148" s="60"/>
      <c r="CX148" s="60"/>
      <c r="CY148" s="60"/>
      <c r="CZ148" s="60"/>
      <c r="DA148" s="60"/>
      <c r="DB148" s="60"/>
      <c r="DC148" s="60"/>
      <c r="DD148" s="60"/>
      <c r="DE148" s="60"/>
      <c r="DF148" s="60"/>
      <c r="DG148" s="60"/>
      <c r="DH148" s="60"/>
      <c r="DI148" s="60"/>
      <c r="DJ148" s="60"/>
      <c r="DK148" s="60"/>
      <c r="DL148" s="60"/>
      <c r="DM148" s="60"/>
      <c r="DN148" s="60"/>
      <c r="DO148" s="60"/>
      <c r="DP148" s="60"/>
      <c r="DQ148" s="60"/>
      <c r="DR148" s="60"/>
      <c r="DS148" s="60"/>
      <c r="DT148" s="60"/>
      <c r="DU148" s="60"/>
      <c r="DV148" s="60"/>
      <c r="DW148" s="60"/>
      <c r="DX148" s="60"/>
      <c r="DY148" s="60"/>
      <c r="DZ148" s="60"/>
      <c r="EA148" s="60"/>
      <c r="EB148" s="60"/>
      <c r="EC148" s="60"/>
      <c r="ED148" s="60"/>
      <c r="EE148" s="60"/>
      <c r="EF148" s="60"/>
      <c r="EG148" s="60"/>
      <c r="EH148" s="60"/>
      <c r="EI148" s="60"/>
      <c r="EJ148" s="60"/>
      <c r="EK148" s="60"/>
      <c r="EL148" s="60"/>
      <c r="EM148" s="60"/>
      <c r="EN148" s="60"/>
      <c r="EO148" s="60"/>
      <c r="EP148" s="60"/>
      <c r="EQ148" s="60"/>
      <c r="ER148" s="60"/>
      <c r="ES148" s="60"/>
      <c r="ET148" s="60"/>
      <c r="EU148" s="60"/>
      <c r="EV148" s="60"/>
      <c r="EW148" s="60"/>
      <c r="EX148" s="60"/>
      <c r="EY148" s="60"/>
      <c r="EZ148" s="60"/>
      <c r="FA148" s="60"/>
      <c r="FB148" s="60"/>
      <c r="FC148" s="60"/>
      <c r="FD148" s="60"/>
      <c r="FE148" s="60"/>
      <c r="FF148" s="60"/>
      <c r="FG148" s="60"/>
      <c r="FH148" s="60"/>
      <c r="FI148" s="60"/>
      <c r="FJ148" s="60"/>
      <c r="FK148" s="60"/>
      <c r="FL148" s="60"/>
      <c r="FM148" s="60"/>
      <c r="FN148" s="60"/>
      <c r="FO148" s="60"/>
      <c r="FP148" s="60"/>
      <c r="FQ148" s="60"/>
      <c r="FR148" s="60"/>
      <c r="FS148" s="60"/>
      <c r="FT148" s="60"/>
      <c r="FU148" s="60"/>
      <c r="FV148" s="60"/>
      <c r="FW148" s="60"/>
      <c r="FX148" s="60"/>
      <c r="FY148" s="60"/>
      <c r="FZ148" s="60"/>
      <c r="GA148" s="60"/>
      <c r="GB148" s="60"/>
      <c r="GC148" s="60"/>
      <c r="GD148" s="60"/>
      <c r="GE148" s="60"/>
      <c r="GF148" s="60"/>
      <c r="GG148" s="60"/>
      <c r="GH148" s="60"/>
      <c r="GI148" s="60"/>
      <c r="GJ148" s="60"/>
      <c r="GK148" s="60"/>
      <c r="GL148" s="60"/>
      <c r="GM148" s="60"/>
      <c r="GN148" s="60"/>
      <c r="GO148" s="60"/>
      <c r="GP148" s="60"/>
      <c r="GQ148" s="60"/>
      <c r="GR148" s="60"/>
      <c r="GS148" s="60"/>
      <c r="GT148" s="60"/>
      <c r="GU148" s="60"/>
      <c r="GV148" s="60"/>
      <c r="GW148" s="60"/>
      <c r="GX148" s="60"/>
      <c r="GY148" s="60"/>
      <c r="GZ148" s="60"/>
      <c r="HA148" s="60"/>
      <c r="HB148" s="60"/>
      <c r="HC148" s="60"/>
      <c r="HD148" s="60"/>
      <c r="HE148" s="60"/>
      <c r="HF148" s="60"/>
      <c r="HG148" s="60"/>
      <c r="HH148" s="60"/>
      <c r="HI148" s="60"/>
      <c r="HJ148" s="60"/>
      <c r="HK148" s="60"/>
      <c r="HL148" s="60"/>
      <c r="HM148" s="60"/>
      <c r="HN148" s="60"/>
      <c r="HO148" s="60"/>
      <c r="HP148" s="60"/>
      <c r="HQ148" s="60"/>
      <c r="HR148" s="60"/>
      <c r="HS148" s="60"/>
      <c r="HT148" s="60"/>
      <c r="HU148" s="60"/>
      <c r="HV148" s="60"/>
      <c r="HW148" s="60"/>
      <c r="HX148" s="60"/>
      <c r="HY148" s="60"/>
      <c r="HZ148" s="60"/>
      <c r="IA148" s="60"/>
      <c r="IB148" s="60"/>
      <c r="IC148" s="60"/>
      <c r="ID148" s="60"/>
      <c r="IE148" s="60"/>
      <c r="IF148" s="60"/>
      <c r="IG148" s="60"/>
      <c r="IH148" s="60"/>
      <c r="II148" s="60"/>
      <c r="IJ148" s="60"/>
      <c r="IK148" s="60"/>
      <c r="IL148" s="60"/>
      <c r="IM148" s="60"/>
      <c r="IN148" s="60"/>
      <c r="IO148" s="60"/>
      <c r="IP148" s="60"/>
      <c r="IQ148" s="60"/>
      <c r="IR148" s="60"/>
      <c r="IS148" s="60"/>
      <c r="IT148" s="60"/>
      <c r="IU148" s="60"/>
      <c r="IV148" s="60"/>
      <c r="IW148" s="60"/>
      <c r="IX148" s="60"/>
    </row>
    <row r="149" spans="1:258">
      <c r="A149" s="361"/>
      <c r="B149" s="365"/>
      <c r="C149" s="363"/>
      <c r="D149" s="154"/>
      <c r="E149" s="359"/>
      <c r="F149" s="359"/>
      <c r="G149" s="364"/>
      <c r="H149" s="359"/>
      <c r="I149" s="157"/>
      <c r="J149" s="158"/>
      <c r="K149" s="151" t="str">
        <f>IFERROR(CONCATENATE(INDEX('8- Politicas de admiistracion'!$B$16:$F$53,MATCH('5- Identificación de Riesgos'!J149,'8- Politicas de admiistracion'!$C$16:$C$54,0),1)," - ",L149),"")</f>
        <v/>
      </c>
      <c r="L149" s="152" t="str">
        <f>IFERROR(VLOOKUP(INDEX('8- Politicas de admiistracion'!$B$16:$F$64,MATCH('5- Identificación de Riesgos'!J149,'8- Politicas de admiistracion'!$C$16:$C$64,0),1),'8- Politicas de admiistracion'!$B$16:$F$64,5,FALSE),"")</f>
        <v/>
      </c>
      <c r="M149" s="359"/>
      <c r="N149" s="359"/>
      <c r="O149" s="60"/>
      <c r="P149" s="60"/>
      <c r="Q149" s="60"/>
      <c r="R149" s="60"/>
      <c r="S149" s="60"/>
      <c r="T149" s="60"/>
      <c r="U149" s="60"/>
      <c r="V149" s="60"/>
      <c r="W149" s="60"/>
      <c r="X149" s="60"/>
      <c r="Y149" s="60"/>
      <c r="Z149" s="60"/>
      <c r="AA149" s="60"/>
      <c r="AB149" s="60"/>
      <c r="AC149" s="60"/>
      <c r="AD149" s="60"/>
      <c r="AE149" s="60"/>
      <c r="AF149" s="60"/>
      <c r="AG149" s="60"/>
      <c r="AH149" s="60"/>
      <c r="AI149" s="60"/>
      <c r="AJ149" s="60"/>
      <c r="AK149" s="60"/>
      <c r="AL149" s="60"/>
      <c r="AM149" s="60"/>
      <c r="AN149" s="60"/>
      <c r="AO149" s="60"/>
      <c r="AP149" s="60"/>
      <c r="AQ149" s="60"/>
      <c r="AR149" s="60"/>
      <c r="AS149" s="60"/>
      <c r="AT149" s="60"/>
      <c r="AU149" s="60"/>
      <c r="AV149" s="60"/>
      <c r="AW149" s="60"/>
      <c r="AX149" s="60"/>
      <c r="AY149" s="60"/>
      <c r="AZ149" s="60"/>
      <c r="BA149" s="60"/>
      <c r="BB149" s="60"/>
      <c r="BC149" s="60"/>
      <c r="BD149" s="60"/>
      <c r="BE149" s="60"/>
      <c r="BF149" s="60"/>
      <c r="BG149" s="60"/>
      <c r="BH149" s="60"/>
      <c r="BI149" s="60"/>
      <c r="BJ149" s="60"/>
      <c r="BK149" s="60"/>
      <c r="BL149" s="60"/>
      <c r="BM149" s="60"/>
      <c r="BN149" s="60"/>
      <c r="BO149" s="60"/>
      <c r="BP149" s="60"/>
      <c r="BQ149" s="60"/>
      <c r="BR149" s="60"/>
      <c r="BS149" s="60"/>
      <c r="BT149" s="60"/>
      <c r="BU149" s="60"/>
      <c r="BV149" s="60"/>
      <c r="BW149" s="60"/>
      <c r="BX149" s="60"/>
      <c r="BY149" s="60"/>
      <c r="BZ149" s="60"/>
      <c r="CA149" s="60"/>
      <c r="CB149" s="60"/>
      <c r="CC149" s="60"/>
      <c r="CD149" s="60"/>
      <c r="CE149" s="60"/>
      <c r="CF149" s="60"/>
      <c r="CG149" s="60"/>
      <c r="CH149" s="60"/>
      <c r="CI149" s="60"/>
      <c r="CJ149" s="60"/>
      <c r="CK149" s="60"/>
      <c r="CL149" s="60"/>
      <c r="CM149" s="60"/>
      <c r="CN149" s="60"/>
      <c r="CO149" s="60"/>
      <c r="CP149" s="60"/>
      <c r="CQ149" s="60"/>
      <c r="CR149" s="60"/>
      <c r="CS149" s="60"/>
      <c r="CT149" s="60"/>
      <c r="CU149" s="60"/>
      <c r="CV149" s="60"/>
      <c r="CW149" s="60"/>
      <c r="CX149" s="60"/>
      <c r="CY149" s="60"/>
      <c r="CZ149" s="60"/>
      <c r="DA149" s="60"/>
      <c r="DB149" s="60"/>
      <c r="DC149" s="60"/>
      <c r="DD149" s="60"/>
      <c r="DE149" s="60"/>
      <c r="DF149" s="60"/>
      <c r="DG149" s="60"/>
      <c r="DH149" s="60"/>
      <c r="DI149" s="60"/>
      <c r="DJ149" s="60"/>
      <c r="DK149" s="60"/>
      <c r="DL149" s="60"/>
      <c r="DM149" s="60"/>
      <c r="DN149" s="60"/>
      <c r="DO149" s="60"/>
      <c r="DP149" s="60"/>
      <c r="DQ149" s="60"/>
      <c r="DR149" s="60"/>
      <c r="DS149" s="60"/>
      <c r="DT149" s="60"/>
      <c r="DU149" s="60"/>
      <c r="DV149" s="60"/>
      <c r="DW149" s="60"/>
      <c r="DX149" s="60"/>
      <c r="DY149" s="60"/>
      <c r="DZ149" s="60"/>
      <c r="EA149" s="60"/>
      <c r="EB149" s="60"/>
      <c r="EC149" s="60"/>
      <c r="ED149" s="60"/>
      <c r="EE149" s="60"/>
      <c r="EF149" s="60"/>
      <c r="EG149" s="60"/>
      <c r="EH149" s="60"/>
      <c r="EI149" s="60"/>
      <c r="EJ149" s="60"/>
      <c r="EK149" s="60"/>
      <c r="EL149" s="60"/>
      <c r="EM149" s="60"/>
      <c r="EN149" s="60"/>
      <c r="EO149" s="60"/>
      <c r="EP149" s="60"/>
      <c r="EQ149" s="60"/>
      <c r="ER149" s="60"/>
      <c r="ES149" s="60"/>
      <c r="ET149" s="60"/>
      <c r="EU149" s="60"/>
      <c r="EV149" s="60"/>
      <c r="EW149" s="60"/>
      <c r="EX149" s="60"/>
      <c r="EY149" s="60"/>
      <c r="EZ149" s="60"/>
      <c r="FA149" s="60"/>
      <c r="FB149" s="60"/>
      <c r="FC149" s="60"/>
      <c r="FD149" s="60"/>
      <c r="FE149" s="60"/>
      <c r="FF149" s="60"/>
      <c r="FG149" s="60"/>
      <c r="FH149" s="60"/>
      <c r="FI149" s="60"/>
      <c r="FJ149" s="60"/>
      <c r="FK149" s="60"/>
      <c r="FL149" s="60"/>
      <c r="FM149" s="60"/>
      <c r="FN149" s="60"/>
      <c r="FO149" s="60"/>
      <c r="FP149" s="60"/>
      <c r="FQ149" s="60"/>
      <c r="FR149" s="60"/>
      <c r="FS149" s="60"/>
      <c r="FT149" s="60"/>
      <c r="FU149" s="60"/>
      <c r="FV149" s="60"/>
      <c r="FW149" s="60"/>
      <c r="FX149" s="60"/>
      <c r="FY149" s="60"/>
      <c r="FZ149" s="60"/>
      <c r="GA149" s="60"/>
      <c r="GB149" s="60"/>
      <c r="GC149" s="60"/>
      <c r="GD149" s="60"/>
      <c r="GE149" s="60"/>
      <c r="GF149" s="60"/>
      <c r="GG149" s="60"/>
      <c r="GH149" s="60"/>
      <c r="GI149" s="60"/>
      <c r="GJ149" s="60"/>
      <c r="GK149" s="60"/>
      <c r="GL149" s="60"/>
      <c r="GM149" s="60"/>
      <c r="GN149" s="60"/>
      <c r="GO149" s="60"/>
      <c r="GP149" s="60"/>
      <c r="GQ149" s="60"/>
      <c r="GR149" s="60"/>
      <c r="GS149" s="60"/>
      <c r="GT149" s="60"/>
      <c r="GU149" s="60"/>
      <c r="GV149" s="60"/>
      <c r="GW149" s="60"/>
      <c r="GX149" s="60"/>
      <c r="GY149" s="60"/>
      <c r="GZ149" s="60"/>
      <c r="HA149" s="60"/>
      <c r="HB149" s="60"/>
      <c r="HC149" s="60"/>
      <c r="HD149" s="60"/>
      <c r="HE149" s="60"/>
      <c r="HF149" s="60"/>
      <c r="HG149" s="60"/>
      <c r="HH149" s="60"/>
      <c r="HI149" s="60"/>
      <c r="HJ149" s="60"/>
      <c r="HK149" s="60"/>
      <c r="HL149" s="60"/>
      <c r="HM149" s="60"/>
      <c r="HN149" s="60"/>
      <c r="HO149" s="60"/>
      <c r="HP149" s="60"/>
      <c r="HQ149" s="60"/>
      <c r="HR149" s="60"/>
      <c r="HS149" s="60"/>
      <c r="HT149" s="60"/>
      <c r="HU149" s="60"/>
      <c r="HV149" s="60"/>
      <c r="HW149" s="60"/>
      <c r="HX149" s="60"/>
      <c r="HY149" s="60"/>
      <c r="HZ149" s="60"/>
      <c r="IA149" s="60"/>
      <c r="IB149" s="60"/>
      <c r="IC149" s="60"/>
      <c r="ID149" s="60"/>
      <c r="IE149" s="60"/>
      <c r="IF149" s="60"/>
      <c r="IG149" s="60"/>
      <c r="IH149" s="60"/>
      <c r="II149" s="60"/>
      <c r="IJ149" s="60"/>
      <c r="IK149" s="60"/>
      <c r="IL149" s="60"/>
      <c r="IM149" s="60"/>
      <c r="IN149" s="60"/>
      <c r="IO149" s="60"/>
      <c r="IP149" s="60"/>
      <c r="IQ149" s="60"/>
      <c r="IR149" s="60"/>
      <c r="IS149" s="60"/>
      <c r="IT149" s="60"/>
      <c r="IU149" s="60"/>
      <c r="IV149" s="60"/>
      <c r="IW149" s="60"/>
      <c r="IX149" s="60"/>
    </row>
    <row r="150" spans="1:258">
      <c r="A150" s="60"/>
      <c r="B150" s="67"/>
      <c r="C150" s="67"/>
      <c r="D150" s="67"/>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c r="AC150" s="60"/>
      <c r="AD150" s="60"/>
      <c r="AE150" s="60"/>
      <c r="AF150" s="60"/>
      <c r="AG150" s="60"/>
      <c r="AH150" s="60"/>
      <c r="AI150" s="60"/>
      <c r="AJ150" s="60"/>
      <c r="AK150" s="60"/>
      <c r="AL150" s="60"/>
      <c r="AM150" s="60"/>
      <c r="AN150" s="60"/>
      <c r="AO150" s="60"/>
      <c r="AP150" s="60"/>
      <c r="AQ150" s="60"/>
      <c r="AR150" s="60"/>
      <c r="AS150" s="60"/>
      <c r="AT150" s="60"/>
      <c r="AU150" s="60"/>
      <c r="AV150" s="60"/>
      <c r="AW150" s="60"/>
      <c r="AX150" s="60"/>
      <c r="AY150" s="60"/>
      <c r="AZ150" s="60"/>
      <c r="BA150" s="60"/>
      <c r="BB150" s="60"/>
      <c r="BC150" s="60"/>
      <c r="BD150" s="60"/>
      <c r="BE150" s="60"/>
      <c r="BF150" s="60"/>
      <c r="BG150" s="60"/>
      <c r="BH150" s="60"/>
      <c r="BI150" s="60"/>
      <c r="BJ150" s="60"/>
      <c r="BK150" s="60"/>
      <c r="BL150" s="60"/>
      <c r="BM150" s="60"/>
      <c r="BN150" s="60"/>
      <c r="BO150" s="60"/>
      <c r="BP150" s="60"/>
      <c r="BQ150" s="60"/>
      <c r="BR150" s="60"/>
      <c r="BS150" s="60"/>
      <c r="BT150" s="60"/>
      <c r="BU150" s="60"/>
      <c r="BV150" s="60"/>
      <c r="BW150" s="60"/>
      <c r="BX150" s="60"/>
      <c r="BY150" s="60"/>
      <c r="BZ150" s="60"/>
      <c r="CA150" s="60"/>
      <c r="CB150" s="60"/>
      <c r="CC150" s="60"/>
      <c r="CD150" s="60"/>
      <c r="CE150" s="60"/>
      <c r="CF150" s="60"/>
      <c r="CG150" s="60"/>
      <c r="CH150" s="60"/>
      <c r="CI150" s="60"/>
      <c r="CJ150" s="60"/>
      <c r="CK150" s="60"/>
      <c r="CL150" s="60"/>
      <c r="CM150" s="60"/>
      <c r="CN150" s="60"/>
      <c r="CO150" s="60"/>
      <c r="CP150" s="60"/>
      <c r="CQ150" s="60"/>
      <c r="CR150" s="60"/>
      <c r="CS150" s="60"/>
      <c r="CT150" s="60"/>
      <c r="CU150" s="60"/>
      <c r="CV150" s="60"/>
      <c r="CW150" s="60"/>
      <c r="CX150" s="60"/>
      <c r="CY150" s="60"/>
      <c r="CZ150" s="60"/>
      <c r="DA150" s="60"/>
      <c r="DB150" s="60"/>
      <c r="DC150" s="60"/>
      <c r="DD150" s="60"/>
      <c r="DE150" s="60"/>
      <c r="DF150" s="60"/>
      <c r="DG150" s="60"/>
      <c r="DH150" s="60"/>
      <c r="DI150" s="60"/>
      <c r="DJ150" s="60"/>
      <c r="DK150" s="60"/>
      <c r="DL150" s="60"/>
      <c r="DM150" s="60"/>
      <c r="DN150" s="60"/>
      <c r="DO150" s="60"/>
      <c r="DP150" s="60"/>
      <c r="DQ150" s="60"/>
      <c r="DR150" s="60"/>
      <c r="DS150" s="60"/>
      <c r="DT150" s="60"/>
      <c r="DU150" s="60"/>
      <c r="DV150" s="60"/>
      <c r="DW150" s="60"/>
      <c r="DX150" s="60"/>
      <c r="DY150" s="60"/>
      <c r="DZ150" s="60"/>
      <c r="EA150" s="60"/>
      <c r="EB150" s="60"/>
      <c r="EC150" s="60"/>
      <c r="ED150" s="60"/>
      <c r="EE150" s="60"/>
      <c r="EF150" s="60"/>
      <c r="EG150" s="60"/>
      <c r="EH150" s="60"/>
      <c r="EI150" s="60"/>
      <c r="EJ150" s="60"/>
      <c r="EK150" s="60"/>
      <c r="EL150" s="60"/>
      <c r="EM150" s="60"/>
      <c r="EN150" s="60"/>
      <c r="EO150" s="60"/>
      <c r="EP150" s="60"/>
      <c r="EQ150" s="60"/>
      <c r="ER150" s="60"/>
      <c r="ES150" s="60"/>
      <c r="ET150" s="60"/>
      <c r="EU150" s="60"/>
      <c r="EV150" s="60"/>
      <c r="EW150" s="60"/>
      <c r="EX150" s="60"/>
      <c r="EY150" s="60"/>
      <c r="EZ150" s="60"/>
      <c r="FA150" s="60"/>
      <c r="FB150" s="60"/>
      <c r="FC150" s="60"/>
      <c r="FD150" s="60"/>
      <c r="FE150" s="60"/>
      <c r="FF150" s="60"/>
      <c r="FG150" s="60"/>
      <c r="FH150" s="60"/>
      <c r="FI150" s="60"/>
      <c r="FJ150" s="60"/>
      <c r="FK150" s="60"/>
      <c r="FL150" s="60"/>
      <c r="FM150" s="60"/>
      <c r="FN150" s="60"/>
      <c r="FO150" s="60"/>
      <c r="FP150" s="60"/>
      <c r="FQ150" s="60"/>
      <c r="FR150" s="60"/>
      <c r="FS150" s="60"/>
      <c r="FT150" s="60"/>
      <c r="FU150" s="60"/>
      <c r="FV150" s="60"/>
      <c r="FW150" s="60"/>
      <c r="FX150" s="60"/>
      <c r="FY150" s="60"/>
      <c r="FZ150" s="60"/>
      <c r="GA150" s="60"/>
      <c r="GB150" s="60"/>
      <c r="GC150" s="60"/>
      <c r="GD150" s="60"/>
      <c r="GE150" s="60"/>
      <c r="GF150" s="60"/>
      <c r="GG150" s="60"/>
      <c r="GH150" s="60"/>
      <c r="GI150" s="60"/>
      <c r="GJ150" s="60"/>
      <c r="GK150" s="60"/>
      <c r="GL150" s="60"/>
      <c r="GM150" s="60"/>
      <c r="GN150" s="60"/>
      <c r="GO150" s="60"/>
      <c r="GP150" s="60"/>
      <c r="GQ150" s="60"/>
      <c r="GR150" s="60"/>
      <c r="GS150" s="60"/>
      <c r="GT150" s="60"/>
      <c r="GU150" s="60"/>
      <c r="GV150" s="60"/>
      <c r="GW150" s="60"/>
      <c r="GX150" s="60"/>
      <c r="GY150" s="60"/>
      <c r="GZ150" s="60"/>
      <c r="HA150" s="60"/>
      <c r="HB150" s="60"/>
      <c r="HC150" s="60"/>
      <c r="HD150" s="60"/>
      <c r="HE150" s="60"/>
      <c r="HF150" s="60"/>
      <c r="HG150" s="60"/>
      <c r="HH150" s="60"/>
      <c r="HI150" s="60"/>
      <c r="HJ150" s="60"/>
      <c r="HK150" s="60"/>
      <c r="HL150" s="60"/>
      <c r="HM150" s="60"/>
      <c r="HN150" s="60"/>
      <c r="HO150" s="60"/>
      <c r="HP150" s="60"/>
      <c r="HQ150" s="60"/>
      <c r="HR150" s="60"/>
      <c r="HS150" s="60"/>
      <c r="HT150" s="60"/>
      <c r="HU150" s="60"/>
      <c r="HV150" s="60"/>
      <c r="HW150" s="60"/>
      <c r="HX150" s="60"/>
      <c r="HY150" s="60"/>
      <c r="HZ150" s="60"/>
      <c r="IA150" s="60"/>
      <c r="IB150" s="60"/>
      <c r="IC150" s="60"/>
      <c r="ID150" s="60"/>
      <c r="IE150" s="60"/>
      <c r="IF150" s="60"/>
      <c r="IG150" s="60"/>
      <c r="IH150" s="60"/>
      <c r="II150" s="60"/>
      <c r="IJ150" s="60"/>
      <c r="IK150" s="60"/>
      <c r="IL150" s="60"/>
      <c r="IM150" s="60"/>
      <c r="IN150" s="60"/>
      <c r="IO150" s="60"/>
      <c r="IP150" s="60"/>
      <c r="IQ150" s="60"/>
      <c r="IR150" s="60"/>
      <c r="IS150" s="60"/>
      <c r="IT150" s="60"/>
      <c r="IU150" s="60"/>
      <c r="IV150" s="60"/>
      <c r="IW150" s="60"/>
      <c r="IX150" s="60"/>
    </row>
    <row r="151" spans="1:258">
      <c r="A151" s="60"/>
      <c r="B151" s="67"/>
      <c r="C151" s="67"/>
      <c r="D151" s="67"/>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c r="AC151" s="60"/>
      <c r="AD151" s="60"/>
      <c r="AE151" s="60"/>
      <c r="AF151" s="60"/>
      <c r="AG151" s="60"/>
      <c r="AH151" s="60"/>
      <c r="AI151" s="60"/>
      <c r="AJ151" s="60"/>
      <c r="AK151" s="60"/>
      <c r="AL151" s="60"/>
      <c r="AM151" s="60"/>
      <c r="AN151" s="60"/>
      <c r="AO151" s="60"/>
      <c r="AP151" s="60"/>
      <c r="AQ151" s="60"/>
      <c r="AR151" s="60"/>
      <c r="AS151" s="60"/>
      <c r="AT151" s="60"/>
      <c r="AU151" s="60"/>
      <c r="AV151" s="60"/>
      <c r="AW151" s="60"/>
      <c r="AX151" s="60"/>
      <c r="AY151" s="60"/>
      <c r="AZ151" s="60"/>
      <c r="BA151" s="60"/>
      <c r="BB151" s="60"/>
      <c r="BC151" s="60"/>
      <c r="BD151" s="60"/>
      <c r="BE151" s="60"/>
      <c r="BF151" s="60"/>
      <c r="BG151" s="60"/>
      <c r="BH151" s="60"/>
      <c r="BI151" s="60"/>
      <c r="BJ151" s="60"/>
      <c r="BK151" s="60"/>
      <c r="BL151" s="60"/>
      <c r="BM151" s="60"/>
      <c r="BN151" s="60"/>
      <c r="BO151" s="60"/>
      <c r="BP151" s="60"/>
      <c r="BQ151" s="60"/>
      <c r="BR151" s="60"/>
      <c r="BS151" s="60"/>
      <c r="BT151" s="60"/>
      <c r="BU151" s="60"/>
      <c r="BV151" s="60"/>
      <c r="BW151" s="60"/>
      <c r="BX151" s="60"/>
      <c r="BY151" s="60"/>
      <c r="BZ151" s="60"/>
      <c r="CA151" s="60"/>
      <c r="CB151" s="60"/>
      <c r="CC151" s="60"/>
      <c r="CD151" s="60"/>
      <c r="CE151" s="60"/>
      <c r="CF151" s="60"/>
      <c r="CG151" s="60"/>
      <c r="CH151" s="60"/>
      <c r="CI151" s="60"/>
      <c r="CJ151" s="60"/>
      <c r="CK151" s="60"/>
      <c r="CL151" s="60"/>
      <c r="CM151" s="60"/>
      <c r="CN151" s="60"/>
      <c r="CO151" s="60"/>
      <c r="CP151" s="60"/>
      <c r="CQ151" s="60"/>
      <c r="CR151" s="60"/>
      <c r="CS151" s="60"/>
      <c r="CT151" s="60"/>
      <c r="CU151" s="60"/>
      <c r="CV151" s="60"/>
      <c r="CW151" s="60"/>
      <c r="CX151" s="60"/>
      <c r="CY151" s="60"/>
      <c r="CZ151" s="60"/>
      <c r="DA151" s="60"/>
      <c r="DB151" s="60"/>
      <c r="DC151" s="60"/>
      <c r="DD151" s="60"/>
      <c r="DE151" s="60"/>
      <c r="DF151" s="60"/>
      <c r="DG151" s="60"/>
      <c r="DH151" s="60"/>
      <c r="DI151" s="60"/>
      <c r="DJ151" s="60"/>
      <c r="DK151" s="60"/>
      <c r="DL151" s="60"/>
      <c r="DM151" s="60"/>
      <c r="DN151" s="60"/>
      <c r="DO151" s="60"/>
      <c r="DP151" s="60"/>
      <c r="DQ151" s="60"/>
      <c r="DR151" s="60"/>
      <c r="DS151" s="60"/>
      <c r="DT151" s="60"/>
      <c r="DU151" s="60"/>
      <c r="DV151" s="60"/>
      <c r="DW151" s="60"/>
      <c r="DX151" s="60"/>
      <c r="DY151" s="60"/>
      <c r="DZ151" s="60"/>
      <c r="EA151" s="60"/>
      <c r="EB151" s="60"/>
      <c r="EC151" s="60"/>
      <c r="ED151" s="60"/>
      <c r="EE151" s="60"/>
      <c r="EF151" s="60"/>
      <c r="EG151" s="60"/>
      <c r="EH151" s="60"/>
      <c r="EI151" s="60"/>
      <c r="EJ151" s="60"/>
      <c r="EK151" s="60"/>
      <c r="EL151" s="60"/>
      <c r="EM151" s="60"/>
      <c r="EN151" s="60"/>
      <c r="EO151" s="60"/>
      <c r="EP151" s="60"/>
      <c r="EQ151" s="60"/>
      <c r="ER151" s="60"/>
      <c r="ES151" s="60"/>
      <c r="ET151" s="60"/>
      <c r="EU151" s="60"/>
      <c r="EV151" s="60"/>
      <c r="EW151" s="60"/>
      <c r="EX151" s="60"/>
      <c r="EY151" s="60"/>
      <c r="EZ151" s="60"/>
      <c r="FA151" s="60"/>
      <c r="FB151" s="60"/>
      <c r="FC151" s="60"/>
      <c r="FD151" s="60"/>
      <c r="FE151" s="60"/>
      <c r="FF151" s="60"/>
      <c r="FG151" s="60"/>
      <c r="FH151" s="60"/>
      <c r="FI151" s="60"/>
      <c r="FJ151" s="60"/>
      <c r="FK151" s="60"/>
      <c r="FL151" s="60"/>
      <c r="FM151" s="60"/>
      <c r="FN151" s="60"/>
      <c r="FO151" s="60"/>
      <c r="FP151" s="60"/>
      <c r="FQ151" s="60"/>
      <c r="FR151" s="60"/>
      <c r="FS151" s="60"/>
      <c r="FT151" s="60"/>
      <c r="FU151" s="60"/>
      <c r="FV151" s="60"/>
      <c r="FW151" s="60"/>
      <c r="FX151" s="60"/>
      <c r="FY151" s="60"/>
      <c r="FZ151" s="60"/>
      <c r="GA151" s="60"/>
      <c r="GB151" s="60"/>
      <c r="GC151" s="60"/>
      <c r="GD151" s="60"/>
      <c r="GE151" s="60"/>
      <c r="GF151" s="60"/>
      <c r="GG151" s="60"/>
      <c r="GH151" s="60"/>
      <c r="GI151" s="60"/>
      <c r="GJ151" s="60"/>
      <c r="GK151" s="60"/>
      <c r="GL151" s="60"/>
      <c r="GM151" s="60"/>
      <c r="GN151" s="60"/>
      <c r="GO151" s="60"/>
      <c r="GP151" s="60"/>
      <c r="GQ151" s="60"/>
      <c r="GR151" s="60"/>
      <c r="GS151" s="60"/>
      <c r="GT151" s="60"/>
      <c r="GU151" s="60"/>
      <c r="GV151" s="60"/>
      <c r="GW151" s="60"/>
      <c r="GX151" s="60"/>
      <c r="GY151" s="60"/>
      <c r="GZ151" s="60"/>
      <c r="HA151" s="60"/>
      <c r="HB151" s="60"/>
      <c r="HC151" s="60"/>
      <c r="HD151" s="60"/>
      <c r="HE151" s="60"/>
      <c r="HF151" s="60"/>
      <c r="HG151" s="60"/>
      <c r="HH151" s="60"/>
      <c r="HI151" s="60"/>
      <c r="HJ151" s="60"/>
      <c r="HK151" s="60"/>
      <c r="HL151" s="60"/>
      <c r="HM151" s="60"/>
      <c r="HN151" s="60"/>
      <c r="HO151" s="60"/>
      <c r="HP151" s="60"/>
      <c r="HQ151" s="60"/>
      <c r="HR151" s="60"/>
      <c r="HS151" s="60"/>
      <c r="HT151" s="60"/>
      <c r="HU151" s="60"/>
      <c r="HV151" s="60"/>
      <c r="HW151" s="60"/>
      <c r="HX151" s="60"/>
      <c r="HY151" s="60"/>
      <c r="HZ151" s="60"/>
      <c r="IA151" s="60"/>
      <c r="IB151" s="60"/>
      <c r="IC151" s="60"/>
      <c r="ID151" s="60"/>
      <c r="IE151" s="60"/>
      <c r="IF151" s="60"/>
      <c r="IG151" s="60"/>
      <c r="IH151" s="60"/>
      <c r="II151" s="60"/>
      <c r="IJ151" s="60"/>
      <c r="IK151" s="60"/>
      <c r="IL151" s="60"/>
      <c r="IM151" s="60"/>
      <c r="IN151" s="60"/>
      <c r="IO151" s="60"/>
      <c r="IP151" s="60"/>
      <c r="IQ151" s="60"/>
      <c r="IR151" s="60"/>
      <c r="IS151" s="60"/>
      <c r="IT151" s="60"/>
      <c r="IU151" s="60"/>
      <c r="IV151" s="60"/>
      <c r="IW151" s="60"/>
      <c r="IX151" s="60"/>
    </row>
    <row r="152" spans="1:258">
      <c r="A152" s="60"/>
      <c r="B152" s="67"/>
      <c r="C152" s="67"/>
      <c r="D152" s="67"/>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c r="AC152" s="60"/>
      <c r="AD152" s="60"/>
      <c r="AE152" s="60"/>
      <c r="AF152" s="60"/>
      <c r="AG152" s="60"/>
      <c r="AH152" s="60"/>
      <c r="AI152" s="60"/>
      <c r="AJ152" s="60"/>
      <c r="AK152" s="60"/>
      <c r="AL152" s="60"/>
      <c r="AM152" s="60"/>
      <c r="AN152" s="60"/>
      <c r="AO152" s="60"/>
      <c r="AP152" s="60"/>
      <c r="AQ152" s="60"/>
      <c r="AR152" s="60"/>
      <c r="AS152" s="60"/>
      <c r="AT152" s="60"/>
      <c r="AU152" s="60"/>
      <c r="AV152" s="60"/>
      <c r="AW152" s="60"/>
      <c r="AX152" s="60"/>
      <c r="AY152" s="60"/>
      <c r="AZ152" s="60"/>
      <c r="BA152" s="60"/>
      <c r="BB152" s="60"/>
      <c r="BC152" s="60"/>
      <c r="BD152" s="60"/>
      <c r="BE152" s="60"/>
      <c r="BF152" s="60"/>
      <c r="BG152" s="60"/>
      <c r="BH152" s="60"/>
      <c r="BI152" s="60"/>
      <c r="BJ152" s="60"/>
      <c r="BK152" s="60"/>
      <c r="BL152" s="60"/>
      <c r="BM152" s="60"/>
      <c r="BN152" s="60"/>
      <c r="BO152" s="60"/>
      <c r="BP152" s="60"/>
      <c r="BQ152" s="60"/>
      <c r="BR152" s="60"/>
      <c r="BS152" s="60"/>
      <c r="BT152" s="60"/>
      <c r="BU152" s="60"/>
      <c r="BV152" s="60"/>
      <c r="BW152" s="60"/>
      <c r="BX152" s="60"/>
      <c r="BY152" s="60"/>
      <c r="BZ152" s="60"/>
      <c r="CA152" s="60"/>
      <c r="CB152" s="60"/>
      <c r="CC152" s="60"/>
      <c r="CD152" s="60"/>
      <c r="CE152" s="60"/>
      <c r="CF152" s="60"/>
      <c r="CG152" s="60"/>
      <c r="CH152" s="60"/>
      <c r="CI152" s="60"/>
      <c r="CJ152" s="60"/>
      <c r="CK152" s="60"/>
      <c r="CL152" s="60"/>
      <c r="CM152" s="60"/>
      <c r="CN152" s="60"/>
      <c r="CO152" s="60"/>
      <c r="CP152" s="60"/>
      <c r="CQ152" s="60"/>
      <c r="CR152" s="60"/>
      <c r="CS152" s="60"/>
      <c r="CT152" s="60"/>
      <c r="CU152" s="60"/>
      <c r="CV152" s="60"/>
      <c r="CW152" s="60"/>
      <c r="CX152" s="60"/>
      <c r="CY152" s="60"/>
      <c r="CZ152" s="60"/>
      <c r="DA152" s="60"/>
      <c r="DB152" s="60"/>
      <c r="DC152" s="60"/>
      <c r="DD152" s="60"/>
      <c r="DE152" s="60"/>
      <c r="DF152" s="60"/>
      <c r="DG152" s="60"/>
      <c r="DH152" s="60"/>
      <c r="DI152" s="60"/>
      <c r="DJ152" s="60"/>
      <c r="DK152" s="60"/>
      <c r="DL152" s="60"/>
      <c r="DM152" s="60"/>
      <c r="DN152" s="60"/>
      <c r="DO152" s="60"/>
      <c r="DP152" s="60"/>
      <c r="DQ152" s="60"/>
      <c r="DR152" s="60"/>
      <c r="DS152" s="60"/>
      <c r="DT152" s="60"/>
      <c r="DU152" s="60"/>
      <c r="DV152" s="60"/>
      <c r="DW152" s="60"/>
      <c r="DX152" s="60"/>
      <c r="DY152" s="60"/>
      <c r="DZ152" s="60"/>
      <c r="EA152" s="60"/>
      <c r="EB152" s="60"/>
      <c r="EC152" s="60"/>
      <c r="ED152" s="60"/>
      <c r="EE152" s="60"/>
      <c r="EF152" s="60"/>
      <c r="EG152" s="60"/>
      <c r="EH152" s="60"/>
      <c r="EI152" s="60"/>
      <c r="EJ152" s="60"/>
      <c r="EK152" s="60"/>
      <c r="EL152" s="60"/>
      <c r="EM152" s="60"/>
      <c r="EN152" s="60"/>
      <c r="EO152" s="60"/>
      <c r="EP152" s="60"/>
      <c r="EQ152" s="60"/>
      <c r="ER152" s="60"/>
      <c r="ES152" s="60"/>
      <c r="ET152" s="60"/>
      <c r="EU152" s="60"/>
      <c r="EV152" s="60"/>
      <c r="EW152" s="60"/>
      <c r="EX152" s="60"/>
      <c r="EY152" s="60"/>
      <c r="EZ152" s="60"/>
      <c r="FA152" s="60"/>
      <c r="FB152" s="60"/>
      <c r="FC152" s="60"/>
      <c r="FD152" s="60"/>
      <c r="FE152" s="60"/>
      <c r="FF152" s="60"/>
      <c r="FG152" s="60"/>
      <c r="FH152" s="60"/>
      <c r="FI152" s="60"/>
      <c r="FJ152" s="60"/>
      <c r="FK152" s="60"/>
      <c r="FL152" s="60"/>
      <c r="FM152" s="60"/>
      <c r="FN152" s="60"/>
      <c r="FO152" s="60"/>
      <c r="FP152" s="60"/>
      <c r="FQ152" s="60"/>
      <c r="FR152" s="60"/>
      <c r="FS152" s="60"/>
      <c r="FT152" s="60"/>
      <c r="FU152" s="60"/>
      <c r="FV152" s="60"/>
      <c r="FW152" s="60"/>
      <c r="FX152" s="60"/>
      <c r="FY152" s="60"/>
      <c r="FZ152" s="60"/>
      <c r="GA152" s="60"/>
      <c r="GB152" s="60"/>
      <c r="GC152" s="60"/>
      <c r="GD152" s="60"/>
      <c r="GE152" s="60"/>
      <c r="GF152" s="60"/>
      <c r="GG152" s="60"/>
      <c r="GH152" s="60"/>
      <c r="GI152" s="60"/>
      <c r="GJ152" s="60"/>
      <c r="GK152" s="60"/>
      <c r="GL152" s="60"/>
      <c r="GM152" s="60"/>
      <c r="GN152" s="60"/>
      <c r="GO152" s="60"/>
      <c r="GP152" s="60"/>
      <c r="GQ152" s="60"/>
      <c r="GR152" s="60"/>
      <c r="GS152" s="60"/>
      <c r="GT152" s="60"/>
      <c r="GU152" s="60"/>
      <c r="GV152" s="60"/>
      <c r="GW152" s="60"/>
      <c r="GX152" s="60"/>
      <c r="GY152" s="60"/>
      <c r="GZ152" s="60"/>
      <c r="HA152" s="60"/>
      <c r="HB152" s="60"/>
      <c r="HC152" s="60"/>
      <c r="HD152" s="60"/>
      <c r="HE152" s="60"/>
      <c r="HF152" s="60"/>
      <c r="HG152" s="60"/>
      <c r="HH152" s="60"/>
      <c r="HI152" s="60"/>
      <c r="HJ152" s="60"/>
      <c r="HK152" s="60"/>
      <c r="HL152" s="60"/>
      <c r="HM152" s="60"/>
      <c r="HN152" s="60"/>
      <c r="HO152" s="60"/>
      <c r="HP152" s="60"/>
      <c r="HQ152" s="60"/>
      <c r="HR152" s="60"/>
      <c r="HS152" s="60"/>
      <c r="HT152" s="60"/>
      <c r="HU152" s="60"/>
      <c r="HV152" s="60"/>
      <c r="HW152" s="60"/>
      <c r="HX152" s="60"/>
      <c r="HY152" s="60"/>
      <c r="HZ152" s="60"/>
      <c r="IA152" s="60"/>
      <c r="IB152" s="60"/>
      <c r="IC152" s="60"/>
      <c r="ID152" s="60"/>
      <c r="IE152" s="60"/>
      <c r="IF152" s="60"/>
      <c r="IG152" s="60"/>
      <c r="IH152" s="60"/>
      <c r="II152" s="60"/>
      <c r="IJ152" s="60"/>
      <c r="IK152" s="60"/>
      <c r="IL152" s="60"/>
      <c r="IM152" s="60"/>
      <c r="IN152" s="60"/>
      <c r="IO152" s="60"/>
      <c r="IP152" s="60"/>
      <c r="IQ152" s="60"/>
      <c r="IR152" s="60"/>
      <c r="IS152" s="60"/>
      <c r="IT152" s="60"/>
      <c r="IU152" s="60"/>
      <c r="IV152" s="60"/>
      <c r="IW152" s="60"/>
      <c r="IX152" s="60"/>
    </row>
    <row r="153" spans="1:258">
      <c r="A153" s="60"/>
      <c r="B153" s="67"/>
      <c r="C153" s="67"/>
      <c r="D153" s="67"/>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c r="AP153" s="60"/>
      <c r="AQ153" s="60"/>
      <c r="AR153" s="60"/>
      <c r="AS153" s="60"/>
      <c r="AT153" s="60"/>
      <c r="AU153" s="60"/>
      <c r="AV153" s="60"/>
      <c r="AW153" s="60"/>
      <c r="AX153" s="60"/>
      <c r="AY153" s="60"/>
      <c r="AZ153" s="60"/>
      <c r="BA153" s="60"/>
      <c r="BB153" s="60"/>
      <c r="BC153" s="60"/>
      <c r="BD153" s="60"/>
      <c r="BE153" s="60"/>
      <c r="BF153" s="60"/>
      <c r="BG153" s="60"/>
      <c r="BH153" s="60"/>
      <c r="BI153" s="60"/>
      <c r="BJ153" s="60"/>
      <c r="BK153" s="60"/>
      <c r="BL153" s="60"/>
      <c r="BM153" s="60"/>
      <c r="BN153" s="60"/>
      <c r="BO153" s="60"/>
      <c r="BP153" s="60"/>
      <c r="BQ153" s="60"/>
      <c r="BR153" s="60"/>
      <c r="BS153" s="60"/>
      <c r="BT153" s="60"/>
      <c r="BU153" s="60"/>
      <c r="BV153" s="60"/>
      <c r="BW153" s="60"/>
      <c r="BX153" s="60"/>
      <c r="BY153" s="60"/>
      <c r="BZ153" s="60"/>
      <c r="CA153" s="60"/>
      <c r="CB153" s="60"/>
      <c r="CC153" s="60"/>
      <c r="CD153" s="60"/>
      <c r="CE153" s="60"/>
      <c r="CF153" s="60"/>
      <c r="CG153" s="60"/>
      <c r="CH153" s="60"/>
      <c r="CI153" s="60"/>
      <c r="CJ153" s="60"/>
      <c r="CK153" s="60"/>
      <c r="CL153" s="60"/>
      <c r="CM153" s="60"/>
      <c r="CN153" s="60"/>
      <c r="CO153" s="60"/>
      <c r="CP153" s="60"/>
      <c r="CQ153" s="60"/>
      <c r="CR153" s="60"/>
      <c r="CS153" s="60"/>
      <c r="CT153" s="60"/>
      <c r="CU153" s="60"/>
      <c r="CV153" s="60"/>
      <c r="CW153" s="60"/>
      <c r="CX153" s="60"/>
      <c r="CY153" s="60"/>
      <c r="CZ153" s="60"/>
      <c r="DA153" s="60"/>
      <c r="DB153" s="60"/>
      <c r="DC153" s="60"/>
      <c r="DD153" s="60"/>
      <c r="DE153" s="60"/>
      <c r="DF153" s="60"/>
      <c r="DG153" s="60"/>
      <c r="DH153" s="60"/>
      <c r="DI153" s="60"/>
      <c r="DJ153" s="60"/>
      <c r="DK153" s="60"/>
      <c r="DL153" s="60"/>
      <c r="DM153" s="60"/>
      <c r="DN153" s="60"/>
      <c r="DO153" s="60"/>
      <c r="DP153" s="60"/>
      <c r="DQ153" s="60"/>
      <c r="DR153" s="60"/>
      <c r="DS153" s="60"/>
      <c r="DT153" s="60"/>
      <c r="DU153" s="60"/>
      <c r="DV153" s="60"/>
      <c r="DW153" s="60"/>
      <c r="DX153" s="60"/>
      <c r="DY153" s="60"/>
      <c r="DZ153" s="60"/>
      <c r="EA153" s="60"/>
      <c r="EB153" s="60"/>
      <c r="EC153" s="60"/>
      <c r="ED153" s="60"/>
      <c r="EE153" s="60"/>
      <c r="EF153" s="60"/>
      <c r="EG153" s="60"/>
      <c r="EH153" s="60"/>
      <c r="EI153" s="60"/>
      <c r="EJ153" s="60"/>
      <c r="EK153" s="60"/>
      <c r="EL153" s="60"/>
      <c r="EM153" s="60"/>
      <c r="EN153" s="60"/>
      <c r="EO153" s="60"/>
      <c r="EP153" s="60"/>
      <c r="EQ153" s="60"/>
      <c r="ER153" s="60"/>
      <c r="ES153" s="60"/>
      <c r="ET153" s="60"/>
      <c r="EU153" s="60"/>
      <c r="EV153" s="60"/>
      <c r="EW153" s="60"/>
      <c r="EX153" s="60"/>
      <c r="EY153" s="60"/>
      <c r="EZ153" s="60"/>
      <c r="FA153" s="60"/>
      <c r="FB153" s="60"/>
      <c r="FC153" s="60"/>
      <c r="FD153" s="60"/>
      <c r="FE153" s="60"/>
      <c r="FF153" s="60"/>
      <c r="FG153" s="60"/>
      <c r="FH153" s="60"/>
      <c r="FI153" s="60"/>
      <c r="FJ153" s="60"/>
      <c r="FK153" s="60"/>
      <c r="FL153" s="60"/>
      <c r="FM153" s="60"/>
      <c r="FN153" s="60"/>
      <c r="FO153" s="60"/>
      <c r="FP153" s="60"/>
      <c r="FQ153" s="60"/>
      <c r="FR153" s="60"/>
      <c r="FS153" s="60"/>
      <c r="FT153" s="60"/>
      <c r="FU153" s="60"/>
      <c r="FV153" s="60"/>
      <c r="FW153" s="60"/>
      <c r="FX153" s="60"/>
      <c r="FY153" s="60"/>
      <c r="FZ153" s="60"/>
      <c r="GA153" s="60"/>
      <c r="GB153" s="60"/>
      <c r="GC153" s="60"/>
      <c r="GD153" s="60"/>
      <c r="GE153" s="60"/>
      <c r="GF153" s="60"/>
      <c r="GG153" s="60"/>
      <c r="GH153" s="60"/>
      <c r="GI153" s="60"/>
      <c r="GJ153" s="60"/>
      <c r="GK153" s="60"/>
      <c r="GL153" s="60"/>
      <c r="GM153" s="60"/>
      <c r="GN153" s="60"/>
      <c r="GO153" s="60"/>
      <c r="GP153" s="60"/>
      <c r="GQ153" s="60"/>
      <c r="GR153" s="60"/>
      <c r="GS153" s="60"/>
      <c r="GT153" s="60"/>
      <c r="GU153" s="60"/>
      <c r="GV153" s="60"/>
      <c r="GW153" s="60"/>
      <c r="GX153" s="60"/>
      <c r="GY153" s="60"/>
      <c r="GZ153" s="60"/>
      <c r="HA153" s="60"/>
      <c r="HB153" s="60"/>
      <c r="HC153" s="60"/>
      <c r="HD153" s="60"/>
      <c r="HE153" s="60"/>
      <c r="HF153" s="60"/>
      <c r="HG153" s="60"/>
      <c r="HH153" s="60"/>
      <c r="HI153" s="60"/>
      <c r="HJ153" s="60"/>
      <c r="HK153" s="60"/>
      <c r="HL153" s="60"/>
      <c r="HM153" s="60"/>
      <c r="HN153" s="60"/>
      <c r="HO153" s="60"/>
      <c r="HP153" s="60"/>
      <c r="HQ153" s="60"/>
      <c r="HR153" s="60"/>
      <c r="HS153" s="60"/>
      <c r="HT153" s="60"/>
      <c r="HU153" s="60"/>
      <c r="HV153" s="60"/>
      <c r="HW153" s="60"/>
      <c r="HX153" s="60"/>
      <c r="HY153" s="60"/>
      <c r="HZ153" s="60"/>
      <c r="IA153" s="60"/>
      <c r="IB153" s="60"/>
      <c r="IC153" s="60"/>
      <c r="ID153" s="60"/>
      <c r="IE153" s="60"/>
      <c r="IF153" s="60"/>
      <c r="IG153" s="60"/>
      <c r="IH153" s="60"/>
      <c r="II153" s="60"/>
      <c r="IJ153" s="60"/>
      <c r="IK153" s="60"/>
      <c r="IL153" s="60"/>
      <c r="IM153" s="60"/>
      <c r="IN153" s="60"/>
      <c r="IO153" s="60"/>
      <c r="IP153" s="60"/>
      <c r="IQ153" s="60"/>
      <c r="IR153" s="60"/>
      <c r="IS153" s="60"/>
      <c r="IT153" s="60"/>
      <c r="IU153" s="60"/>
      <c r="IV153" s="60"/>
      <c r="IW153" s="60"/>
      <c r="IX153" s="60"/>
    </row>
    <row r="154" spans="1:258">
      <c r="A154" s="60"/>
      <c r="B154" s="67"/>
      <c r="C154" s="67"/>
      <c r="D154" s="67"/>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c r="AC154" s="60"/>
      <c r="AD154" s="60"/>
      <c r="AE154" s="60"/>
      <c r="AF154" s="60"/>
      <c r="AG154" s="60"/>
      <c r="AH154" s="60"/>
      <c r="AI154" s="60"/>
      <c r="AJ154" s="60"/>
      <c r="AK154" s="60"/>
      <c r="AL154" s="60"/>
      <c r="AM154" s="60"/>
      <c r="AN154" s="60"/>
      <c r="AO154" s="60"/>
      <c r="AP154" s="60"/>
      <c r="AQ154" s="60"/>
      <c r="AR154" s="60"/>
      <c r="AS154" s="60"/>
      <c r="AT154" s="60"/>
      <c r="AU154" s="60"/>
      <c r="AV154" s="60"/>
      <c r="AW154" s="60"/>
      <c r="AX154" s="60"/>
      <c r="AY154" s="60"/>
      <c r="AZ154" s="60"/>
      <c r="BA154" s="60"/>
      <c r="BB154" s="60"/>
      <c r="BC154" s="60"/>
      <c r="BD154" s="60"/>
      <c r="BE154" s="60"/>
      <c r="BF154" s="60"/>
      <c r="BG154" s="60"/>
      <c r="BH154" s="60"/>
      <c r="BI154" s="60"/>
      <c r="BJ154" s="60"/>
      <c r="BK154" s="60"/>
      <c r="BL154" s="60"/>
      <c r="BM154" s="60"/>
      <c r="BN154" s="60"/>
      <c r="BO154" s="60"/>
      <c r="BP154" s="60"/>
      <c r="BQ154" s="60"/>
      <c r="BR154" s="60"/>
      <c r="BS154" s="60"/>
      <c r="BT154" s="60"/>
      <c r="BU154" s="60"/>
      <c r="BV154" s="60"/>
      <c r="BW154" s="60"/>
      <c r="BX154" s="60"/>
      <c r="BY154" s="60"/>
      <c r="BZ154" s="60"/>
      <c r="CA154" s="60"/>
      <c r="CB154" s="60"/>
      <c r="CC154" s="60"/>
      <c r="CD154" s="60"/>
      <c r="CE154" s="60"/>
      <c r="CF154" s="60"/>
      <c r="CG154" s="60"/>
      <c r="CH154" s="60"/>
      <c r="CI154" s="60"/>
      <c r="CJ154" s="60"/>
      <c r="CK154" s="60"/>
      <c r="CL154" s="60"/>
      <c r="CM154" s="60"/>
      <c r="CN154" s="60"/>
      <c r="CO154" s="60"/>
      <c r="CP154" s="60"/>
      <c r="CQ154" s="60"/>
      <c r="CR154" s="60"/>
      <c r="CS154" s="60"/>
      <c r="CT154" s="60"/>
      <c r="CU154" s="60"/>
      <c r="CV154" s="60"/>
      <c r="CW154" s="60"/>
      <c r="CX154" s="60"/>
      <c r="CY154" s="60"/>
      <c r="CZ154" s="60"/>
      <c r="DA154" s="60"/>
      <c r="DB154" s="60"/>
      <c r="DC154" s="60"/>
      <c r="DD154" s="60"/>
      <c r="DE154" s="60"/>
      <c r="DF154" s="60"/>
      <c r="DG154" s="60"/>
      <c r="DH154" s="60"/>
      <c r="DI154" s="60"/>
      <c r="DJ154" s="60"/>
      <c r="DK154" s="60"/>
      <c r="DL154" s="60"/>
      <c r="DM154" s="60"/>
      <c r="DN154" s="60"/>
      <c r="DO154" s="60"/>
      <c r="DP154" s="60"/>
      <c r="DQ154" s="60"/>
      <c r="DR154" s="60"/>
      <c r="DS154" s="60"/>
      <c r="DT154" s="60"/>
      <c r="DU154" s="60"/>
      <c r="DV154" s="60"/>
      <c r="DW154" s="60"/>
      <c r="DX154" s="60"/>
      <c r="DY154" s="60"/>
      <c r="DZ154" s="60"/>
      <c r="EA154" s="60"/>
      <c r="EB154" s="60"/>
      <c r="EC154" s="60"/>
      <c r="ED154" s="60"/>
      <c r="EE154" s="60"/>
      <c r="EF154" s="60"/>
      <c r="EG154" s="60"/>
      <c r="EH154" s="60"/>
      <c r="EI154" s="60"/>
      <c r="EJ154" s="60"/>
      <c r="EK154" s="60"/>
      <c r="EL154" s="60"/>
      <c r="EM154" s="60"/>
      <c r="EN154" s="60"/>
      <c r="EO154" s="60"/>
      <c r="EP154" s="60"/>
      <c r="EQ154" s="60"/>
      <c r="ER154" s="60"/>
      <c r="ES154" s="60"/>
      <c r="ET154" s="60"/>
      <c r="EU154" s="60"/>
      <c r="EV154" s="60"/>
      <c r="EW154" s="60"/>
      <c r="EX154" s="60"/>
      <c r="EY154" s="60"/>
      <c r="EZ154" s="60"/>
      <c r="FA154" s="60"/>
      <c r="FB154" s="60"/>
      <c r="FC154" s="60"/>
      <c r="FD154" s="60"/>
      <c r="FE154" s="60"/>
      <c r="FF154" s="60"/>
      <c r="FG154" s="60"/>
      <c r="FH154" s="60"/>
      <c r="FI154" s="60"/>
      <c r="FJ154" s="60"/>
      <c r="FK154" s="60"/>
      <c r="FL154" s="60"/>
      <c r="FM154" s="60"/>
      <c r="FN154" s="60"/>
      <c r="FO154" s="60"/>
      <c r="FP154" s="60"/>
      <c r="FQ154" s="60"/>
      <c r="FR154" s="60"/>
      <c r="FS154" s="60"/>
      <c r="FT154" s="60"/>
      <c r="FU154" s="60"/>
      <c r="FV154" s="60"/>
      <c r="FW154" s="60"/>
      <c r="FX154" s="60"/>
      <c r="FY154" s="60"/>
      <c r="FZ154" s="60"/>
      <c r="GA154" s="60"/>
      <c r="GB154" s="60"/>
      <c r="GC154" s="60"/>
      <c r="GD154" s="60"/>
      <c r="GE154" s="60"/>
      <c r="GF154" s="60"/>
      <c r="GG154" s="60"/>
      <c r="GH154" s="60"/>
      <c r="GI154" s="60"/>
      <c r="GJ154" s="60"/>
      <c r="GK154" s="60"/>
      <c r="GL154" s="60"/>
      <c r="GM154" s="60"/>
      <c r="GN154" s="60"/>
      <c r="GO154" s="60"/>
      <c r="GP154" s="60"/>
      <c r="GQ154" s="60"/>
      <c r="GR154" s="60"/>
      <c r="GS154" s="60"/>
      <c r="GT154" s="60"/>
      <c r="GU154" s="60"/>
      <c r="GV154" s="60"/>
      <c r="GW154" s="60"/>
      <c r="GX154" s="60"/>
      <c r="GY154" s="60"/>
      <c r="GZ154" s="60"/>
      <c r="HA154" s="60"/>
      <c r="HB154" s="60"/>
      <c r="HC154" s="60"/>
      <c r="HD154" s="60"/>
      <c r="HE154" s="60"/>
      <c r="HF154" s="60"/>
      <c r="HG154" s="60"/>
      <c r="HH154" s="60"/>
      <c r="HI154" s="60"/>
      <c r="HJ154" s="60"/>
      <c r="HK154" s="60"/>
      <c r="HL154" s="60"/>
      <c r="HM154" s="60"/>
      <c r="HN154" s="60"/>
      <c r="HO154" s="60"/>
      <c r="HP154" s="60"/>
      <c r="HQ154" s="60"/>
      <c r="HR154" s="60"/>
      <c r="HS154" s="60"/>
      <c r="HT154" s="60"/>
      <c r="HU154" s="60"/>
      <c r="HV154" s="60"/>
      <c r="HW154" s="60"/>
      <c r="HX154" s="60"/>
      <c r="HY154" s="60"/>
      <c r="HZ154" s="60"/>
      <c r="IA154" s="60"/>
      <c r="IB154" s="60"/>
      <c r="IC154" s="60"/>
      <c r="ID154" s="60"/>
      <c r="IE154" s="60"/>
      <c r="IF154" s="60"/>
      <c r="IG154" s="60"/>
      <c r="IH154" s="60"/>
      <c r="II154" s="60"/>
      <c r="IJ154" s="60"/>
      <c r="IK154" s="60"/>
      <c r="IL154" s="60"/>
      <c r="IM154" s="60"/>
      <c r="IN154" s="60"/>
      <c r="IO154" s="60"/>
      <c r="IP154" s="60"/>
      <c r="IQ154" s="60"/>
      <c r="IR154" s="60"/>
      <c r="IS154" s="60"/>
      <c r="IT154" s="60"/>
      <c r="IU154" s="60"/>
      <c r="IV154" s="60"/>
      <c r="IW154" s="60"/>
      <c r="IX154" s="60"/>
    </row>
    <row r="155" spans="1:258">
      <c r="A155" s="60"/>
      <c r="B155" s="67"/>
      <c r="C155" s="67"/>
      <c r="D155" s="67"/>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c r="AC155" s="60"/>
      <c r="AD155" s="60"/>
      <c r="AE155" s="60"/>
      <c r="AF155" s="60"/>
      <c r="AG155" s="60"/>
      <c r="AH155" s="60"/>
      <c r="AI155" s="60"/>
      <c r="AJ155" s="60"/>
      <c r="AK155" s="60"/>
      <c r="AL155" s="60"/>
      <c r="AM155" s="60"/>
      <c r="AN155" s="60"/>
      <c r="AO155" s="60"/>
      <c r="AP155" s="60"/>
      <c r="AQ155" s="60"/>
      <c r="AR155" s="60"/>
      <c r="AS155" s="60"/>
      <c r="AT155" s="60"/>
      <c r="AU155" s="60"/>
      <c r="AV155" s="60"/>
      <c r="AW155" s="60"/>
      <c r="AX155" s="60"/>
      <c r="AY155" s="60"/>
      <c r="AZ155" s="60"/>
      <c r="BA155" s="60"/>
      <c r="BB155" s="60"/>
      <c r="BC155" s="60"/>
      <c r="BD155" s="60"/>
      <c r="BE155" s="60"/>
      <c r="BF155" s="60"/>
      <c r="BG155" s="60"/>
      <c r="BH155" s="60"/>
      <c r="BI155" s="60"/>
      <c r="BJ155" s="60"/>
      <c r="BK155" s="60"/>
      <c r="BL155" s="60"/>
      <c r="BM155" s="60"/>
      <c r="BN155" s="60"/>
      <c r="BO155" s="60"/>
      <c r="BP155" s="60"/>
      <c r="BQ155" s="60"/>
      <c r="BR155" s="60"/>
      <c r="BS155" s="60"/>
      <c r="BT155" s="60"/>
      <c r="BU155" s="60"/>
      <c r="BV155" s="60"/>
      <c r="BW155" s="60"/>
      <c r="BX155" s="60"/>
      <c r="BY155" s="60"/>
      <c r="BZ155" s="60"/>
      <c r="CA155" s="60"/>
      <c r="CB155" s="60"/>
      <c r="CC155" s="60"/>
      <c r="CD155" s="60"/>
      <c r="CE155" s="60"/>
      <c r="CF155" s="60"/>
      <c r="CG155" s="60"/>
      <c r="CH155" s="60"/>
      <c r="CI155" s="60"/>
      <c r="CJ155" s="60"/>
      <c r="CK155" s="60"/>
      <c r="CL155" s="60"/>
      <c r="CM155" s="60"/>
      <c r="CN155" s="60"/>
      <c r="CO155" s="60"/>
      <c r="CP155" s="60"/>
      <c r="CQ155" s="60"/>
      <c r="CR155" s="60"/>
      <c r="CS155" s="60"/>
      <c r="CT155" s="60"/>
      <c r="CU155" s="60"/>
      <c r="CV155" s="60"/>
      <c r="CW155" s="60"/>
      <c r="CX155" s="60"/>
      <c r="CY155" s="60"/>
      <c r="CZ155" s="60"/>
      <c r="DA155" s="60"/>
      <c r="DB155" s="60"/>
      <c r="DC155" s="60"/>
      <c r="DD155" s="60"/>
      <c r="DE155" s="60"/>
      <c r="DF155" s="60"/>
      <c r="DG155" s="60"/>
      <c r="DH155" s="60"/>
      <c r="DI155" s="60"/>
      <c r="DJ155" s="60"/>
      <c r="DK155" s="60"/>
      <c r="DL155" s="60"/>
      <c r="DM155" s="60"/>
      <c r="DN155" s="60"/>
      <c r="DO155" s="60"/>
      <c r="DP155" s="60"/>
      <c r="DQ155" s="60"/>
      <c r="DR155" s="60"/>
      <c r="DS155" s="60"/>
      <c r="DT155" s="60"/>
      <c r="DU155" s="60"/>
      <c r="DV155" s="60"/>
      <c r="DW155" s="60"/>
      <c r="DX155" s="60"/>
      <c r="DY155" s="60"/>
      <c r="DZ155" s="60"/>
      <c r="EA155" s="60"/>
      <c r="EB155" s="60"/>
      <c r="EC155" s="60"/>
      <c r="ED155" s="60"/>
      <c r="EE155" s="60"/>
      <c r="EF155" s="60"/>
      <c r="EG155" s="60"/>
      <c r="EH155" s="60"/>
      <c r="EI155" s="60"/>
      <c r="EJ155" s="60"/>
      <c r="EK155" s="60"/>
      <c r="EL155" s="60"/>
      <c r="EM155" s="60"/>
      <c r="EN155" s="60"/>
      <c r="EO155" s="60"/>
      <c r="EP155" s="60"/>
      <c r="EQ155" s="60"/>
      <c r="ER155" s="60"/>
      <c r="ES155" s="60"/>
      <c r="ET155" s="60"/>
      <c r="EU155" s="60"/>
      <c r="EV155" s="60"/>
      <c r="EW155" s="60"/>
      <c r="EX155" s="60"/>
      <c r="EY155" s="60"/>
      <c r="EZ155" s="60"/>
      <c r="FA155" s="60"/>
      <c r="FB155" s="60"/>
      <c r="FC155" s="60"/>
      <c r="FD155" s="60"/>
      <c r="FE155" s="60"/>
      <c r="FF155" s="60"/>
      <c r="FG155" s="60"/>
      <c r="FH155" s="60"/>
      <c r="FI155" s="60"/>
      <c r="FJ155" s="60"/>
      <c r="FK155" s="60"/>
      <c r="FL155" s="60"/>
      <c r="FM155" s="60"/>
      <c r="FN155" s="60"/>
      <c r="FO155" s="60"/>
      <c r="FP155" s="60"/>
      <c r="FQ155" s="60"/>
      <c r="FR155" s="60"/>
      <c r="FS155" s="60"/>
      <c r="FT155" s="60"/>
      <c r="FU155" s="60"/>
      <c r="FV155" s="60"/>
      <c r="FW155" s="60"/>
      <c r="FX155" s="60"/>
      <c r="FY155" s="60"/>
      <c r="FZ155" s="60"/>
      <c r="GA155" s="60"/>
      <c r="GB155" s="60"/>
      <c r="GC155" s="60"/>
      <c r="GD155" s="60"/>
      <c r="GE155" s="60"/>
      <c r="GF155" s="60"/>
      <c r="GG155" s="60"/>
      <c r="GH155" s="60"/>
      <c r="GI155" s="60"/>
      <c r="GJ155" s="60"/>
      <c r="GK155" s="60"/>
      <c r="GL155" s="60"/>
      <c r="GM155" s="60"/>
      <c r="GN155" s="60"/>
      <c r="GO155" s="60"/>
      <c r="GP155" s="60"/>
      <c r="GQ155" s="60"/>
      <c r="GR155" s="60"/>
      <c r="GS155" s="60"/>
      <c r="GT155" s="60"/>
      <c r="GU155" s="60"/>
      <c r="GV155" s="60"/>
      <c r="GW155" s="60"/>
      <c r="GX155" s="60"/>
      <c r="GY155" s="60"/>
      <c r="GZ155" s="60"/>
      <c r="HA155" s="60"/>
      <c r="HB155" s="60"/>
      <c r="HC155" s="60"/>
      <c r="HD155" s="60"/>
      <c r="HE155" s="60"/>
      <c r="HF155" s="60"/>
      <c r="HG155" s="60"/>
      <c r="HH155" s="60"/>
      <c r="HI155" s="60"/>
      <c r="HJ155" s="60"/>
      <c r="HK155" s="60"/>
      <c r="HL155" s="60"/>
      <c r="HM155" s="60"/>
      <c r="HN155" s="60"/>
      <c r="HO155" s="60"/>
      <c r="HP155" s="60"/>
      <c r="HQ155" s="60"/>
      <c r="HR155" s="60"/>
      <c r="HS155" s="60"/>
      <c r="HT155" s="60"/>
      <c r="HU155" s="60"/>
      <c r="HV155" s="60"/>
      <c r="HW155" s="60"/>
      <c r="HX155" s="60"/>
      <c r="HY155" s="60"/>
      <c r="HZ155" s="60"/>
      <c r="IA155" s="60"/>
      <c r="IB155" s="60"/>
      <c r="IC155" s="60"/>
      <c r="ID155" s="60"/>
      <c r="IE155" s="60"/>
      <c r="IF155" s="60"/>
      <c r="IG155" s="60"/>
      <c r="IH155" s="60"/>
      <c r="II155" s="60"/>
      <c r="IJ155" s="60"/>
      <c r="IK155" s="60"/>
      <c r="IL155" s="60"/>
      <c r="IM155" s="60"/>
      <c r="IN155" s="60"/>
      <c r="IO155" s="60"/>
      <c r="IP155" s="60"/>
      <c r="IQ155" s="60"/>
      <c r="IR155" s="60"/>
      <c r="IS155" s="60"/>
      <c r="IT155" s="60"/>
      <c r="IU155" s="60"/>
      <c r="IV155" s="60"/>
      <c r="IW155" s="60"/>
      <c r="IX155" s="60"/>
    </row>
    <row r="156" spans="1:258">
      <c r="A156" s="60"/>
      <c r="B156" s="67"/>
      <c r="C156" s="67"/>
      <c r="D156" s="67"/>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60"/>
      <c r="AJ156" s="60"/>
      <c r="AK156" s="60"/>
      <c r="AL156" s="60"/>
      <c r="AM156" s="60"/>
      <c r="AN156" s="60"/>
      <c r="AO156" s="60"/>
      <c r="AP156" s="60"/>
      <c r="AQ156" s="60"/>
      <c r="AR156" s="60"/>
      <c r="AS156" s="60"/>
      <c r="AT156" s="60"/>
      <c r="AU156" s="60"/>
      <c r="AV156" s="60"/>
      <c r="AW156" s="60"/>
      <c r="AX156" s="60"/>
      <c r="AY156" s="60"/>
      <c r="AZ156" s="60"/>
      <c r="BA156" s="60"/>
      <c r="BB156" s="60"/>
      <c r="BC156" s="60"/>
      <c r="BD156" s="60"/>
      <c r="BE156" s="60"/>
      <c r="BF156" s="60"/>
      <c r="BG156" s="60"/>
      <c r="BH156" s="60"/>
      <c r="BI156" s="60"/>
      <c r="BJ156" s="60"/>
      <c r="BK156" s="60"/>
      <c r="BL156" s="60"/>
      <c r="BM156" s="60"/>
      <c r="BN156" s="60"/>
      <c r="BO156" s="60"/>
      <c r="BP156" s="60"/>
      <c r="BQ156" s="60"/>
      <c r="BR156" s="60"/>
      <c r="BS156" s="60"/>
      <c r="BT156" s="60"/>
      <c r="BU156" s="60"/>
      <c r="BV156" s="60"/>
      <c r="BW156" s="60"/>
      <c r="BX156" s="60"/>
      <c r="BY156" s="60"/>
      <c r="BZ156" s="60"/>
      <c r="CA156" s="60"/>
      <c r="CB156" s="60"/>
      <c r="CC156" s="60"/>
      <c r="CD156" s="60"/>
      <c r="CE156" s="60"/>
      <c r="CF156" s="60"/>
      <c r="CG156" s="60"/>
      <c r="CH156" s="60"/>
      <c r="CI156" s="60"/>
      <c r="CJ156" s="60"/>
      <c r="CK156" s="60"/>
      <c r="CL156" s="60"/>
      <c r="CM156" s="60"/>
      <c r="CN156" s="60"/>
      <c r="CO156" s="60"/>
      <c r="CP156" s="60"/>
      <c r="CQ156" s="60"/>
      <c r="CR156" s="60"/>
      <c r="CS156" s="60"/>
      <c r="CT156" s="60"/>
      <c r="CU156" s="60"/>
      <c r="CV156" s="60"/>
      <c r="CW156" s="60"/>
      <c r="CX156" s="60"/>
      <c r="CY156" s="60"/>
      <c r="CZ156" s="60"/>
      <c r="DA156" s="60"/>
      <c r="DB156" s="60"/>
      <c r="DC156" s="60"/>
      <c r="DD156" s="60"/>
      <c r="DE156" s="60"/>
      <c r="DF156" s="60"/>
      <c r="DG156" s="60"/>
      <c r="DH156" s="60"/>
      <c r="DI156" s="60"/>
      <c r="DJ156" s="60"/>
      <c r="DK156" s="60"/>
      <c r="DL156" s="60"/>
      <c r="DM156" s="60"/>
      <c r="DN156" s="60"/>
      <c r="DO156" s="60"/>
      <c r="DP156" s="60"/>
      <c r="DQ156" s="60"/>
      <c r="DR156" s="60"/>
      <c r="DS156" s="60"/>
      <c r="DT156" s="60"/>
      <c r="DU156" s="60"/>
      <c r="DV156" s="60"/>
      <c r="DW156" s="60"/>
      <c r="DX156" s="60"/>
      <c r="DY156" s="60"/>
      <c r="DZ156" s="60"/>
      <c r="EA156" s="60"/>
      <c r="EB156" s="60"/>
      <c r="EC156" s="60"/>
      <c r="ED156" s="60"/>
      <c r="EE156" s="60"/>
      <c r="EF156" s="60"/>
      <c r="EG156" s="60"/>
      <c r="EH156" s="60"/>
      <c r="EI156" s="60"/>
      <c r="EJ156" s="60"/>
      <c r="EK156" s="60"/>
      <c r="EL156" s="60"/>
      <c r="EM156" s="60"/>
      <c r="EN156" s="60"/>
      <c r="EO156" s="60"/>
      <c r="EP156" s="60"/>
      <c r="EQ156" s="60"/>
      <c r="ER156" s="60"/>
      <c r="ES156" s="60"/>
      <c r="ET156" s="60"/>
      <c r="EU156" s="60"/>
      <c r="EV156" s="60"/>
      <c r="EW156" s="60"/>
      <c r="EX156" s="60"/>
      <c r="EY156" s="60"/>
      <c r="EZ156" s="60"/>
      <c r="FA156" s="60"/>
      <c r="FB156" s="60"/>
      <c r="FC156" s="60"/>
      <c r="FD156" s="60"/>
      <c r="FE156" s="60"/>
      <c r="FF156" s="60"/>
      <c r="FG156" s="60"/>
      <c r="FH156" s="60"/>
      <c r="FI156" s="60"/>
      <c r="FJ156" s="60"/>
      <c r="FK156" s="60"/>
      <c r="FL156" s="60"/>
      <c r="FM156" s="60"/>
      <c r="FN156" s="60"/>
      <c r="FO156" s="60"/>
      <c r="FP156" s="60"/>
      <c r="FQ156" s="60"/>
      <c r="FR156" s="60"/>
      <c r="FS156" s="60"/>
      <c r="FT156" s="60"/>
      <c r="FU156" s="60"/>
      <c r="FV156" s="60"/>
      <c r="FW156" s="60"/>
      <c r="FX156" s="60"/>
      <c r="FY156" s="60"/>
      <c r="FZ156" s="60"/>
      <c r="GA156" s="60"/>
      <c r="GB156" s="60"/>
      <c r="GC156" s="60"/>
      <c r="GD156" s="60"/>
      <c r="GE156" s="60"/>
      <c r="GF156" s="60"/>
      <c r="GG156" s="60"/>
      <c r="GH156" s="60"/>
      <c r="GI156" s="60"/>
      <c r="GJ156" s="60"/>
      <c r="GK156" s="60"/>
      <c r="GL156" s="60"/>
      <c r="GM156" s="60"/>
      <c r="GN156" s="60"/>
      <c r="GO156" s="60"/>
      <c r="GP156" s="60"/>
      <c r="GQ156" s="60"/>
      <c r="GR156" s="60"/>
      <c r="GS156" s="60"/>
      <c r="GT156" s="60"/>
      <c r="GU156" s="60"/>
      <c r="GV156" s="60"/>
      <c r="GW156" s="60"/>
      <c r="GX156" s="60"/>
      <c r="GY156" s="60"/>
      <c r="GZ156" s="60"/>
      <c r="HA156" s="60"/>
      <c r="HB156" s="60"/>
      <c r="HC156" s="60"/>
      <c r="HD156" s="60"/>
      <c r="HE156" s="60"/>
      <c r="HF156" s="60"/>
      <c r="HG156" s="60"/>
      <c r="HH156" s="60"/>
      <c r="HI156" s="60"/>
      <c r="HJ156" s="60"/>
      <c r="HK156" s="60"/>
      <c r="HL156" s="60"/>
      <c r="HM156" s="60"/>
      <c r="HN156" s="60"/>
      <c r="HO156" s="60"/>
      <c r="HP156" s="60"/>
      <c r="HQ156" s="60"/>
      <c r="HR156" s="60"/>
      <c r="HS156" s="60"/>
      <c r="HT156" s="60"/>
      <c r="HU156" s="60"/>
      <c r="HV156" s="60"/>
      <c r="HW156" s="60"/>
      <c r="HX156" s="60"/>
      <c r="HY156" s="60"/>
      <c r="HZ156" s="60"/>
      <c r="IA156" s="60"/>
      <c r="IB156" s="60"/>
      <c r="IC156" s="60"/>
      <c r="ID156" s="60"/>
      <c r="IE156" s="60"/>
      <c r="IF156" s="60"/>
      <c r="IG156" s="60"/>
      <c r="IH156" s="60"/>
      <c r="II156" s="60"/>
      <c r="IJ156" s="60"/>
      <c r="IK156" s="60"/>
      <c r="IL156" s="60"/>
      <c r="IM156" s="60"/>
      <c r="IN156" s="60"/>
      <c r="IO156" s="60"/>
      <c r="IP156" s="60"/>
      <c r="IQ156" s="60"/>
      <c r="IR156" s="60"/>
      <c r="IS156" s="60"/>
      <c r="IT156" s="60"/>
      <c r="IU156" s="60"/>
      <c r="IV156" s="60"/>
      <c r="IW156" s="60"/>
      <c r="IX156" s="60"/>
    </row>
    <row r="157" spans="1:258">
      <c r="A157" s="60"/>
      <c r="B157" s="67"/>
      <c r="C157" s="67"/>
      <c r="D157" s="67"/>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c r="AC157" s="60"/>
      <c r="AD157" s="60"/>
      <c r="AE157" s="60"/>
      <c r="AF157" s="60"/>
      <c r="AG157" s="60"/>
      <c r="AH157" s="60"/>
      <c r="AI157" s="60"/>
      <c r="AJ157" s="60"/>
      <c r="AK157" s="60"/>
      <c r="AL157" s="60"/>
      <c r="AM157" s="60"/>
      <c r="AN157" s="60"/>
      <c r="AO157" s="60"/>
      <c r="AP157" s="60"/>
      <c r="AQ157" s="60"/>
      <c r="AR157" s="60"/>
      <c r="AS157" s="60"/>
      <c r="AT157" s="60"/>
      <c r="AU157" s="60"/>
      <c r="AV157" s="60"/>
      <c r="AW157" s="60"/>
      <c r="AX157" s="60"/>
      <c r="AY157" s="60"/>
      <c r="AZ157" s="60"/>
      <c r="BA157" s="60"/>
      <c r="BB157" s="60"/>
      <c r="BC157" s="60"/>
      <c r="BD157" s="60"/>
      <c r="BE157" s="60"/>
      <c r="BF157" s="60"/>
      <c r="BG157" s="60"/>
      <c r="BH157" s="60"/>
      <c r="BI157" s="60"/>
      <c r="BJ157" s="60"/>
      <c r="BK157" s="60"/>
      <c r="BL157" s="60"/>
      <c r="BM157" s="60"/>
      <c r="BN157" s="60"/>
      <c r="BO157" s="60"/>
      <c r="BP157" s="60"/>
      <c r="BQ157" s="60"/>
      <c r="BR157" s="60"/>
      <c r="BS157" s="60"/>
      <c r="BT157" s="60"/>
      <c r="BU157" s="60"/>
      <c r="BV157" s="60"/>
      <c r="BW157" s="60"/>
      <c r="BX157" s="60"/>
      <c r="BY157" s="60"/>
      <c r="BZ157" s="60"/>
      <c r="CA157" s="60"/>
      <c r="CB157" s="60"/>
      <c r="CC157" s="60"/>
      <c r="CD157" s="60"/>
      <c r="CE157" s="60"/>
      <c r="CF157" s="60"/>
      <c r="CG157" s="60"/>
      <c r="CH157" s="60"/>
      <c r="CI157" s="60"/>
      <c r="CJ157" s="60"/>
      <c r="CK157" s="60"/>
      <c r="CL157" s="60"/>
      <c r="CM157" s="60"/>
      <c r="CN157" s="60"/>
      <c r="CO157" s="60"/>
      <c r="CP157" s="60"/>
      <c r="CQ157" s="60"/>
      <c r="CR157" s="60"/>
      <c r="CS157" s="60"/>
      <c r="CT157" s="60"/>
      <c r="CU157" s="60"/>
      <c r="CV157" s="60"/>
      <c r="CW157" s="60"/>
      <c r="CX157" s="60"/>
      <c r="CY157" s="60"/>
      <c r="CZ157" s="60"/>
      <c r="DA157" s="60"/>
      <c r="DB157" s="60"/>
      <c r="DC157" s="60"/>
      <c r="DD157" s="60"/>
      <c r="DE157" s="60"/>
      <c r="DF157" s="60"/>
      <c r="DG157" s="60"/>
      <c r="DH157" s="60"/>
      <c r="DI157" s="60"/>
      <c r="DJ157" s="60"/>
      <c r="DK157" s="60"/>
      <c r="DL157" s="60"/>
      <c r="DM157" s="60"/>
      <c r="DN157" s="60"/>
      <c r="DO157" s="60"/>
      <c r="DP157" s="60"/>
      <c r="DQ157" s="60"/>
      <c r="DR157" s="60"/>
      <c r="DS157" s="60"/>
      <c r="DT157" s="60"/>
      <c r="DU157" s="60"/>
      <c r="DV157" s="60"/>
      <c r="DW157" s="60"/>
      <c r="DX157" s="60"/>
      <c r="DY157" s="60"/>
      <c r="DZ157" s="60"/>
      <c r="EA157" s="60"/>
      <c r="EB157" s="60"/>
      <c r="EC157" s="60"/>
      <c r="ED157" s="60"/>
      <c r="EE157" s="60"/>
      <c r="EF157" s="60"/>
      <c r="EG157" s="60"/>
      <c r="EH157" s="60"/>
      <c r="EI157" s="60"/>
      <c r="EJ157" s="60"/>
      <c r="EK157" s="60"/>
      <c r="EL157" s="60"/>
      <c r="EM157" s="60"/>
      <c r="EN157" s="60"/>
      <c r="EO157" s="60"/>
      <c r="EP157" s="60"/>
      <c r="EQ157" s="60"/>
      <c r="ER157" s="60"/>
      <c r="ES157" s="60"/>
      <c r="ET157" s="60"/>
      <c r="EU157" s="60"/>
      <c r="EV157" s="60"/>
      <c r="EW157" s="60"/>
      <c r="EX157" s="60"/>
      <c r="EY157" s="60"/>
      <c r="EZ157" s="60"/>
      <c r="FA157" s="60"/>
      <c r="FB157" s="60"/>
      <c r="FC157" s="60"/>
      <c r="FD157" s="60"/>
      <c r="FE157" s="60"/>
      <c r="FF157" s="60"/>
      <c r="FG157" s="60"/>
      <c r="FH157" s="60"/>
      <c r="FI157" s="60"/>
      <c r="FJ157" s="60"/>
      <c r="FK157" s="60"/>
      <c r="FL157" s="60"/>
      <c r="FM157" s="60"/>
      <c r="FN157" s="60"/>
      <c r="FO157" s="60"/>
      <c r="FP157" s="60"/>
      <c r="FQ157" s="60"/>
      <c r="FR157" s="60"/>
      <c r="FS157" s="60"/>
      <c r="FT157" s="60"/>
      <c r="FU157" s="60"/>
      <c r="FV157" s="60"/>
      <c r="FW157" s="60"/>
      <c r="FX157" s="60"/>
      <c r="FY157" s="60"/>
      <c r="FZ157" s="60"/>
      <c r="GA157" s="60"/>
      <c r="GB157" s="60"/>
      <c r="GC157" s="60"/>
      <c r="GD157" s="60"/>
      <c r="GE157" s="60"/>
      <c r="GF157" s="60"/>
      <c r="GG157" s="60"/>
      <c r="GH157" s="60"/>
      <c r="GI157" s="60"/>
      <c r="GJ157" s="60"/>
      <c r="GK157" s="60"/>
      <c r="GL157" s="60"/>
      <c r="GM157" s="60"/>
      <c r="GN157" s="60"/>
      <c r="GO157" s="60"/>
      <c r="GP157" s="60"/>
      <c r="GQ157" s="60"/>
      <c r="GR157" s="60"/>
      <c r="GS157" s="60"/>
      <c r="GT157" s="60"/>
      <c r="GU157" s="60"/>
      <c r="GV157" s="60"/>
      <c r="GW157" s="60"/>
      <c r="GX157" s="60"/>
      <c r="GY157" s="60"/>
      <c r="GZ157" s="60"/>
      <c r="HA157" s="60"/>
      <c r="HB157" s="60"/>
      <c r="HC157" s="60"/>
      <c r="HD157" s="60"/>
      <c r="HE157" s="60"/>
      <c r="HF157" s="60"/>
      <c r="HG157" s="60"/>
      <c r="HH157" s="60"/>
      <c r="HI157" s="60"/>
      <c r="HJ157" s="60"/>
      <c r="HK157" s="60"/>
      <c r="HL157" s="60"/>
      <c r="HM157" s="60"/>
      <c r="HN157" s="60"/>
      <c r="HO157" s="60"/>
      <c r="HP157" s="60"/>
      <c r="HQ157" s="60"/>
      <c r="HR157" s="60"/>
      <c r="HS157" s="60"/>
      <c r="HT157" s="60"/>
      <c r="HU157" s="60"/>
      <c r="HV157" s="60"/>
      <c r="HW157" s="60"/>
      <c r="HX157" s="60"/>
      <c r="HY157" s="60"/>
      <c r="HZ157" s="60"/>
      <c r="IA157" s="60"/>
      <c r="IB157" s="60"/>
      <c r="IC157" s="60"/>
      <c r="ID157" s="60"/>
      <c r="IE157" s="60"/>
      <c r="IF157" s="60"/>
      <c r="IG157" s="60"/>
      <c r="IH157" s="60"/>
      <c r="II157" s="60"/>
      <c r="IJ157" s="60"/>
      <c r="IK157" s="60"/>
      <c r="IL157" s="60"/>
      <c r="IM157" s="60"/>
      <c r="IN157" s="60"/>
      <c r="IO157" s="60"/>
      <c r="IP157" s="60"/>
      <c r="IQ157" s="60"/>
      <c r="IR157" s="60"/>
      <c r="IS157" s="60"/>
      <c r="IT157" s="60"/>
      <c r="IU157" s="60"/>
      <c r="IV157" s="60"/>
      <c r="IW157" s="60"/>
      <c r="IX157" s="60"/>
    </row>
    <row r="158" spans="1:258">
      <c r="A158" s="60"/>
      <c r="B158" s="67"/>
      <c r="C158" s="67"/>
      <c r="D158" s="67"/>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c r="AC158" s="60"/>
      <c r="AD158" s="60"/>
      <c r="AE158" s="60"/>
      <c r="AF158" s="60"/>
      <c r="AG158" s="60"/>
      <c r="AH158" s="60"/>
      <c r="AI158" s="60"/>
      <c r="AJ158" s="60"/>
      <c r="AK158" s="60"/>
      <c r="AL158" s="60"/>
      <c r="AM158" s="60"/>
      <c r="AN158" s="60"/>
      <c r="AO158" s="60"/>
      <c r="AP158" s="60"/>
      <c r="AQ158" s="60"/>
      <c r="AR158" s="60"/>
      <c r="AS158" s="60"/>
      <c r="AT158" s="60"/>
      <c r="AU158" s="60"/>
      <c r="AV158" s="60"/>
      <c r="AW158" s="60"/>
      <c r="AX158" s="60"/>
      <c r="AY158" s="60"/>
      <c r="AZ158" s="60"/>
      <c r="BA158" s="60"/>
      <c r="BB158" s="60"/>
      <c r="BC158" s="60"/>
      <c r="BD158" s="60"/>
      <c r="BE158" s="60"/>
      <c r="BF158" s="60"/>
      <c r="BG158" s="60"/>
      <c r="BH158" s="60"/>
      <c r="BI158" s="60"/>
      <c r="BJ158" s="60"/>
      <c r="BK158" s="60"/>
      <c r="BL158" s="60"/>
      <c r="BM158" s="60"/>
      <c r="BN158" s="60"/>
      <c r="BO158" s="60"/>
      <c r="BP158" s="60"/>
      <c r="BQ158" s="60"/>
      <c r="BR158" s="60"/>
      <c r="BS158" s="60"/>
      <c r="BT158" s="60"/>
      <c r="BU158" s="60"/>
      <c r="BV158" s="60"/>
      <c r="BW158" s="60"/>
      <c r="BX158" s="60"/>
      <c r="BY158" s="60"/>
      <c r="BZ158" s="60"/>
      <c r="CA158" s="60"/>
      <c r="CB158" s="60"/>
      <c r="CC158" s="60"/>
      <c r="CD158" s="60"/>
      <c r="CE158" s="60"/>
      <c r="CF158" s="60"/>
      <c r="CG158" s="60"/>
      <c r="CH158" s="60"/>
      <c r="CI158" s="60"/>
      <c r="CJ158" s="60"/>
      <c r="CK158" s="60"/>
      <c r="CL158" s="60"/>
      <c r="CM158" s="60"/>
      <c r="CN158" s="60"/>
      <c r="CO158" s="60"/>
      <c r="CP158" s="60"/>
      <c r="CQ158" s="60"/>
      <c r="CR158" s="60"/>
      <c r="CS158" s="60"/>
      <c r="CT158" s="60"/>
      <c r="CU158" s="60"/>
      <c r="CV158" s="60"/>
      <c r="CW158" s="60"/>
      <c r="CX158" s="60"/>
      <c r="CY158" s="60"/>
      <c r="CZ158" s="60"/>
      <c r="DA158" s="60"/>
      <c r="DB158" s="60"/>
      <c r="DC158" s="60"/>
      <c r="DD158" s="60"/>
      <c r="DE158" s="60"/>
      <c r="DF158" s="60"/>
      <c r="DG158" s="60"/>
      <c r="DH158" s="60"/>
      <c r="DI158" s="60"/>
      <c r="DJ158" s="60"/>
      <c r="DK158" s="60"/>
      <c r="DL158" s="60"/>
      <c r="DM158" s="60"/>
      <c r="DN158" s="60"/>
      <c r="DO158" s="60"/>
      <c r="DP158" s="60"/>
      <c r="DQ158" s="60"/>
      <c r="DR158" s="60"/>
      <c r="DS158" s="60"/>
      <c r="DT158" s="60"/>
      <c r="DU158" s="60"/>
      <c r="DV158" s="60"/>
      <c r="DW158" s="60"/>
      <c r="DX158" s="60"/>
      <c r="DY158" s="60"/>
      <c r="DZ158" s="60"/>
      <c r="EA158" s="60"/>
      <c r="EB158" s="60"/>
      <c r="EC158" s="60"/>
      <c r="ED158" s="60"/>
      <c r="EE158" s="60"/>
      <c r="EF158" s="60"/>
      <c r="EG158" s="60"/>
      <c r="EH158" s="60"/>
      <c r="EI158" s="60"/>
      <c r="EJ158" s="60"/>
      <c r="EK158" s="60"/>
      <c r="EL158" s="60"/>
      <c r="EM158" s="60"/>
      <c r="EN158" s="60"/>
      <c r="EO158" s="60"/>
      <c r="EP158" s="60"/>
      <c r="EQ158" s="60"/>
      <c r="ER158" s="60"/>
      <c r="ES158" s="60"/>
      <c r="ET158" s="60"/>
      <c r="EU158" s="60"/>
      <c r="EV158" s="60"/>
      <c r="EW158" s="60"/>
      <c r="EX158" s="60"/>
      <c r="EY158" s="60"/>
      <c r="EZ158" s="60"/>
      <c r="FA158" s="60"/>
      <c r="FB158" s="60"/>
      <c r="FC158" s="60"/>
      <c r="FD158" s="60"/>
      <c r="FE158" s="60"/>
      <c r="FF158" s="60"/>
      <c r="FG158" s="60"/>
      <c r="FH158" s="60"/>
      <c r="FI158" s="60"/>
      <c r="FJ158" s="60"/>
      <c r="FK158" s="60"/>
      <c r="FL158" s="60"/>
      <c r="FM158" s="60"/>
      <c r="FN158" s="60"/>
      <c r="FO158" s="60"/>
      <c r="FP158" s="60"/>
      <c r="FQ158" s="60"/>
      <c r="FR158" s="60"/>
      <c r="FS158" s="60"/>
      <c r="FT158" s="60"/>
      <c r="FU158" s="60"/>
      <c r="FV158" s="60"/>
      <c r="FW158" s="60"/>
      <c r="FX158" s="60"/>
      <c r="FY158" s="60"/>
      <c r="FZ158" s="60"/>
      <c r="GA158" s="60"/>
      <c r="GB158" s="60"/>
      <c r="GC158" s="60"/>
      <c r="GD158" s="60"/>
      <c r="GE158" s="60"/>
      <c r="GF158" s="60"/>
      <c r="GG158" s="60"/>
      <c r="GH158" s="60"/>
      <c r="GI158" s="60"/>
      <c r="GJ158" s="60"/>
      <c r="GK158" s="60"/>
      <c r="GL158" s="60"/>
      <c r="GM158" s="60"/>
      <c r="GN158" s="60"/>
      <c r="GO158" s="60"/>
      <c r="GP158" s="60"/>
      <c r="GQ158" s="60"/>
      <c r="GR158" s="60"/>
      <c r="GS158" s="60"/>
      <c r="GT158" s="60"/>
      <c r="GU158" s="60"/>
      <c r="GV158" s="60"/>
      <c r="GW158" s="60"/>
      <c r="GX158" s="60"/>
      <c r="GY158" s="60"/>
      <c r="GZ158" s="60"/>
      <c r="HA158" s="60"/>
      <c r="HB158" s="60"/>
      <c r="HC158" s="60"/>
      <c r="HD158" s="60"/>
      <c r="HE158" s="60"/>
      <c r="HF158" s="60"/>
      <c r="HG158" s="60"/>
      <c r="HH158" s="60"/>
      <c r="HI158" s="60"/>
      <c r="HJ158" s="60"/>
      <c r="HK158" s="60"/>
      <c r="HL158" s="60"/>
      <c r="HM158" s="60"/>
      <c r="HN158" s="60"/>
      <c r="HO158" s="60"/>
      <c r="HP158" s="60"/>
      <c r="HQ158" s="60"/>
      <c r="HR158" s="60"/>
      <c r="HS158" s="60"/>
      <c r="HT158" s="60"/>
      <c r="HU158" s="60"/>
      <c r="HV158" s="60"/>
      <c r="HW158" s="60"/>
      <c r="HX158" s="60"/>
      <c r="HY158" s="60"/>
      <c r="HZ158" s="60"/>
      <c r="IA158" s="60"/>
      <c r="IB158" s="60"/>
      <c r="IC158" s="60"/>
      <c r="ID158" s="60"/>
      <c r="IE158" s="60"/>
      <c r="IF158" s="60"/>
      <c r="IG158" s="60"/>
      <c r="IH158" s="60"/>
      <c r="II158" s="60"/>
      <c r="IJ158" s="60"/>
      <c r="IK158" s="60"/>
      <c r="IL158" s="60"/>
      <c r="IM158" s="60"/>
      <c r="IN158" s="60"/>
      <c r="IO158" s="60"/>
      <c r="IP158" s="60"/>
      <c r="IQ158" s="60"/>
      <c r="IR158" s="60"/>
      <c r="IS158" s="60"/>
      <c r="IT158" s="60"/>
      <c r="IU158" s="60"/>
      <c r="IV158" s="60"/>
      <c r="IW158" s="60"/>
      <c r="IX158" s="60"/>
    </row>
    <row r="159" spans="1:258">
      <c r="A159" s="60"/>
      <c r="B159" s="67"/>
      <c r="C159" s="67"/>
      <c r="D159" s="67"/>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c r="AC159" s="60"/>
      <c r="AD159" s="60"/>
      <c r="AE159" s="60"/>
      <c r="AF159" s="60"/>
      <c r="AG159" s="60"/>
      <c r="AH159" s="60"/>
      <c r="AI159" s="60"/>
      <c r="AJ159" s="60"/>
      <c r="AK159" s="60"/>
      <c r="AL159" s="60"/>
      <c r="AM159" s="60"/>
      <c r="AN159" s="60"/>
      <c r="AO159" s="60"/>
      <c r="AP159" s="60"/>
      <c r="AQ159" s="60"/>
      <c r="AR159" s="60"/>
      <c r="AS159" s="60"/>
      <c r="AT159" s="60"/>
      <c r="AU159" s="60"/>
      <c r="AV159" s="60"/>
      <c r="AW159" s="60"/>
      <c r="AX159" s="60"/>
      <c r="AY159" s="60"/>
      <c r="AZ159" s="60"/>
      <c r="BA159" s="60"/>
      <c r="BB159" s="60"/>
      <c r="BC159" s="60"/>
      <c r="BD159" s="60"/>
      <c r="BE159" s="60"/>
      <c r="BF159" s="60"/>
      <c r="BG159" s="60"/>
      <c r="BH159" s="60"/>
      <c r="BI159" s="60"/>
      <c r="BJ159" s="60"/>
      <c r="BK159" s="60"/>
      <c r="BL159" s="60"/>
      <c r="BM159" s="60"/>
      <c r="BN159" s="60"/>
      <c r="BO159" s="60"/>
      <c r="BP159" s="60"/>
      <c r="BQ159" s="60"/>
      <c r="BR159" s="60"/>
      <c r="BS159" s="60"/>
      <c r="BT159" s="60"/>
      <c r="BU159" s="60"/>
      <c r="BV159" s="60"/>
      <c r="BW159" s="60"/>
      <c r="BX159" s="60"/>
      <c r="BY159" s="60"/>
      <c r="BZ159" s="60"/>
      <c r="CA159" s="60"/>
      <c r="CB159" s="60"/>
      <c r="CC159" s="60"/>
      <c r="CD159" s="60"/>
      <c r="CE159" s="60"/>
      <c r="CF159" s="60"/>
      <c r="CG159" s="60"/>
      <c r="CH159" s="60"/>
      <c r="CI159" s="60"/>
      <c r="CJ159" s="60"/>
      <c r="CK159" s="60"/>
      <c r="CL159" s="60"/>
      <c r="CM159" s="60"/>
      <c r="CN159" s="60"/>
      <c r="CO159" s="60"/>
      <c r="CP159" s="60"/>
      <c r="CQ159" s="60"/>
      <c r="CR159" s="60"/>
      <c r="CS159" s="60"/>
      <c r="CT159" s="60"/>
      <c r="CU159" s="60"/>
      <c r="CV159" s="60"/>
      <c r="CW159" s="60"/>
      <c r="CX159" s="60"/>
      <c r="CY159" s="60"/>
      <c r="CZ159" s="60"/>
      <c r="DA159" s="60"/>
      <c r="DB159" s="60"/>
      <c r="DC159" s="60"/>
      <c r="DD159" s="60"/>
      <c r="DE159" s="60"/>
      <c r="DF159" s="60"/>
      <c r="DG159" s="60"/>
      <c r="DH159" s="60"/>
      <c r="DI159" s="60"/>
      <c r="DJ159" s="60"/>
      <c r="DK159" s="60"/>
      <c r="DL159" s="60"/>
      <c r="DM159" s="60"/>
      <c r="DN159" s="60"/>
      <c r="DO159" s="60"/>
      <c r="DP159" s="60"/>
      <c r="DQ159" s="60"/>
      <c r="DR159" s="60"/>
      <c r="DS159" s="60"/>
      <c r="DT159" s="60"/>
      <c r="DU159" s="60"/>
      <c r="DV159" s="60"/>
      <c r="DW159" s="60"/>
      <c r="DX159" s="60"/>
      <c r="DY159" s="60"/>
      <c r="DZ159" s="60"/>
      <c r="EA159" s="60"/>
      <c r="EB159" s="60"/>
      <c r="EC159" s="60"/>
      <c r="ED159" s="60"/>
      <c r="EE159" s="60"/>
      <c r="EF159" s="60"/>
      <c r="EG159" s="60"/>
      <c r="EH159" s="60"/>
      <c r="EI159" s="60"/>
      <c r="EJ159" s="60"/>
      <c r="EK159" s="60"/>
      <c r="EL159" s="60"/>
      <c r="EM159" s="60"/>
      <c r="EN159" s="60"/>
      <c r="EO159" s="60"/>
      <c r="EP159" s="60"/>
      <c r="EQ159" s="60"/>
      <c r="ER159" s="60"/>
      <c r="ES159" s="60"/>
      <c r="ET159" s="60"/>
      <c r="EU159" s="60"/>
      <c r="EV159" s="60"/>
      <c r="EW159" s="60"/>
      <c r="EX159" s="60"/>
      <c r="EY159" s="60"/>
      <c r="EZ159" s="60"/>
      <c r="FA159" s="60"/>
      <c r="FB159" s="60"/>
      <c r="FC159" s="60"/>
      <c r="FD159" s="60"/>
      <c r="FE159" s="60"/>
      <c r="FF159" s="60"/>
      <c r="FG159" s="60"/>
      <c r="FH159" s="60"/>
      <c r="FI159" s="60"/>
      <c r="FJ159" s="60"/>
      <c r="FK159" s="60"/>
      <c r="FL159" s="60"/>
      <c r="FM159" s="60"/>
      <c r="FN159" s="60"/>
      <c r="FO159" s="60"/>
      <c r="FP159" s="60"/>
      <c r="FQ159" s="60"/>
      <c r="FR159" s="60"/>
      <c r="FS159" s="60"/>
      <c r="FT159" s="60"/>
      <c r="FU159" s="60"/>
      <c r="FV159" s="60"/>
      <c r="FW159" s="60"/>
      <c r="FX159" s="60"/>
      <c r="FY159" s="60"/>
      <c r="FZ159" s="60"/>
      <c r="GA159" s="60"/>
      <c r="GB159" s="60"/>
      <c r="GC159" s="60"/>
      <c r="GD159" s="60"/>
      <c r="GE159" s="60"/>
      <c r="GF159" s="60"/>
      <c r="GG159" s="60"/>
      <c r="GH159" s="60"/>
      <c r="GI159" s="60"/>
      <c r="GJ159" s="60"/>
      <c r="GK159" s="60"/>
      <c r="GL159" s="60"/>
      <c r="GM159" s="60"/>
      <c r="GN159" s="60"/>
      <c r="GO159" s="60"/>
      <c r="GP159" s="60"/>
      <c r="GQ159" s="60"/>
      <c r="GR159" s="60"/>
      <c r="GS159" s="60"/>
      <c r="GT159" s="60"/>
      <c r="GU159" s="60"/>
      <c r="GV159" s="60"/>
      <c r="GW159" s="60"/>
      <c r="GX159" s="60"/>
      <c r="GY159" s="60"/>
      <c r="GZ159" s="60"/>
      <c r="HA159" s="60"/>
      <c r="HB159" s="60"/>
      <c r="HC159" s="60"/>
      <c r="HD159" s="60"/>
      <c r="HE159" s="60"/>
      <c r="HF159" s="60"/>
      <c r="HG159" s="60"/>
      <c r="HH159" s="60"/>
      <c r="HI159" s="60"/>
      <c r="HJ159" s="60"/>
      <c r="HK159" s="60"/>
      <c r="HL159" s="60"/>
      <c r="HM159" s="60"/>
      <c r="HN159" s="60"/>
      <c r="HO159" s="60"/>
      <c r="HP159" s="60"/>
      <c r="HQ159" s="60"/>
      <c r="HR159" s="60"/>
      <c r="HS159" s="60"/>
      <c r="HT159" s="60"/>
      <c r="HU159" s="60"/>
      <c r="HV159" s="60"/>
      <c r="HW159" s="60"/>
      <c r="HX159" s="60"/>
      <c r="HY159" s="60"/>
      <c r="HZ159" s="60"/>
      <c r="IA159" s="60"/>
      <c r="IB159" s="60"/>
      <c r="IC159" s="60"/>
      <c r="ID159" s="60"/>
      <c r="IE159" s="60"/>
      <c r="IF159" s="60"/>
      <c r="IG159" s="60"/>
      <c r="IH159" s="60"/>
      <c r="II159" s="60"/>
      <c r="IJ159" s="60"/>
      <c r="IK159" s="60"/>
      <c r="IL159" s="60"/>
      <c r="IM159" s="60"/>
      <c r="IN159" s="60"/>
      <c r="IO159" s="60"/>
      <c r="IP159" s="60"/>
      <c r="IQ159" s="60"/>
      <c r="IR159" s="60"/>
      <c r="IS159" s="60"/>
      <c r="IT159" s="60"/>
      <c r="IU159" s="60"/>
      <c r="IV159" s="60"/>
      <c r="IW159" s="60"/>
      <c r="IX159" s="60"/>
    </row>
    <row r="160" spans="1:258">
      <c r="A160" s="60"/>
      <c r="B160" s="67"/>
      <c r="C160" s="67"/>
      <c r="D160" s="67"/>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c r="AC160" s="60"/>
      <c r="AD160" s="60"/>
      <c r="AE160" s="60"/>
      <c r="AF160" s="60"/>
      <c r="AG160" s="60"/>
      <c r="AH160" s="60"/>
      <c r="AI160" s="60"/>
      <c r="AJ160" s="60"/>
      <c r="AK160" s="60"/>
      <c r="AL160" s="60"/>
      <c r="AM160" s="60"/>
      <c r="AN160" s="60"/>
      <c r="AO160" s="60"/>
      <c r="AP160" s="60"/>
      <c r="AQ160" s="60"/>
      <c r="AR160" s="60"/>
      <c r="AS160" s="60"/>
      <c r="AT160" s="60"/>
      <c r="AU160" s="60"/>
      <c r="AV160" s="60"/>
      <c r="AW160" s="60"/>
      <c r="AX160" s="60"/>
      <c r="AY160" s="60"/>
      <c r="AZ160" s="60"/>
      <c r="BA160" s="60"/>
      <c r="BB160" s="60"/>
      <c r="BC160" s="60"/>
      <c r="BD160" s="60"/>
      <c r="BE160" s="60"/>
      <c r="BF160" s="60"/>
      <c r="BG160" s="60"/>
      <c r="BH160" s="60"/>
      <c r="BI160" s="60"/>
      <c r="BJ160" s="60"/>
      <c r="BK160" s="60"/>
      <c r="BL160" s="60"/>
      <c r="BM160" s="60"/>
      <c r="BN160" s="60"/>
      <c r="BO160" s="60"/>
      <c r="BP160" s="60"/>
      <c r="BQ160" s="60"/>
      <c r="BR160" s="60"/>
      <c r="BS160" s="60"/>
      <c r="BT160" s="60"/>
      <c r="BU160" s="60"/>
      <c r="BV160" s="60"/>
      <c r="BW160" s="60"/>
      <c r="BX160" s="60"/>
      <c r="BY160" s="60"/>
      <c r="BZ160" s="60"/>
      <c r="CA160" s="60"/>
      <c r="CB160" s="60"/>
      <c r="CC160" s="60"/>
      <c r="CD160" s="60"/>
      <c r="CE160" s="60"/>
      <c r="CF160" s="60"/>
      <c r="CG160" s="60"/>
      <c r="CH160" s="60"/>
      <c r="CI160" s="60"/>
      <c r="CJ160" s="60"/>
      <c r="CK160" s="60"/>
      <c r="CL160" s="60"/>
      <c r="CM160" s="60"/>
      <c r="CN160" s="60"/>
      <c r="CO160" s="60"/>
      <c r="CP160" s="60"/>
      <c r="CQ160" s="60"/>
      <c r="CR160" s="60"/>
      <c r="CS160" s="60"/>
      <c r="CT160" s="60"/>
      <c r="CU160" s="60"/>
      <c r="CV160" s="60"/>
      <c r="CW160" s="60"/>
      <c r="CX160" s="60"/>
      <c r="CY160" s="60"/>
      <c r="CZ160" s="60"/>
      <c r="DA160" s="60"/>
      <c r="DB160" s="60"/>
      <c r="DC160" s="60"/>
      <c r="DD160" s="60"/>
      <c r="DE160" s="60"/>
      <c r="DF160" s="60"/>
      <c r="DG160" s="60"/>
      <c r="DH160" s="60"/>
      <c r="DI160" s="60"/>
      <c r="DJ160" s="60"/>
      <c r="DK160" s="60"/>
      <c r="DL160" s="60"/>
      <c r="DM160" s="60"/>
      <c r="DN160" s="60"/>
      <c r="DO160" s="60"/>
      <c r="DP160" s="60"/>
      <c r="DQ160" s="60"/>
      <c r="DR160" s="60"/>
      <c r="DS160" s="60"/>
      <c r="DT160" s="60"/>
      <c r="DU160" s="60"/>
      <c r="DV160" s="60"/>
      <c r="DW160" s="60"/>
      <c r="DX160" s="60"/>
      <c r="DY160" s="60"/>
      <c r="DZ160" s="60"/>
      <c r="EA160" s="60"/>
      <c r="EB160" s="60"/>
      <c r="EC160" s="60"/>
      <c r="ED160" s="60"/>
      <c r="EE160" s="60"/>
      <c r="EF160" s="60"/>
      <c r="EG160" s="60"/>
      <c r="EH160" s="60"/>
      <c r="EI160" s="60"/>
      <c r="EJ160" s="60"/>
      <c r="EK160" s="60"/>
      <c r="EL160" s="60"/>
      <c r="EM160" s="60"/>
      <c r="EN160" s="60"/>
      <c r="EO160" s="60"/>
      <c r="EP160" s="60"/>
      <c r="EQ160" s="60"/>
      <c r="ER160" s="60"/>
      <c r="ES160" s="60"/>
      <c r="ET160" s="60"/>
      <c r="EU160" s="60"/>
      <c r="EV160" s="60"/>
      <c r="EW160" s="60"/>
      <c r="EX160" s="60"/>
      <c r="EY160" s="60"/>
      <c r="EZ160" s="60"/>
      <c r="FA160" s="60"/>
      <c r="FB160" s="60"/>
      <c r="FC160" s="60"/>
      <c r="FD160" s="60"/>
      <c r="FE160" s="60"/>
      <c r="FF160" s="60"/>
      <c r="FG160" s="60"/>
      <c r="FH160" s="60"/>
      <c r="FI160" s="60"/>
      <c r="FJ160" s="60"/>
      <c r="FK160" s="60"/>
      <c r="FL160" s="60"/>
      <c r="FM160" s="60"/>
      <c r="FN160" s="60"/>
      <c r="FO160" s="60"/>
      <c r="FP160" s="60"/>
      <c r="FQ160" s="60"/>
      <c r="FR160" s="60"/>
      <c r="FS160" s="60"/>
      <c r="FT160" s="60"/>
      <c r="FU160" s="60"/>
      <c r="FV160" s="60"/>
      <c r="FW160" s="60"/>
      <c r="FX160" s="60"/>
      <c r="FY160" s="60"/>
      <c r="FZ160" s="60"/>
      <c r="GA160" s="60"/>
      <c r="GB160" s="60"/>
      <c r="GC160" s="60"/>
      <c r="GD160" s="60"/>
      <c r="GE160" s="60"/>
      <c r="GF160" s="60"/>
      <c r="GG160" s="60"/>
      <c r="GH160" s="60"/>
      <c r="GI160" s="60"/>
      <c r="GJ160" s="60"/>
      <c r="GK160" s="60"/>
      <c r="GL160" s="60"/>
      <c r="GM160" s="60"/>
      <c r="GN160" s="60"/>
      <c r="GO160" s="60"/>
      <c r="GP160" s="60"/>
      <c r="GQ160" s="60"/>
      <c r="GR160" s="60"/>
      <c r="GS160" s="60"/>
      <c r="GT160" s="60"/>
      <c r="GU160" s="60"/>
      <c r="GV160" s="60"/>
      <c r="GW160" s="60"/>
      <c r="GX160" s="60"/>
      <c r="GY160" s="60"/>
      <c r="GZ160" s="60"/>
      <c r="HA160" s="60"/>
      <c r="HB160" s="60"/>
      <c r="HC160" s="60"/>
      <c r="HD160" s="60"/>
      <c r="HE160" s="60"/>
      <c r="HF160" s="60"/>
      <c r="HG160" s="60"/>
      <c r="HH160" s="60"/>
      <c r="HI160" s="60"/>
      <c r="HJ160" s="60"/>
      <c r="HK160" s="60"/>
      <c r="HL160" s="60"/>
      <c r="HM160" s="60"/>
      <c r="HN160" s="60"/>
      <c r="HO160" s="60"/>
      <c r="HP160" s="60"/>
      <c r="HQ160" s="60"/>
      <c r="HR160" s="60"/>
      <c r="HS160" s="60"/>
      <c r="HT160" s="60"/>
      <c r="HU160" s="60"/>
      <c r="HV160" s="60"/>
      <c r="HW160" s="60"/>
      <c r="HX160" s="60"/>
      <c r="HY160" s="60"/>
      <c r="HZ160" s="60"/>
      <c r="IA160" s="60"/>
      <c r="IB160" s="60"/>
      <c r="IC160" s="60"/>
      <c r="ID160" s="60"/>
      <c r="IE160" s="60"/>
      <c r="IF160" s="60"/>
      <c r="IG160" s="60"/>
      <c r="IH160" s="60"/>
      <c r="II160" s="60"/>
      <c r="IJ160" s="60"/>
      <c r="IK160" s="60"/>
      <c r="IL160" s="60"/>
      <c r="IM160" s="60"/>
      <c r="IN160" s="60"/>
      <c r="IO160" s="60"/>
      <c r="IP160" s="60"/>
      <c r="IQ160" s="60"/>
      <c r="IR160" s="60"/>
      <c r="IS160" s="60"/>
      <c r="IT160" s="60"/>
      <c r="IU160" s="60"/>
      <c r="IV160" s="60"/>
      <c r="IW160" s="60"/>
      <c r="IX160" s="60"/>
    </row>
    <row r="161" spans="2:4" s="60" customFormat="1">
      <c r="B161" s="67"/>
      <c r="C161" s="67"/>
      <c r="D161" s="67"/>
    </row>
    <row r="162" spans="2:4" s="60" customFormat="1">
      <c r="B162" s="67"/>
      <c r="C162" s="67"/>
      <c r="D162" s="67"/>
    </row>
    <row r="163" spans="2:4" s="60" customFormat="1">
      <c r="B163" s="67"/>
      <c r="C163" s="67"/>
      <c r="D163" s="67"/>
    </row>
    <row r="164" spans="2:4" s="60" customFormat="1">
      <c r="B164" s="67"/>
      <c r="C164" s="67"/>
      <c r="D164" s="67"/>
    </row>
    <row r="165" spans="2:4" s="60" customFormat="1">
      <c r="B165" s="67"/>
      <c r="C165" s="67"/>
      <c r="D165" s="67"/>
    </row>
    <row r="166" spans="2:4" s="60" customFormat="1">
      <c r="B166" s="67"/>
      <c r="C166" s="67"/>
      <c r="D166" s="67"/>
    </row>
    <row r="167" spans="2:4" s="60" customFormat="1">
      <c r="B167" s="67"/>
      <c r="C167" s="67"/>
      <c r="D167" s="67"/>
    </row>
    <row r="168" spans="2:4" s="60" customFormat="1">
      <c r="B168" s="67"/>
      <c r="C168" s="67"/>
      <c r="D168" s="67"/>
    </row>
    <row r="169" spans="2:4" s="60" customFormat="1">
      <c r="B169" s="67"/>
      <c r="C169" s="67"/>
      <c r="D169" s="67"/>
    </row>
    <row r="170" spans="2:4" s="60" customFormat="1">
      <c r="B170" s="67"/>
      <c r="C170" s="67"/>
      <c r="D170" s="67"/>
    </row>
    <row r="171" spans="2:4" s="60" customFormat="1">
      <c r="B171" s="67"/>
      <c r="C171" s="67"/>
      <c r="D171" s="67"/>
    </row>
    <row r="172" spans="2:4" s="60" customFormat="1">
      <c r="B172" s="67"/>
      <c r="C172" s="67"/>
      <c r="D172" s="67"/>
    </row>
    <row r="173" spans="2:4" s="60" customFormat="1">
      <c r="B173" s="67"/>
      <c r="C173" s="67"/>
      <c r="D173" s="67"/>
    </row>
    <row r="174" spans="2:4" s="60" customFormat="1">
      <c r="B174" s="67"/>
      <c r="C174" s="67"/>
      <c r="D174" s="67"/>
    </row>
    <row r="175" spans="2:4" s="60" customFormat="1">
      <c r="B175" s="67"/>
      <c r="C175" s="67"/>
      <c r="D175" s="67"/>
    </row>
    <row r="176" spans="2:4" s="60" customFormat="1">
      <c r="B176" s="67"/>
      <c r="C176" s="67"/>
      <c r="D176" s="67"/>
    </row>
    <row r="177" spans="2:4" s="60" customFormat="1">
      <c r="B177" s="67"/>
      <c r="C177" s="67"/>
      <c r="D177" s="67"/>
    </row>
    <row r="178" spans="2:4" s="60" customFormat="1">
      <c r="B178" s="67"/>
      <c r="C178" s="67"/>
      <c r="D178" s="67"/>
    </row>
    <row r="179" spans="2:4" s="60" customFormat="1">
      <c r="B179" s="67"/>
      <c r="C179" s="67"/>
      <c r="D179" s="67"/>
    </row>
    <row r="180" spans="2:4" s="60" customFormat="1">
      <c r="B180" s="67"/>
      <c r="C180" s="67"/>
      <c r="D180" s="67"/>
    </row>
    <row r="181" spans="2:4" s="60" customFormat="1">
      <c r="B181" s="67"/>
      <c r="C181" s="67"/>
      <c r="D181" s="67"/>
    </row>
    <row r="182" spans="2:4" s="60" customFormat="1">
      <c r="B182" s="67"/>
      <c r="C182" s="67"/>
      <c r="D182" s="67"/>
    </row>
    <row r="183" spans="2:4" s="60" customFormat="1">
      <c r="B183" s="67"/>
      <c r="C183" s="67"/>
      <c r="D183" s="67"/>
    </row>
    <row r="184" spans="2:4" s="60" customFormat="1">
      <c r="B184" s="67"/>
      <c r="C184" s="67"/>
      <c r="D184" s="67"/>
    </row>
    <row r="185" spans="2:4" s="60" customFormat="1">
      <c r="B185" s="67"/>
      <c r="C185" s="67"/>
      <c r="D185" s="67"/>
    </row>
    <row r="186" spans="2:4" s="60" customFormat="1">
      <c r="B186" s="67"/>
      <c r="C186" s="67"/>
      <c r="D186" s="67"/>
    </row>
    <row r="187" spans="2:4" s="60" customFormat="1">
      <c r="B187" s="67"/>
      <c r="C187" s="67"/>
      <c r="D187" s="67"/>
    </row>
    <row r="188" spans="2:4" s="60" customFormat="1">
      <c r="B188" s="67"/>
      <c r="C188" s="67"/>
      <c r="D188" s="67"/>
    </row>
    <row r="189" spans="2:4" s="60" customFormat="1">
      <c r="B189" s="67"/>
      <c r="C189" s="67"/>
      <c r="D189" s="67"/>
    </row>
    <row r="190" spans="2:4" s="60" customFormat="1">
      <c r="B190" s="67"/>
      <c r="C190" s="67"/>
      <c r="D190" s="67"/>
    </row>
    <row r="191" spans="2:4" s="60" customFormat="1">
      <c r="B191" s="67"/>
      <c r="C191" s="67"/>
      <c r="D191" s="67"/>
    </row>
    <row r="192" spans="2:4" s="60" customFormat="1">
      <c r="B192" s="67"/>
      <c r="C192" s="67"/>
      <c r="D192" s="67"/>
    </row>
    <row r="193" spans="2:4" s="60" customFormat="1">
      <c r="B193" s="67"/>
      <c r="C193" s="67"/>
      <c r="D193" s="67"/>
    </row>
    <row r="194" spans="2:4" s="60" customFormat="1">
      <c r="B194" s="67"/>
      <c r="C194" s="67"/>
      <c r="D194" s="67"/>
    </row>
    <row r="195" spans="2:4" s="60" customFormat="1">
      <c r="B195" s="67"/>
      <c r="C195" s="67"/>
      <c r="D195" s="67"/>
    </row>
    <row r="196" spans="2:4" s="60" customFormat="1">
      <c r="B196" s="67"/>
      <c r="C196" s="67"/>
      <c r="D196" s="67"/>
    </row>
    <row r="197" spans="2:4" s="60" customFormat="1">
      <c r="B197" s="67"/>
      <c r="C197" s="67"/>
      <c r="D197" s="67"/>
    </row>
    <row r="198" spans="2:4" s="60" customFormat="1">
      <c r="B198" s="67"/>
      <c r="C198" s="67"/>
      <c r="D198" s="67"/>
    </row>
    <row r="199" spans="2:4" s="60" customFormat="1">
      <c r="B199" s="67"/>
      <c r="C199" s="67"/>
      <c r="D199" s="67"/>
    </row>
    <row r="200" spans="2:4" s="60" customFormat="1">
      <c r="B200" s="67"/>
      <c r="C200" s="67"/>
      <c r="D200" s="67"/>
    </row>
    <row r="201" spans="2:4" s="60" customFormat="1">
      <c r="B201" s="67"/>
      <c r="C201" s="67"/>
      <c r="D201" s="67"/>
    </row>
    <row r="202" spans="2:4" s="60" customFormat="1">
      <c r="B202" s="67"/>
      <c r="C202" s="67"/>
      <c r="D202" s="67"/>
    </row>
    <row r="203" spans="2:4" s="60" customFormat="1">
      <c r="B203" s="67"/>
      <c r="C203" s="67"/>
      <c r="D203" s="67"/>
    </row>
    <row r="204" spans="2:4" s="60" customFormat="1">
      <c r="B204" s="67"/>
      <c r="C204" s="67"/>
      <c r="D204" s="67"/>
    </row>
    <row r="205" spans="2:4" s="60" customFormat="1">
      <c r="B205" s="67"/>
      <c r="C205" s="67"/>
      <c r="D205" s="67"/>
    </row>
    <row r="206" spans="2:4" s="60" customFormat="1">
      <c r="B206" s="67"/>
      <c r="C206" s="67"/>
      <c r="D206" s="67"/>
    </row>
    <row r="207" spans="2:4" s="60" customFormat="1">
      <c r="B207" s="67"/>
      <c r="C207" s="67"/>
      <c r="D207" s="67"/>
    </row>
    <row r="208" spans="2:4" s="60" customFormat="1">
      <c r="B208" s="67"/>
      <c r="C208" s="67"/>
      <c r="D208" s="67"/>
    </row>
    <row r="209" spans="2:4" s="60" customFormat="1">
      <c r="B209" s="67"/>
      <c r="C209" s="67"/>
      <c r="D209" s="67"/>
    </row>
  </sheetData>
  <mergeCells count="157">
    <mergeCell ref="A140:A149"/>
    <mergeCell ref="B140:B149"/>
    <mergeCell ref="C140:C149"/>
    <mergeCell ref="E140:E149"/>
    <mergeCell ref="F140:F149"/>
    <mergeCell ref="G140:G149"/>
    <mergeCell ref="H140:H149"/>
    <mergeCell ref="M140:M149"/>
    <mergeCell ref="N140:N149"/>
    <mergeCell ref="A1:B3"/>
    <mergeCell ref="A4:C4"/>
    <mergeCell ref="D4:N4"/>
    <mergeCell ref="A5:C5"/>
    <mergeCell ref="D5:N5"/>
    <mergeCell ref="A6:C6"/>
    <mergeCell ref="D6:N6"/>
    <mergeCell ref="I8:I9"/>
    <mergeCell ref="K8:K9"/>
    <mergeCell ref="L8:L9"/>
    <mergeCell ref="M8:M9"/>
    <mergeCell ref="N8:N9"/>
    <mergeCell ref="A10:A19"/>
    <mergeCell ref="B10:B19"/>
    <mergeCell ref="C10:C19"/>
    <mergeCell ref="E10:E19"/>
    <mergeCell ref="F10:F19"/>
    <mergeCell ref="G10:G19"/>
    <mergeCell ref="O8:O9"/>
    <mergeCell ref="D7:D9"/>
    <mergeCell ref="E7:H7"/>
    <mergeCell ref="I7:M7"/>
    <mergeCell ref="N7:O7"/>
    <mergeCell ref="H10:H19"/>
    <mergeCell ref="M10:M19"/>
    <mergeCell ref="N10:N19"/>
    <mergeCell ref="O10:O19"/>
    <mergeCell ref="A8:A9"/>
    <mergeCell ref="B8:B9"/>
    <mergeCell ref="E8:E9"/>
    <mergeCell ref="F8:F9"/>
    <mergeCell ref="G8:G9"/>
    <mergeCell ref="H8:H9"/>
    <mergeCell ref="H20:H29"/>
    <mergeCell ref="M20:M29"/>
    <mergeCell ref="N20:N29"/>
    <mergeCell ref="O20:O29"/>
    <mergeCell ref="A30:A39"/>
    <mergeCell ref="B30:B39"/>
    <mergeCell ref="C30:C39"/>
    <mergeCell ref="E30:E39"/>
    <mergeCell ref="F30:F39"/>
    <mergeCell ref="G30:G39"/>
    <mergeCell ref="H30:H39"/>
    <mergeCell ref="M30:M39"/>
    <mergeCell ref="N30:N39"/>
    <mergeCell ref="O30:O39"/>
    <mergeCell ref="A20:A29"/>
    <mergeCell ref="B20:B29"/>
    <mergeCell ref="C20:C29"/>
    <mergeCell ref="E20:E29"/>
    <mergeCell ref="F20:F29"/>
    <mergeCell ref="G20:G29"/>
    <mergeCell ref="O40:O49"/>
    <mergeCell ref="A50:A59"/>
    <mergeCell ref="B50:B59"/>
    <mergeCell ref="C50:C59"/>
    <mergeCell ref="E50:E59"/>
    <mergeCell ref="F50:F59"/>
    <mergeCell ref="G50:G59"/>
    <mergeCell ref="H50:H59"/>
    <mergeCell ref="M50:M59"/>
    <mergeCell ref="N50:N59"/>
    <mergeCell ref="O50:O59"/>
    <mergeCell ref="A40:A49"/>
    <mergeCell ref="B40:B49"/>
    <mergeCell ref="C40:C49"/>
    <mergeCell ref="E40:E49"/>
    <mergeCell ref="F40:F49"/>
    <mergeCell ref="G40:G49"/>
    <mergeCell ref="H40:H49"/>
    <mergeCell ref="M40:M49"/>
    <mergeCell ref="N40:N49"/>
    <mergeCell ref="A90:A99"/>
    <mergeCell ref="B90:B99"/>
    <mergeCell ref="C90:C99"/>
    <mergeCell ref="E90:E99"/>
    <mergeCell ref="F90:F99"/>
    <mergeCell ref="G90:G99"/>
    <mergeCell ref="A80:A89"/>
    <mergeCell ref="B80:B89"/>
    <mergeCell ref="C80:C89"/>
    <mergeCell ref="E80:E89"/>
    <mergeCell ref="F80:F89"/>
    <mergeCell ref="G80:G89"/>
    <mergeCell ref="A70:A79"/>
    <mergeCell ref="B70:B79"/>
    <mergeCell ref="C70:C79"/>
    <mergeCell ref="E70:E79"/>
    <mergeCell ref="F70:F79"/>
    <mergeCell ref="G70:G79"/>
    <mergeCell ref="H70:H79"/>
    <mergeCell ref="A60:A69"/>
    <mergeCell ref="B60:B69"/>
    <mergeCell ref="C60:C69"/>
    <mergeCell ref="E60:E69"/>
    <mergeCell ref="F60:F69"/>
    <mergeCell ref="G60:G69"/>
    <mergeCell ref="A100:A109"/>
    <mergeCell ref="B100:B109"/>
    <mergeCell ref="C100:C109"/>
    <mergeCell ref="E100:E109"/>
    <mergeCell ref="F100:F109"/>
    <mergeCell ref="G100:G109"/>
    <mergeCell ref="H100:H109"/>
    <mergeCell ref="M100:M109"/>
    <mergeCell ref="N100:N109"/>
    <mergeCell ref="A110:A119"/>
    <mergeCell ref="B110:B119"/>
    <mergeCell ref="C110:C119"/>
    <mergeCell ref="E110:E119"/>
    <mergeCell ref="F110:F119"/>
    <mergeCell ref="G110:G119"/>
    <mergeCell ref="H110:H119"/>
    <mergeCell ref="M110:M119"/>
    <mergeCell ref="N110:N119"/>
    <mergeCell ref="A130:A139"/>
    <mergeCell ref="B130:B139"/>
    <mergeCell ref="C130:C139"/>
    <mergeCell ref="E130:E139"/>
    <mergeCell ref="F130:F139"/>
    <mergeCell ref="G130:G139"/>
    <mergeCell ref="A120:A129"/>
    <mergeCell ref="B120:B129"/>
    <mergeCell ref="C120:C129"/>
    <mergeCell ref="E120:E129"/>
    <mergeCell ref="F120:F129"/>
    <mergeCell ref="G120:G129"/>
    <mergeCell ref="H130:H139"/>
    <mergeCell ref="M130:M139"/>
    <mergeCell ref="N130:N139"/>
    <mergeCell ref="M60:M69"/>
    <mergeCell ref="N60:N69"/>
    <mergeCell ref="H120:H129"/>
    <mergeCell ref="M120:M129"/>
    <mergeCell ref="N120:N129"/>
    <mergeCell ref="O120:O129"/>
    <mergeCell ref="O100:O109"/>
    <mergeCell ref="N90:N99"/>
    <mergeCell ref="N80:N89"/>
    <mergeCell ref="O80:O89"/>
    <mergeCell ref="N70:N79"/>
    <mergeCell ref="H60:H69"/>
    <mergeCell ref="H90:H99"/>
    <mergeCell ref="M90:M99"/>
    <mergeCell ref="M70:M79"/>
    <mergeCell ref="H80:H89"/>
    <mergeCell ref="M80:M89"/>
  </mergeCells>
  <conditionalFormatting sqref="D20:D24">
    <cfRule type="containsText" dxfId="737" priority="555" operator="containsText" text="3- Moderado">
      <formula>NOT(ISERROR(SEARCH("3- Moderado",D20)))</formula>
    </cfRule>
    <cfRule type="containsText" dxfId="736" priority="556" operator="containsText" text="6- Moderado">
      <formula>NOT(ISERROR(SEARCH("6- Moderado",D20)))</formula>
    </cfRule>
    <cfRule type="containsText" dxfId="735" priority="557" operator="containsText" text="4- Moderado">
      <formula>NOT(ISERROR(SEARCH("4- Moderado",D20)))</formula>
    </cfRule>
    <cfRule type="containsText" dxfId="734" priority="558" operator="containsText" text="3- Bajo">
      <formula>NOT(ISERROR(SEARCH("3- Bajo",D20)))</formula>
    </cfRule>
    <cfRule type="containsText" dxfId="733" priority="559" operator="containsText" text="4- Bajo">
      <formula>NOT(ISERROR(SEARCH("4- Bajo",D20)))</formula>
    </cfRule>
    <cfRule type="containsText" dxfId="732" priority="560" operator="containsText" text="1- Bajo">
      <formula>NOT(ISERROR(SEARCH("1- Bajo",D20)))</formula>
    </cfRule>
  </conditionalFormatting>
  <conditionalFormatting sqref="D30:D33">
    <cfRule type="containsText" dxfId="731" priority="549" operator="containsText" text="3- Moderado">
      <formula>NOT(ISERROR(SEARCH("3- Moderado",D30)))</formula>
    </cfRule>
    <cfRule type="containsText" dxfId="730" priority="550" operator="containsText" text="6- Moderado">
      <formula>NOT(ISERROR(SEARCH("6- Moderado",D30)))</formula>
    </cfRule>
    <cfRule type="containsText" dxfId="729" priority="551" operator="containsText" text="4- Moderado">
      <formula>NOT(ISERROR(SEARCH("4- Moderado",D30)))</formula>
    </cfRule>
    <cfRule type="containsText" dxfId="728" priority="552" operator="containsText" text="3- Bajo">
      <formula>NOT(ISERROR(SEARCH("3- Bajo",D30)))</formula>
    </cfRule>
    <cfRule type="containsText" dxfId="727" priority="553" operator="containsText" text="4- Bajo">
      <formula>NOT(ISERROR(SEARCH("4- Bajo",D30)))</formula>
    </cfRule>
    <cfRule type="containsText" dxfId="726" priority="554" operator="containsText" text="1- Bajo">
      <formula>NOT(ISERROR(SEARCH("1- Bajo",D30)))</formula>
    </cfRule>
  </conditionalFormatting>
  <conditionalFormatting sqref="D80:D81">
    <cfRule type="containsText" dxfId="725" priority="543" operator="containsText" text="3- Moderado">
      <formula>NOT(ISERROR(SEARCH("3- Moderado",D80)))</formula>
    </cfRule>
    <cfRule type="containsText" dxfId="724" priority="544" operator="containsText" text="6- Moderado">
      <formula>NOT(ISERROR(SEARCH("6- Moderado",D80)))</formula>
    </cfRule>
    <cfRule type="containsText" dxfId="723" priority="545" operator="containsText" text="4- Moderado">
      <formula>NOT(ISERROR(SEARCH("4- Moderado",D80)))</formula>
    </cfRule>
    <cfRule type="containsText" dxfId="722" priority="546" operator="containsText" text="3- Bajo">
      <formula>NOT(ISERROR(SEARCH("3- Bajo",D80)))</formula>
    </cfRule>
    <cfRule type="containsText" dxfId="721" priority="547" operator="containsText" text="4- Bajo">
      <formula>NOT(ISERROR(SEARCH("4- Bajo",D80)))</formula>
    </cfRule>
    <cfRule type="containsText" dxfId="720" priority="548" operator="containsText" text="1- Bajo">
      <formula>NOT(ISERROR(SEARCH("1- Bajo",D80)))</formula>
    </cfRule>
  </conditionalFormatting>
  <conditionalFormatting sqref="H10 H20 H30 H40 H50 H60 H70 H80 H90 H140 H100">
    <cfRule type="containsText" dxfId="719" priority="599" operator="containsText" text="Muy Baja">
      <formula>NOT(ISERROR(SEARCH("Muy Baja",H10)))</formula>
    </cfRule>
    <cfRule type="containsText" dxfId="718" priority="600" operator="containsText" text="Baja">
      <formula>NOT(ISERROR(SEARCH("Baja",H10)))</formula>
    </cfRule>
    <cfRule type="containsText" dxfId="717" priority="601" operator="containsText" text="Muy Alta">
      <formula>NOT(ISERROR(SEARCH("Muy Alta",H10)))</formula>
    </cfRule>
    <cfRule type="containsText" dxfId="716" priority="602" operator="containsText" text="Alta">
      <formula>NOT(ISERROR(SEARCH("Alta",H10)))</formula>
    </cfRule>
    <cfRule type="containsText" dxfId="715" priority="603" operator="containsText" text="Media">
      <formula>NOT(ISERROR(SEARCH("Media",H10)))</formula>
    </cfRule>
    <cfRule type="containsText" dxfId="714" priority="604" operator="containsText" text="Media">
      <formula>NOT(ISERROR(SEARCH("Media",H10)))</formula>
    </cfRule>
    <cfRule type="containsText" dxfId="713" priority="605" operator="containsText" text="Media">
      <formula>NOT(ISERROR(SEARCH("Media",H10)))</formula>
    </cfRule>
    <cfRule type="containsText" dxfId="712" priority="606" operator="containsText" text="Muy Baja">
      <formula>NOT(ISERROR(SEARCH("Muy Baja",H10)))</formula>
    </cfRule>
    <cfRule type="containsText" dxfId="711" priority="607" operator="containsText" text="Baja">
      <formula>NOT(ISERROR(SEARCH("Baja",H10)))</formula>
    </cfRule>
    <cfRule type="containsText" dxfId="710" priority="608" operator="containsText" text="Muy Baja">
      <formula>NOT(ISERROR(SEARCH("Muy Baja",H10)))</formula>
    </cfRule>
    <cfRule type="containsText" dxfId="709" priority="609" operator="containsText" text="Muy Baja">
      <formula>NOT(ISERROR(SEARCH("Muy Baja",H10)))</formula>
    </cfRule>
    <cfRule type="containsText" dxfId="708" priority="610" operator="containsText" text="Muy Baja">
      <formula>NOT(ISERROR(SEARCH("Muy Baja",H10)))</formula>
    </cfRule>
    <cfRule type="containsText" dxfId="707" priority="611" operator="containsText" text="Muy Baja'Tabla probabilidad'!">
      <formula>NOT(ISERROR(SEARCH("Muy Baja'Tabla probabilidad'!",H10)))</formula>
    </cfRule>
    <cfRule type="containsText" dxfId="706" priority="612" operator="containsText" text="Muy bajo">
      <formula>NOT(ISERROR(SEARCH("Muy bajo",H10)))</formula>
    </cfRule>
    <cfRule type="containsText" dxfId="705" priority="613" operator="containsText" text="Alta">
      <formula>NOT(ISERROR(SEARCH("Alta",H10)))</formula>
    </cfRule>
    <cfRule type="containsText" dxfId="704" priority="614" operator="containsText" text="Media">
      <formula>NOT(ISERROR(SEARCH("Media",H10)))</formula>
    </cfRule>
    <cfRule type="containsText" dxfId="703" priority="615" operator="containsText" text="Baja">
      <formula>NOT(ISERROR(SEARCH("Baja",H10)))</formula>
    </cfRule>
    <cfRule type="containsText" dxfId="702" priority="616" operator="containsText" text="Muy baja">
      <formula>NOT(ISERROR(SEARCH("Muy baja",H10)))</formula>
    </cfRule>
    <cfRule type="cellIs" dxfId="701" priority="619" operator="between">
      <formula>1</formula>
      <formula>2</formula>
    </cfRule>
    <cfRule type="cellIs" dxfId="700" priority="620" operator="between">
      <formula>0</formula>
      <formula>2</formula>
    </cfRule>
  </conditionalFormatting>
  <conditionalFormatting sqref="M20 M30 M40 M50 M60 M10 M70 M80 M90 M140 K140:K149 K10:K109 M100">
    <cfRule type="containsText" dxfId="699" priority="593" operator="containsText" text="Catastrófico">
      <formula>NOT(ISERROR(SEARCH("Catastrófico",K10)))</formula>
    </cfRule>
    <cfRule type="containsText" dxfId="698" priority="594" operator="containsText" text="Mayor">
      <formula>NOT(ISERROR(SEARCH("Mayor",K10)))</formula>
    </cfRule>
    <cfRule type="containsText" dxfId="697" priority="595" operator="containsText" text="Alta">
      <formula>NOT(ISERROR(SEARCH("Alta",K10)))</formula>
    </cfRule>
    <cfRule type="containsText" dxfId="696" priority="596" operator="containsText" text="Moderado">
      <formula>NOT(ISERROR(SEARCH("Moderado",K10)))</formula>
    </cfRule>
    <cfRule type="containsText" dxfId="695" priority="597" operator="containsText" text="Menor">
      <formula>NOT(ISERROR(SEARCH("Menor",K10)))</formula>
    </cfRule>
    <cfRule type="containsText" dxfId="694" priority="598" operator="containsText" text="Leve">
      <formula>NOT(ISERROR(SEARCH("Leve",K10)))</formula>
    </cfRule>
  </conditionalFormatting>
  <conditionalFormatting sqref="N20:O20 N30 N40 N50 N60 N10:O10 N70 N80 N90 N140 N100">
    <cfRule type="containsText" dxfId="693" priority="621" operator="containsText" text="Extremo">
      <formula>NOT(ISERROR(SEARCH("Extremo",N10)))</formula>
    </cfRule>
    <cfRule type="containsText" dxfId="692" priority="622" operator="containsText" text="Alto">
      <formula>NOT(ISERROR(SEARCH("Alto",N10)))</formula>
    </cfRule>
    <cfRule type="containsText" dxfId="691" priority="623" operator="containsText" text="Bajo">
      <formula>NOT(ISERROR(SEARCH("Bajo",N10)))</formula>
    </cfRule>
    <cfRule type="containsText" dxfId="690" priority="624" operator="containsText" text="Moderado">
      <formula>NOT(ISERROR(SEARCH("Moderado",N10)))</formula>
    </cfRule>
  </conditionalFormatting>
  <conditionalFormatting sqref="O30">
    <cfRule type="containsText" dxfId="689" priority="589" operator="containsText" text="Extremo">
      <formula>NOT(ISERROR(SEARCH("Extremo",O30)))</formula>
    </cfRule>
    <cfRule type="containsText" dxfId="688" priority="590" operator="containsText" text="Alto">
      <formula>NOT(ISERROR(SEARCH("Alto",O30)))</formula>
    </cfRule>
    <cfRule type="containsText" dxfId="687" priority="591" operator="containsText" text="Bajo">
      <formula>NOT(ISERROR(SEARCH("Bajo",O30)))</formula>
    </cfRule>
    <cfRule type="containsText" dxfId="686" priority="592" operator="containsText" text="Moderado">
      <formula>NOT(ISERROR(SEARCH("Moderado",O30)))</formula>
    </cfRule>
  </conditionalFormatting>
  <conditionalFormatting sqref="D40:D43">
    <cfRule type="containsText" dxfId="685" priority="451" operator="containsText" text="3- Moderado">
      <formula>NOT(ISERROR(SEARCH("3- Moderado",D40)))</formula>
    </cfRule>
    <cfRule type="containsText" dxfId="684" priority="452" operator="containsText" text="6- Moderado">
      <formula>NOT(ISERROR(SEARCH("6- Moderado",D40)))</formula>
    </cfRule>
    <cfRule type="containsText" dxfId="683" priority="453" operator="containsText" text="4- Moderado">
      <formula>NOT(ISERROR(SEARCH("4- Moderado",D40)))</formula>
    </cfRule>
    <cfRule type="containsText" dxfId="682" priority="454" operator="containsText" text="3- Bajo">
      <formula>NOT(ISERROR(SEARCH("3- Bajo",D40)))</formula>
    </cfRule>
    <cfRule type="containsText" dxfId="681" priority="455" operator="containsText" text="4- Bajo">
      <formula>NOT(ISERROR(SEARCH("4- Bajo",D40)))</formula>
    </cfRule>
    <cfRule type="containsText" dxfId="680" priority="456" operator="containsText" text="1- Bajo">
      <formula>NOT(ISERROR(SEARCH("1- Bajo",D40)))</formula>
    </cfRule>
  </conditionalFormatting>
  <conditionalFormatting sqref="D90:D92">
    <cfRule type="containsText" dxfId="679" priority="499" operator="containsText" text="3- Moderado">
      <formula>NOT(ISERROR(SEARCH("3- Moderado",D90)))</formula>
    </cfRule>
    <cfRule type="containsText" dxfId="678" priority="500" operator="containsText" text="6- Moderado">
      <formula>NOT(ISERROR(SEARCH("6- Moderado",D90)))</formula>
    </cfRule>
    <cfRule type="containsText" dxfId="677" priority="501" operator="containsText" text="4- Moderado">
      <formula>NOT(ISERROR(SEARCH("4- Moderado",D90)))</formula>
    </cfRule>
    <cfRule type="containsText" dxfId="676" priority="502" operator="containsText" text="3- Bajo">
      <formula>NOT(ISERROR(SEARCH("3- Bajo",D90)))</formula>
    </cfRule>
    <cfRule type="containsText" dxfId="675" priority="503" operator="containsText" text="4- Bajo">
      <formula>NOT(ISERROR(SEARCH("4- Bajo",D90)))</formula>
    </cfRule>
    <cfRule type="containsText" dxfId="674" priority="504" operator="containsText" text="1- Bajo">
      <formula>NOT(ISERROR(SEARCH("1- Bajo",D90)))</formula>
    </cfRule>
  </conditionalFormatting>
  <conditionalFormatting sqref="D70:D78">
    <cfRule type="containsText" dxfId="673" priority="319" operator="containsText" text="3- Moderado">
      <formula>NOT(ISERROR(SEARCH("3- Moderado",D70)))</formula>
    </cfRule>
    <cfRule type="containsText" dxfId="672" priority="320" operator="containsText" text="6- Moderado">
      <formula>NOT(ISERROR(SEARCH("6- Moderado",D70)))</formula>
    </cfRule>
    <cfRule type="containsText" dxfId="671" priority="321" operator="containsText" text="4- Moderado">
      <formula>NOT(ISERROR(SEARCH("4- Moderado",D70)))</formula>
    </cfRule>
    <cfRule type="containsText" dxfId="670" priority="322" operator="containsText" text="3- Bajo">
      <formula>NOT(ISERROR(SEARCH("3- Bajo",D70)))</formula>
    </cfRule>
    <cfRule type="containsText" dxfId="669" priority="323" operator="containsText" text="4- Bajo">
      <formula>NOT(ISERROR(SEARCH("4- Bajo",D70)))</formula>
    </cfRule>
    <cfRule type="containsText" dxfId="668" priority="324" operator="containsText" text="1- Bajo">
      <formula>NOT(ISERROR(SEARCH("1- Bajo",D70)))</formula>
    </cfRule>
  </conditionalFormatting>
  <conditionalFormatting sqref="O40">
    <cfRule type="containsText" dxfId="667" priority="485" operator="containsText" text="Extremo">
      <formula>NOT(ISERROR(SEARCH("Extremo",O40)))</formula>
    </cfRule>
    <cfRule type="containsText" dxfId="666" priority="486" operator="containsText" text="Alto">
      <formula>NOT(ISERROR(SEARCH("Alto",O40)))</formula>
    </cfRule>
    <cfRule type="containsText" dxfId="665" priority="487" operator="containsText" text="Bajo">
      <formula>NOT(ISERROR(SEARCH("Bajo",O40)))</formula>
    </cfRule>
    <cfRule type="containsText" dxfId="664" priority="488" operator="containsText" text="Moderado">
      <formula>NOT(ISERROR(SEARCH("Moderado",O40)))</formula>
    </cfRule>
  </conditionalFormatting>
  <conditionalFormatting sqref="D50:D53">
    <cfRule type="containsText" dxfId="663" priority="407" operator="containsText" text="3- Moderado">
      <formula>NOT(ISERROR(SEARCH("3- Moderado",D50)))</formula>
    </cfRule>
    <cfRule type="containsText" dxfId="662" priority="408" operator="containsText" text="6- Moderado">
      <formula>NOT(ISERROR(SEARCH("6- Moderado",D50)))</formula>
    </cfRule>
    <cfRule type="containsText" dxfId="661" priority="409" operator="containsText" text="4- Moderado">
      <formula>NOT(ISERROR(SEARCH("4- Moderado",D50)))</formula>
    </cfRule>
    <cfRule type="containsText" dxfId="660" priority="410" operator="containsText" text="3- Bajo">
      <formula>NOT(ISERROR(SEARCH("3- Bajo",D50)))</formula>
    </cfRule>
    <cfRule type="containsText" dxfId="659" priority="411" operator="containsText" text="4- Bajo">
      <formula>NOT(ISERROR(SEARCH("4- Bajo",D50)))</formula>
    </cfRule>
    <cfRule type="containsText" dxfId="658" priority="412" operator="containsText" text="1- Bajo">
      <formula>NOT(ISERROR(SEARCH("1- Bajo",D50)))</formula>
    </cfRule>
  </conditionalFormatting>
  <conditionalFormatting sqref="O50">
    <cfRule type="containsText" dxfId="657" priority="441" operator="containsText" text="Extremo">
      <formula>NOT(ISERROR(SEARCH("Extremo",O50)))</formula>
    </cfRule>
    <cfRule type="containsText" dxfId="656" priority="442" operator="containsText" text="Alto">
      <formula>NOT(ISERROR(SEARCH("Alto",O50)))</formula>
    </cfRule>
    <cfRule type="containsText" dxfId="655" priority="443" operator="containsText" text="Bajo">
      <formula>NOT(ISERROR(SEARCH("Bajo",O50)))</formula>
    </cfRule>
    <cfRule type="containsText" dxfId="654" priority="444" operator="containsText" text="Moderado">
      <formula>NOT(ISERROR(SEARCH("Moderado",O50)))</formula>
    </cfRule>
  </conditionalFormatting>
  <conditionalFormatting sqref="D60:D63">
    <cfRule type="containsText" dxfId="653" priority="363" operator="containsText" text="3- Moderado">
      <formula>NOT(ISERROR(SEARCH("3- Moderado",D60)))</formula>
    </cfRule>
    <cfRule type="containsText" dxfId="652" priority="364" operator="containsText" text="6- Moderado">
      <formula>NOT(ISERROR(SEARCH("6- Moderado",D60)))</formula>
    </cfRule>
    <cfRule type="containsText" dxfId="651" priority="365" operator="containsText" text="4- Moderado">
      <formula>NOT(ISERROR(SEARCH("4- Moderado",D60)))</formula>
    </cfRule>
    <cfRule type="containsText" dxfId="650" priority="366" operator="containsText" text="3- Bajo">
      <formula>NOT(ISERROR(SEARCH("3- Bajo",D60)))</formula>
    </cfRule>
    <cfRule type="containsText" dxfId="649" priority="367" operator="containsText" text="4- Bajo">
      <formula>NOT(ISERROR(SEARCH("4- Bajo",D60)))</formula>
    </cfRule>
    <cfRule type="containsText" dxfId="648" priority="368" operator="containsText" text="1- Bajo">
      <formula>NOT(ISERROR(SEARCH("1- Bajo",D60)))</formula>
    </cfRule>
  </conditionalFormatting>
  <conditionalFormatting sqref="O60">
    <cfRule type="containsText" dxfId="647" priority="397" operator="containsText" text="Extremo">
      <formula>NOT(ISERROR(SEARCH("Extremo",O60)))</formula>
    </cfRule>
    <cfRule type="containsText" dxfId="646" priority="398" operator="containsText" text="Alto">
      <formula>NOT(ISERROR(SEARCH("Alto",O60)))</formula>
    </cfRule>
    <cfRule type="containsText" dxfId="645" priority="399" operator="containsText" text="Bajo">
      <formula>NOT(ISERROR(SEARCH("Bajo",O60)))</formula>
    </cfRule>
    <cfRule type="containsText" dxfId="644" priority="400" operator="containsText" text="Moderado">
      <formula>NOT(ISERROR(SEARCH("Moderado",O60)))</formula>
    </cfRule>
  </conditionalFormatting>
  <conditionalFormatting sqref="O70">
    <cfRule type="containsText" dxfId="643" priority="353" operator="containsText" text="Extremo">
      <formula>NOT(ISERROR(SEARCH("Extremo",O70)))</formula>
    </cfRule>
    <cfRule type="containsText" dxfId="642" priority="354" operator="containsText" text="Alto">
      <formula>NOT(ISERROR(SEARCH("Alto",O70)))</formula>
    </cfRule>
    <cfRule type="containsText" dxfId="641" priority="355" operator="containsText" text="Bajo">
      <formula>NOT(ISERROR(SEARCH("Bajo",O70)))</formula>
    </cfRule>
    <cfRule type="containsText" dxfId="640" priority="356" operator="containsText" text="Moderado">
      <formula>NOT(ISERROR(SEARCH("Moderado",O70)))</formula>
    </cfRule>
  </conditionalFormatting>
  <conditionalFormatting sqref="D100:D101">
    <cfRule type="containsText" dxfId="639" priority="275" operator="containsText" text="3- Moderado">
      <formula>NOT(ISERROR(SEARCH("3- Moderado",D100)))</formula>
    </cfRule>
    <cfRule type="containsText" dxfId="638" priority="276" operator="containsText" text="6- Moderado">
      <formula>NOT(ISERROR(SEARCH("6- Moderado",D100)))</formula>
    </cfRule>
    <cfRule type="containsText" dxfId="637" priority="277" operator="containsText" text="4- Moderado">
      <formula>NOT(ISERROR(SEARCH("4- Moderado",D100)))</formula>
    </cfRule>
    <cfRule type="containsText" dxfId="636" priority="278" operator="containsText" text="3- Bajo">
      <formula>NOT(ISERROR(SEARCH("3- Bajo",D100)))</formula>
    </cfRule>
    <cfRule type="containsText" dxfId="635" priority="279" operator="containsText" text="4- Bajo">
      <formula>NOT(ISERROR(SEARCH("4- Bajo",D100)))</formula>
    </cfRule>
    <cfRule type="containsText" dxfId="634" priority="280" operator="containsText" text="1- Bajo">
      <formula>NOT(ISERROR(SEARCH("1- Bajo",D100)))</formula>
    </cfRule>
  </conditionalFormatting>
  <conditionalFormatting sqref="D140:D142">
    <cfRule type="containsText" dxfId="633" priority="151" operator="containsText" text="3- Moderado">
      <formula>NOT(ISERROR(SEARCH("3- Moderado",D140)))</formula>
    </cfRule>
    <cfRule type="containsText" dxfId="632" priority="152" operator="containsText" text="6- Moderado">
      <formula>NOT(ISERROR(SEARCH("6- Moderado",D140)))</formula>
    </cfRule>
    <cfRule type="containsText" dxfId="631" priority="153" operator="containsText" text="4- Moderado">
      <formula>NOT(ISERROR(SEARCH("4- Moderado",D140)))</formula>
    </cfRule>
    <cfRule type="containsText" dxfId="630" priority="154" operator="containsText" text="3- Bajo">
      <formula>NOT(ISERROR(SEARCH("3- Bajo",D140)))</formula>
    </cfRule>
    <cfRule type="containsText" dxfId="629" priority="155" operator="containsText" text="4- Bajo">
      <formula>NOT(ISERROR(SEARCH("4- Bajo",D140)))</formula>
    </cfRule>
    <cfRule type="containsText" dxfId="628" priority="156" operator="containsText" text="1- Bajo">
      <formula>NOT(ISERROR(SEARCH("1- Bajo",D140)))</formula>
    </cfRule>
  </conditionalFormatting>
  <conditionalFormatting sqref="N8:O8">
    <cfRule type="containsText" dxfId="627" priority="141" operator="containsText" text="3- Moderado">
      <formula>NOT(ISERROR(SEARCH("3- Moderado",N8)))</formula>
    </cfRule>
    <cfRule type="containsText" dxfId="626" priority="142" operator="containsText" text="6- Moderado">
      <formula>NOT(ISERROR(SEARCH("6- Moderado",N8)))</formula>
    </cfRule>
    <cfRule type="containsText" dxfId="625" priority="143" operator="containsText" text="4- Moderado">
      <formula>NOT(ISERROR(SEARCH("4- Moderado",N8)))</formula>
    </cfRule>
    <cfRule type="containsText" dxfId="624" priority="144" operator="containsText" text="3- Bajo">
      <formula>NOT(ISERROR(SEARCH("3- Bajo",N8)))</formula>
    </cfRule>
    <cfRule type="containsText" dxfId="623" priority="145" operator="containsText" text="4- Bajo">
      <formula>NOT(ISERROR(SEARCH("4- Bajo",N8)))</formula>
    </cfRule>
    <cfRule type="containsText" dxfId="622" priority="146" operator="containsText" text="1- Bajo">
      <formula>NOT(ISERROR(SEARCH("1- Bajo",N8)))</formula>
    </cfRule>
  </conditionalFormatting>
  <conditionalFormatting sqref="H130">
    <cfRule type="containsText" dxfId="621" priority="109" operator="containsText" text="Muy Baja">
      <formula>NOT(ISERROR(SEARCH("Muy Baja",H130)))</formula>
    </cfRule>
    <cfRule type="containsText" dxfId="620" priority="110" operator="containsText" text="Baja">
      <formula>NOT(ISERROR(SEARCH("Baja",H130)))</formula>
    </cfRule>
    <cfRule type="containsText" dxfId="619" priority="111" operator="containsText" text="Muy Alta">
      <formula>NOT(ISERROR(SEARCH("Muy Alta",H130)))</formula>
    </cfRule>
    <cfRule type="containsText" dxfId="618" priority="112" operator="containsText" text="Alta">
      <formula>NOT(ISERROR(SEARCH("Alta",H130)))</formula>
    </cfRule>
    <cfRule type="containsText" dxfId="617" priority="113" operator="containsText" text="Media">
      <formula>NOT(ISERROR(SEARCH("Media",H130)))</formula>
    </cfRule>
    <cfRule type="containsText" dxfId="616" priority="114" operator="containsText" text="Media">
      <formula>NOT(ISERROR(SEARCH("Media",H130)))</formula>
    </cfRule>
    <cfRule type="containsText" dxfId="615" priority="115" operator="containsText" text="Media">
      <formula>NOT(ISERROR(SEARCH("Media",H130)))</formula>
    </cfRule>
    <cfRule type="containsText" dxfId="614" priority="116" operator="containsText" text="Muy Baja">
      <formula>NOT(ISERROR(SEARCH("Muy Baja",H130)))</formula>
    </cfRule>
    <cfRule type="containsText" dxfId="613" priority="117" operator="containsText" text="Baja">
      <formula>NOT(ISERROR(SEARCH("Baja",H130)))</formula>
    </cfRule>
    <cfRule type="containsText" dxfId="612" priority="118" operator="containsText" text="Muy Baja">
      <formula>NOT(ISERROR(SEARCH("Muy Baja",H130)))</formula>
    </cfRule>
    <cfRule type="containsText" dxfId="611" priority="119" operator="containsText" text="Muy Baja">
      <formula>NOT(ISERROR(SEARCH("Muy Baja",H130)))</formula>
    </cfRule>
    <cfRule type="containsText" dxfId="610" priority="120" operator="containsText" text="Muy Baja">
      <formula>NOT(ISERROR(SEARCH("Muy Baja",H130)))</formula>
    </cfRule>
    <cfRule type="containsText" dxfId="609" priority="121" operator="containsText" text="Muy Baja'Tabla probabilidad'!">
      <formula>NOT(ISERROR(SEARCH("Muy Baja'Tabla probabilidad'!",H130)))</formula>
    </cfRule>
    <cfRule type="containsText" dxfId="608" priority="122" operator="containsText" text="Muy bajo">
      <formula>NOT(ISERROR(SEARCH("Muy bajo",H130)))</formula>
    </cfRule>
    <cfRule type="containsText" dxfId="607" priority="123" operator="containsText" text="Alta">
      <formula>NOT(ISERROR(SEARCH("Alta",H130)))</formula>
    </cfRule>
    <cfRule type="containsText" dxfId="606" priority="124" operator="containsText" text="Media">
      <formula>NOT(ISERROR(SEARCH("Media",H130)))</formula>
    </cfRule>
    <cfRule type="containsText" dxfId="605" priority="125" operator="containsText" text="Baja">
      <formula>NOT(ISERROR(SEARCH("Baja",H130)))</formula>
    </cfRule>
    <cfRule type="containsText" dxfId="604" priority="126" operator="containsText" text="Muy baja">
      <formula>NOT(ISERROR(SEARCH("Muy baja",H130)))</formula>
    </cfRule>
    <cfRule type="cellIs" dxfId="603" priority="129" operator="between">
      <formula>1</formula>
      <formula>2</formula>
    </cfRule>
    <cfRule type="cellIs" dxfId="602" priority="130" operator="between">
      <formula>0</formula>
      <formula>2</formula>
    </cfRule>
  </conditionalFormatting>
  <conditionalFormatting sqref="M130 K130:K139">
    <cfRule type="containsText" dxfId="601" priority="103" operator="containsText" text="Catastrófico">
      <formula>NOT(ISERROR(SEARCH("Catastrófico",K130)))</formula>
    </cfRule>
    <cfRule type="containsText" dxfId="600" priority="104" operator="containsText" text="Mayor">
      <formula>NOT(ISERROR(SEARCH("Mayor",K130)))</formula>
    </cfRule>
    <cfRule type="containsText" dxfId="599" priority="105" operator="containsText" text="Alta">
      <formula>NOT(ISERROR(SEARCH("Alta",K130)))</formula>
    </cfRule>
    <cfRule type="containsText" dxfId="598" priority="106" operator="containsText" text="Moderado">
      <formula>NOT(ISERROR(SEARCH("Moderado",K130)))</formula>
    </cfRule>
    <cfRule type="containsText" dxfId="597" priority="107" operator="containsText" text="Menor">
      <formula>NOT(ISERROR(SEARCH("Menor",K130)))</formula>
    </cfRule>
    <cfRule type="containsText" dxfId="596" priority="108" operator="containsText" text="Leve">
      <formula>NOT(ISERROR(SEARCH("Leve",K130)))</formula>
    </cfRule>
  </conditionalFormatting>
  <conditionalFormatting sqref="N130">
    <cfRule type="containsText" dxfId="595" priority="131" operator="containsText" text="Extremo">
      <formula>NOT(ISERROR(SEARCH("Extremo",N130)))</formula>
    </cfRule>
    <cfRule type="containsText" dxfId="594" priority="132" operator="containsText" text="Alto">
      <formula>NOT(ISERROR(SEARCH("Alto",N130)))</formula>
    </cfRule>
    <cfRule type="containsText" dxfId="593" priority="133" operator="containsText" text="Bajo">
      <formula>NOT(ISERROR(SEARCH("Bajo",N130)))</formula>
    </cfRule>
    <cfRule type="containsText" dxfId="592" priority="134" operator="containsText" text="Moderado">
      <formula>NOT(ISERROR(SEARCH("Moderado",N130)))</formula>
    </cfRule>
  </conditionalFormatting>
  <conditionalFormatting sqref="D130:D131">
    <cfRule type="containsText" dxfId="591" priority="97" operator="containsText" text="3- Moderado">
      <formula>NOT(ISERROR(SEARCH("3- Moderado",D130)))</formula>
    </cfRule>
    <cfRule type="containsText" dxfId="590" priority="98" operator="containsText" text="6- Moderado">
      <formula>NOT(ISERROR(SEARCH("6- Moderado",D130)))</formula>
    </cfRule>
    <cfRule type="containsText" dxfId="589" priority="99" operator="containsText" text="4- Moderado">
      <formula>NOT(ISERROR(SEARCH("4- Moderado",D130)))</formula>
    </cfRule>
    <cfRule type="containsText" dxfId="588" priority="100" operator="containsText" text="3- Bajo">
      <formula>NOT(ISERROR(SEARCH("3- Bajo",D130)))</formula>
    </cfRule>
    <cfRule type="containsText" dxfId="587" priority="101" operator="containsText" text="4- Bajo">
      <formula>NOT(ISERROR(SEARCH("4- Bajo",D130)))</formula>
    </cfRule>
    <cfRule type="containsText" dxfId="586" priority="102" operator="containsText" text="1- Bajo">
      <formula>NOT(ISERROR(SEARCH("1- Bajo",D130)))</formula>
    </cfRule>
  </conditionalFormatting>
  <conditionalFormatting sqref="H120">
    <cfRule type="containsText" dxfId="585" priority="71" operator="containsText" text="Muy Baja">
      <formula>NOT(ISERROR(SEARCH("Muy Baja",H120)))</formula>
    </cfRule>
    <cfRule type="containsText" dxfId="584" priority="72" operator="containsText" text="Baja">
      <formula>NOT(ISERROR(SEARCH("Baja",H120)))</formula>
    </cfRule>
    <cfRule type="containsText" dxfId="583" priority="73" operator="containsText" text="Muy Alta">
      <formula>NOT(ISERROR(SEARCH("Muy Alta",H120)))</formula>
    </cfRule>
    <cfRule type="containsText" dxfId="582" priority="74" operator="containsText" text="Alta">
      <formula>NOT(ISERROR(SEARCH("Alta",H120)))</formula>
    </cfRule>
    <cfRule type="containsText" dxfId="581" priority="75" operator="containsText" text="Media">
      <formula>NOT(ISERROR(SEARCH("Media",H120)))</formula>
    </cfRule>
    <cfRule type="containsText" dxfId="580" priority="76" operator="containsText" text="Media">
      <formula>NOT(ISERROR(SEARCH("Media",H120)))</formula>
    </cfRule>
    <cfRule type="containsText" dxfId="579" priority="77" operator="containsText" text="Media">
      <formula>NOT(ISERROR(SEARCH("Media",H120)))</formula>
    </cfRule>
    <cfRule type="containsText" dxfId="578" priority="78" operator="containsText" text="Muy Baja">
      <formula>NOT(ISERROR(SEARCH("Muy Baja",H120)))</formula>
    </cfRule>
    <cfRule type="containsText" dxfId="577" priority="79" operator="containsText" text="Baja">
      <formula>NOT(ISERROR(SEARCH("Baja",H120)))</formula>
    </cfRule>
    <cfRule type="containsText" dxfId="576" priority="80" operator="containsText" text="Muy Baja">
      <formula>NOT(ISERROR(SEARCH("Muy Baja",H120)))</formula>
    </cfRule>
    <cfRule type="containsText" dxfId="575" priority="81" operator="containsText" text="Muy Baja">
      <formula>NOT(ISERROR(SEARCH("Muy Baja",H120)))</formula>
    </cfRule>
    <cfRule type="containsText" dxfId="574" priority="82" operator="containsText" text="Muy Baja">
      <formula>NOT(ISERROR(SEARCH("Muy Baja",H120)))</formula>
    </cfRule>
    <cfRule type="containsText" dxfId="573" priority="83" operator="containsText" text="Muy Baja'Tabla probabilidad'!">
      <formula>NOT(ISERROR(SEARCH("Muy Baja'Tabla probabilidad'!",H120)))</formula>
    </cfRule>
    <cfRule type="containsText" dxfId="572" priority="84" operator="containsText" text="Muy bajo">
      <formula>NOT(ISERROR(SEARCH("Muy bajo",H120)))</formula>
    </cfRule>
    <cfRule type="containsText" dxfId="571" priority="85" operator="containsText" text="Alta">
      <formula>NOT(ISERROR(SEARCH("Alta",H120)))</formula>
    </cfRule>
    <cfRule type="containsText" dxfId="570" priority="86" operator="containsText" text="Media">
      <formula>NOT(ISERROR(SEARCH("Media",H120)))</formula>
    </cfRule>
    <cfRule type="containsText" dxfId="569" priority="87" operator="containsText" text="Baja">
      <formula>NOT(ISERROR(SEARCH("Baja",H120)))</formula>
    </cfRule>
    <cfRule type="containsText" dxfId="568" priority="88" operator="containsText" text="Muy baja">
      <formula>NOT(ISERROR(SEARCH("Muy baja",H120)))</formula>
    </cfRule>
    <cfRule type="cellIs" dxfId="567" priority="91" operator="between">
      <formula>1</formula>
      <formula>2</formula>
    </cfRule>
    <cfRule type="cellIs" dxfId="566" priority="92" operator="between">
      <formula>0</formula>
      <formula>2</formula>
    </cfRule>
  </conditionalFormatting>
  <conditionalFormatting sqref="M120 K120:K129">
    <cfRule type="containsText" dxfId="565" priority="65" operator="containsText" text="Catastrófico">
      <formula>NOT(ISERROR(SEARCH("Catastrófico",K120)))</formula>
    </cfRule>
    <cfRule type="containsText" dxfId="564" priority="66" operator="containsText" text="Mayor">
      <formula>NOT(ISERROR(SEARCH("Mayor",K120)))</formula>
    </cfRule>
    <cfRule type="containsText" dxfId="563" priority="67" operator="containsText" text="Alta">
      <formula>NOT(ISERROR(SEARCH("Alta",K120)))</formula>
    </cfRule>
    <cfRule type="containsText" dxfId="562" priority="68" operator="containsText" text="Moderado">
      <formula>NOT(ISERROR(SEARCH("Moderado",K120)))</formula>
    </cfRule>
    <cfRule type="containsText" dxfId="561" priority="69" operator="containsText" text="Menor">
      <formula>NOT(ISERROR(SEARCH("Menor",K120)))</formula>
    </cfRule>
    <cfRule type="containsText" dxfId="560" priority="70" operator="containsText" text="Leve">
      <formula>NOT(ISERROR(SEARCH("Leve",K120)))</formula>
    </cfRule>
  </conditionalFormatting>
  <conditionalFormatting sqref="N120">
    <cfRule type="containsText" dxfId="559" priority="93" operator="containsText" text="Extremo">
      <formula>NOT(ISERROR(SEARCH("Extremo",N120)))</formula>
    </cfRule>
    <cfRule type="containsText" dxfId="558" priority="94" operator="containsText" text="Alto">
      <formula>NOT(ISERROR(SEARCH("Alto",N120)))</formula>
    </cfRule>
    <cfRule type="containsText" dxfId="557" priority="95" operator="containsText" text="Bajo">
      <formula>NOT(ISERROR(SEARCH("Bajo",N120)))</formula>
    </cfRule>
    <cfRule type="containsText" dxfId="556" priority="96" operator="containsText" text="Moderado">
      <formula>NOT(ISERROR(SEARCH("Moderado",N120)))</formula>
    </cfRule>
  </conditionalFormatting>
  <conditionalFormatting sqref="D120:D122">
    <cfRule type="containsText" dxfId="555" priority="59" operator="containsText" text="3- Moderado">
      <formula>NOT(ISERROR(SEARCH("3- Moderado",D120)))</formula>
    </cfRule>
    <cfRule type="containsText" dxfId="554" priority="60" operator="containsText" text="6- Moderado">
      <formula>NOT(ISERROR(SEARCH("6- Moderado",D120)))</formula>
    </cfRule>
    <cfRule type="containsText" dxfId="553" priority="61" operator="containsText" text="4- Moderado">
      <formula>NOT(ISERROR(SEARCH("4- Moderado",D120)))</formula>
    </cfRule>
    <cfRule type="containsText" dxfId="552" priority="62" operator="containsText" text="3- Bajo">
      <formula>NOT(ISERROR(SEARCH("3- Bajo",D120)))</formula>
    </cfRule>
    <cfRule type="containsText" dxfId="551" priority="63" operator="containsText" text="4- Bajo">
      <formula>NOT(ISERROR(SEARCH("4- Bajo",D120)))</formula>
    </cfRule>
    <cfRule type="containsText" dxfId="550" priority="64" operator="containsText" text="1- Bajo">
      <formula>NOT(ISERROR(SEARCH("1- Bajo",D120)))</formula>
    </cfRule>
  </conditionalFormatting>
  <conditionalFormatting sqref="H110">
    <cfRule type="containsText" dxfId="549" priority="33" operator="containsText" text="Muy Baja">
      <formula>NOT(ISERROR(SEARCH("Muy Baja",H110)))</formula>
    </cfRule>
    <cfRule type="containsText" dxfId="548" priority="34" operator="containsText" text="Baja">
      <formula>NOT(ISERROR(SEARCH("Baja",H110)))</formula>
    </cfRule>
    <cfRule type="containsText" dxfId="547" priority="35" operator="containsText" text="Muy Alta">
      <formula>NOT(ISERROR(SEARCH("Muy Alta",H110)))</formula>
    </cfRule>
    <cfRule type="containsText" dxfId="546" priority="36" operator="containsText" text="Alta">
      <formula>NOT(ISERROR(SEARCH("Alta",H110)))</formula>
    </cfRule>
    <cfRule type="containsText" dxfId="545" priority="37" operator="containsText" text="Media">
      <formula>NOT(ISERROR(SEARCH("Media",H110)))</formula>
    </cfRule>
    <cfRule type="containsText" dxfId="544" priority="38" operator="containsText" text="Media">
      <formula>NOT(ISERROR(SEARCH("Media",H110)))</formula>
    </cfRule>
    <cfRule type="containsText" dxfId="543" priority="39" operator="containsText" text="Media">
      <formula>NOT(ISERROR(SEARCH("Media",H110)))</formula>
    </cfRule>
    <cfRule type="containsText" dxfId="542" priority="40" operator="containsText" text="Muy Baja">
      <formula>NOT(ISERROR(SEARCH("Muy Baja",H110)))</formula>
    </cfRule>
    <cfRule type="containsText" dxfId="541" priority="41" operator="containsText" text="Baja">
      <formula>NOT(ISERROR(SEARCH("Baja",H110)))</formula>
    </cfRule>
    <cfRule type="containsText" dxfId="540" priority="42" operator="containsText" text="Muy Baja">
      <formula>NOT(ISERROR(SEARCH("Muy Baja",H110)))</formula>
    </cfRule>
    <cfRule type="containsText" dxfId="539" priority="43" operator="containsText" text="Muy Baja">
      <formula>NOT(ISERROR(SEARCH("Muy Baja",H110)))</formula>
    </cfRule>
    <cfRule type="containsText" dxfId="538" priority="44" operator="containsText" text="Muy Baja">
      <formula>NOT(ISERROR(SEARCH("Muy Baja",H110)))</formula>
    </cfRule>
    <cfRule type="containsText" dxfId="537" priority="45" operator="containsText" text="Muy Baja'Tabla probabilidad'!">
      <formula>NOT(ISERROR(SEARCH("Muy Baja'Tabla probabilidad'!",H110)))</formula>
    </cfRule>
    <cfRule type="containsText" dxfId="536" priority="46" operator="containsText" text="Muy bajo">
      <formula>NOT(ISERROR(SEARCH("Muy bajo",H110)))</formula>
    </cfRule>
    <cfRule type="containsText" dxfId="535" priority="47" operator="containsText" text="Alta">
      <formula>NOT(ISERROR(SEARCH("Alta",H110)))</formula>
    </cfRule>
    <cfRule type="containsText" dxfId="534" priority="48" operator="containsText" text="Media">
      <formula>NOT(ISERROR(SEARCH("Media",H110)))</formula>
    </cfRule>
    <cfRule type="containsText" dxfId="533" priority="49" operator="containsText" text="Baja">
      <formula>NOT(ISERROR(SEARCH("Baja",H110)))</formula>
    </cfRule>
    <cfRule type="containsText" dxfId="532" priority="50" operator="containsText" text="Muy baja">
      <formula>NOT(ISERROR(SEARCH("Muy baja",H110)))</formula>
    </cfRule>
    <cfRule type="cellIs" dxfId="531" priority="53" operator="between">
      <formula>1</formula>
      <formula>2</formula>
    </cfRule>
    <cfRule type="cellIs" dxfId="530" priority="54" operator="between">
      <formula>0</formula>
      <formula>2</formula>
    </cfRule>
  </conditionalFormatting>
  <conditionalFormatting sqref="M110 K110:K119">
    <cfRule type="containsText" dxfId="529" priority="27" operator="containsText" text="Catastrófico">
      <formula>NOT(ISERROR(SEARCH("Catastrófico",K110)))</formula>
    </cfRule>
    <cfRule type="containsText" dxfId="528" priority="28" operator="containsText" text="Mayor">
      <formula>NOT(ISERROR(SEARCH("Mayor",K110)))</formula>
    </cfRule>
    <cfRule type="containsText" dxfId="527" priority="29" operator="containsText" text="Alta">
      <formula>NOT(ISERROR(SEARCH("Alta",K110)))</formula>
    </cfRule>
    <cfRule type="containsText" dxfId="526" priority="30" operator="containsText" text="Moderado">
      <formula>NOT(ISERROR(SEARCH("Moderado",K110)))</formula>
    </cfRule>
    <cfRule type="containsText" dxfId="525" priority="31" operator="containsText" text="Menor">
      <formula>NOT(ISERROR(SEARCH("Menor",K110)))</formula>
    </cfRule>
    <cfRule type="containsText" dxfId="524" priority="32" operator="containsText" text="Leve">
      <formula>NOT(ISERROR(SEARCH("Leve",K110)))</formula>
    </cfRule>
  </conditionalFormatting>
  <conditionalFormatting sqref="N110">
    <cfRule type="containsText" dxfId="523" priority="55" operator="containsText" text="Extremo">
      <formula>NOT(ISERROR(SEARCH("Extremo",N110)))</formula>
    </cfRule>
    <cfRule type="containsText" dxfId="522" priority="56" operator="containsText" text="Alto">
      <formula>NOT(ISERROR(SEARCH("Alto",N110)))</formula>
    </cfRule>
    <cfRule type="containsText" dxfId="521" priority="57" operator="containsText" text="Bajo">
      <formula>NOT(ISERROR(SEARCH("Bajo",N110)))</formula>
    </cfRule>
    <cfRule type="containsText" dxfId="520" priority="58" operator="containsText" text="Moderado">
      <formula>NOT(ISERROR(SEARCH("Moderado",N110)))</formula>
    </cfRule>
  </conditionalFormatting>
  <conditionalFormatting sqref="D110:D111">
    <cfRule type="containsText" dxfId="519" priority="21" operator="containsText" text="3- Moderado">
      <formula>NOT(ISERROR(SEARCH("3- Moderado",D110)))</formula>
    </cfRule>
    <cfRule type="containsText" dxfId="518" priority="22" operator="containsText" text="6- Moderado">
      <formula>NOT(ISERROR(SEARCH("6- Moderado",D110)))</formula>
    </cfRule>
    <cfRule type="containsText" dxfId="517" priority="23" operator="containsText" text="4- Moderado">
      <formula>NOT(ISERROR(SEARCH("4- Moderado",D110)))</formula>
    </cfRule>
    <cfRule type="containsText" dxfId="516" priority="24" operator="containsText" text="3- Bajo">
      <formula>NOT(ISERROR(SEARCH("3- Bajo",D110)))</formula>
    </cfRule>
    <cfRule type="containsText" dxfId="515" priority="25" operator="containsText" text="4- Bajo">
      <formula>NOT(ISERROR(SEARCH("4- Bajo",D110)))</formula>
    </cfRule>
    <cfRule type="containsText" dxfId="514" priority="26" operator="containsText" text="1- Bajo">
      <formula>NOT(ISERROR(SEARCH("1- Bajo",D110)))</formula>
    </cfRule>
  </conditionalFormatting>
  <dataValidations count="2">
    <dataValidation type="list" allowBlank="1" showInputMessage="1" showErrorMessage="1" sqref="J14:J19" xr:uid="{9C202313-DE46-4EE9-9302-967FCF5AFA06}">
      <formula1>IF(I14=#REF!,#REF!,IF(I14=#REF!,#REF!,IF(I14=#REF!,#REF!,IF(I14=#REF!,#REF!,IF(I14=#REF!,#REF!,IF(I14=#REF!,#REF!))))))</formula1>
    </dataValidation>
    <dataValidation type="list" allowBlank="1" showInputMessage="1" showErrorMessage="1" sqref="I14:I19" xr:uid="{24D22F90-2CBB-403C-9922-49196A702DA0}">
      <formula1>#REF!</formula1>
    </dataValidation>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617" operator="containsText" id="{AA33B07E-BE8F-4B6B-A87A-4079EED8E612}">
            <xm:f>NOT(ISERROR(SEARCH(#REF!,H10)))</xm:f>
            <xm:f>#REF!</xm:f>
            <x14:dxf>
              <font>
                <color rgb="FF006100"/>
              </font>
              <fill>
                <patternFill>
                  <bgColor rgb="FFC6EFCE"/>
                </patternFill>
              </fill>
            </x14:dxf>
          </x14:cfRule>
          <x14:cfRule type="containsText" priority="618" operator="containsText" id="{8D8F2D8B-417A-4DC6-AC0D-BA260E014A2D}">
            <xm:f>NOT(ISERROR(SEARCH(#REF!,H10)))</xm:f>
            <xm:f>#REF!</xm:f>
            <x14:dxf>
              <font>
                <color rgb="FF9C0006"/>
              </font>
              <fill>
                <patternFill>
                  <bgColor rgb="FFFFC7CE"/>
                </patternFill>
              </fill>
            </x14:dxf>
          </x14:cfRule>
          <xm:sqref>H10 H20 H30 H40 H50 H60 H70 H80 H90 H140 H100</xm:sqref>
        </x14:conditionalFormatting>
        <x14:conditionalFormatting xmlns:xm="http://schemas.microsoft.com/office/excel/2006/main">
          <x14:cfRule type="containsText" priority="127" operator="containsText" id="{42E87FE5-C261-43BC-A7FC-B325406E1BD9}">
            <xm:f>NOT(ISERROR(SEARCH(#REF!,H130)))</xm:f>
            <xm:f>#REF!</xm:f>
            <x14:dxf>
              <font>
                <color rgb="FF006100"/>
              </font>
              <fill>
                <patternFill>
                  <bgColor rgb="FFC6EFCE"/>
                </patternFill>
              </fill>
            </x14:dxf>
          </x14:cfRule>
          <x14:cfRule type="containsText" priority="128" operator="containsText" id="{BFAD6049-2653-411D-B65E-22C597233938}">
            <xm:f>NOT(ISERROR(SEARCH(#REF!,H130)))</xm:f>
            <xm:f>#REF!</xm:f>
            <x14:dxf>
              <font>
                <color rgb="FF9C0006"/>
              </font>
              <fill>
                <patternFill>
                  <bgColor rgb="FFFFC7CE"/>
                </patternFill>
              </fill>
            </x14:dxf>
          </x14:cfRule>
          <xm:sqref>H130</xm:sqref>
        </x14:conditionalFormatting>
        <x14:conditionalFormatting xmlns:xm="http://schemas.microsoft.com/office/excel/2006/main">
          <x14:cfRule type="containsText" priority="89" operator="containsText" id="{998971FF-730B-4FAD-A5AE-C5A0C8AE57F5}">
            <xm:f>NOT(ISERROR(SEARCH(#REF!,H120)))</xm:f>
            <xm:f>#REF!</xm:f>
            <x14:dxf>
              <font>
                <color rgb="FF006100"/>
              </font>
              <fill>
                <patternFill>
                  <bgColor rgb="FFC6EFCE"/>
                </patternFill>
              </fill>
            </x14:dxf>
          </x14:cfRule>
          <x14:cfRule type="containsText" priority="90" operator="containsText" id="{CC897B01-DDA2-4A10-8311-406D856405B4}">
            <xm:f>NOT(ISERROR(SEARCH(#REF!,H120)))</xm:f>
            <xm:f>#REF!</xm:f>
            <x14:dxf>
              <font>
                <color rgb="FF9C0006"/>
              </font>
              <fill>
                <patternFill>
                  <bgColor rgb="FFFFC7CE"/>
                </patternFill>
              </fill>
            </x14:dxf>
          </x14:cfRule>
          <xm:sqref>H120</xm:sqref>
        </x14:conditionalFormatting>
        <x14:conditionalFormatting xmlns:xm="http://schemas.microsoft.com/office/excel/2006/main">
          <x14:cfRule type="containsText" priority="51" operator="containsText" id="{33F96878-B8E5-470A-8B3B-0ABDCC17E235}">
            <xm:f>NOT(ISERROR(SEARCH(#REF!,H110)))</xm:f>
            <xm:f>#REF!</xm:f>
            <x14:dxf>
              <font>
                <color rgb="FF006100"/>
              </font>
              <fill>
                <patternFill>
                  <bgColor rgb="FFC6EFCE"/>
                </patternFill>
              </fill>
            </x14:dxf>
          </x14:cfRule>
          <x14:cfRule type="containsText" priority="52" operator="containsText" id="{32BE815F-C2BD-41B0-B2D4-47DE8B3C6E0F}">
            <xm:f>NOT(ISERROR(SEARCH(#REF!,H110)))</xm:f>
            <xm:f>#REF!</xm:f>
            <x14:dxf>
              <font>
                <color rgb="FF9C0006"/>
              </font>
              <fill>
                <patternFill>
                  <bgColor rgb="FFFFC7CE"/>
                </patternFill>
              </fill>
            </x14:dxf>
          </x14:cfRule>
          <xm:sqref>H110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admiistracion'!$I$17:$I$22</xm:f>
          </x14:formula1>
          <xm:sqref>I10:I13 I20:I149</xm:sqref>
        </x14:dataValidation>
        <x14:dataValidation type="list" allowBlank="1" showInputMessage="1" showErrorMessage="1" xr:uid="{1C6F449E-A5F5-4A5F-95F3-C6B512061812}">
          <x14:formula1>
            <xm:f>IF(I10='8- Politicas de admiistracion'!$B$16,'8- Politicas de admiistracion'!$C$17:$C$21,IF(I10='8- Politicas de admiistracion'!$B$24,'8- Politicas de admiistracion'!$C$25:$C$29,IF(I10='8- Politicas de admiistracion'!$B$32,'8- Politicas de admiistracion'!$C$33:$C$37,IF(I10='8- Politicas de admiistracion'!$B$40,'8- Politicas de admiistracion'!$C$41:$C$45,IF(I10='8- Politicas de admiistracion'!$B$48,'8- Politicas de admiistracion'!$C$49:$C$53,IF(I10='8- Politicas de admiistracion'!$B$56,'8- Politicas de admiistracion'!$C$57:$C$61))))))</xm:f>
          </x14:formula1>
          <xm:sqref>J10:J13 J20:J149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149"/>
  <sheetViews>
    <sheetView showGridLines="0" topLeftCell="A5" zoomScale="60" zoomScaleNormal="60" zoomScalePageLayoutView="70" workbookViewId="0">
      <selection activeCell="E40" sqref="E40"/>
    </sheetView>
  </sheetViews>
  <sheetFormatPr defaultColWidth="11.42578125" defaultRowHeight="15"/>
  <cols>
    <col min="1" max="1" width="7" customWidth="1"/>
    <col min="2" max="2" width="34.5703125" customWidth="1"/>
    <col min="3" max="3" width="51.28515625" style="22" customWidth="1"/>
    <col min="4" max="4" width="5" hidden="1" customWidth="1"/>
    <col min="5" max="5" width="65.5703125" customWidth="1"/>
    <col min="6" max="6" width="10.28515625" customWidth="1"/>
    <col min="7" max="7" width="13.28515625" customWidth="1"/>
    <col min="8" max="8" width="13.5703125" customWidth="1"/>
    <col min="9" max="9" width="15.140625" customWidth="1"/>
    <col min="10" max="10" width="8.42578125" customWidth="1"/>
    <col min="11" max="11" width="8.140625" customWidth="1"/>
    <col min="12" max="12" width="57.5703125" customWidth="1"/>
    <col min="13" max="13" width="79.42578125" customWidth="1"/>
    <col min="14" max="14" width="7.7109375" customWidth="1"/>
    <col min="15" max="15" width="11" customWidth="1"/>
    <col min="16" max="17" width="10" customWidth="1"/>
    <col min="18" max="18" width="8.85546875" customWidth="1"/>
    <col min="19" max="19" width="11.42578125" customWidth="1"/>
    <col min="20" max="20" width="21.140625" style="16" customWidth="1"/>
    <col min="21" max="21" width="20" style="15" customWidth="1"/>
    <col min="22" max="22" width="28.85546875" style="17" customWidth="1"/>
    <col min="23" max="278" width="11.42578125" style="9"/>
    <col min="279" max="16384" width="11.42578125" style="14"/>
  </cols>
  <sheetData>
    <row r="1" spans="1:278" s="11" customFormat="1" ht="21.75" customHeight="1" thickTop="1">
      <c r="A1" s="70"/>
      <c r="B1" s="71"/>
      <c r="C1" s="430" t="s">
        <v>371</v>
      </c>
      <c r="D1" s="430"/>
      <c r="E1" s="430"/>
      <c r="F1" s="430"/>
      <c r="G1" s="430"/>
      <c r="H1" s="430"/>
      <c r="I1" s="430"/>
      <c r="J1" s="430"/>
      <c r="K1" s="430"/>
      <c r="L1" s="430"/>
      <c r="M1" s="430"/>
      <c r="N1" s="430"/>
      <c r="O1" s="430"/>
      <c r="P1" s="430"/>
      <c r="Q1" s="430"/>
      <c r="R1" s="430"/>
      <c r="S1" s="430"/>
      <c r="T1" s="430"/>
      <c r="U1" s="430"/>
      <c r="V1" s="43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1.75" customHeight="1">
      <c r="A2" s="72"/>
      <c r="B2" s="73"/>
      <c r="C2" s="430"/>
      <c r="D2" s="430"/>
      <c r="E2" s="430"/>
      <c r="F2" s="430"/>
      <c r="G2" s="430"/>
      <c r="H2" s="430"/>
      <c r="I2" s="430"/>
      <c r="J2" s="430"/>
      <c r="K2" s="430"/>
      <c r="L2" s="430"/>
      <c r="M2" s="430"/>
      <c r="N2" s="430"/>
      <c r="O2" s="430"/>
      <c r="P2" s="430"/>
      <c r="Q2" s="430"/>
      <c r="R2" s="430"/>
      <c r="S2" s="430"/>
      <c r="T2" s="430"/>
      <c r="U2" s="430"/>
      <c r="V2" s="43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1.75" customHeight="1" thickBot="1">
      <c r="A3" s="72"/>
      <c r="B3" s="73"/>
      <c r="C3" s="430"/>
      <c r="D3" s="430"/>
      <c r="E3" s="430"/>
      <c r="F3" s="430"/>
      <c r="G3" s="430"/>
      <c r="H3" s="430"/>
      <c r="I3" s="430"/>
      <c r="J3" s="430"/>
      <c r="K3" s="430"/>
      <c r="L3" s="430"/>
      <c r="M3" s="430"/>
      <c r="N3" s="430"/>
      <c r="O3" s="430"/>
      <c r="P3" s="430"/>
      <c r="Q3" s="430"/>
      <c r="R3" s="430"/>
      <c r="S3" s="430"/>
      <c r="T3" s="430"/>
      <c r="U3" s="430"/>
      <c r="V3" s="43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27" customHeight="1" thickTop="1" thickBot="1">
      <c r="A4" s="393" t="s">
        <v>372</v>
      </c>
      <c r="B4" s="393"/>
      <c r="C4" s="431" t="s">
        <v>5</v>
      </c>
      <c r="D4" s="431"/>
      <c r="E4" s="431"/>
      <c r="F4" s="431"/>
      <c r="G4" s="431"/>
      <c r="H4" s="431"/>
      <c r="I4" s="431"/>
      <c r="J4" s="431"/>
      <c r="K4" s="431"/>
      <c r="L4" s="431"/>
      <c r="M4" s="431"/>
      <c r="N4" s="431"/>
      <c r="O4" s="431"/>
      <c r="P4" s="431"/>
      <c r="Q4" s="431"/>
      <c r="R4" s="431"/>
      <c r="S4" s="431"/>
      <c r="T4" s="74"/>
      <c r="U4" s="74"/>
      <c r="V4" s="7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52.5" customHeight="1" thickTop="1" thickBot="1">
      <c r="A5" s="393" t="s">
        <v>373</v>
      </c>
      <c r="B5" s="393"/>
      <c r="C5" s="432" t="s">
        <v>374</v>
      </c>
      <c r="D5" s="432"/>
      <c r="E5" s="432"/>
      <c r="F5" s="432"/>
      <c r="G5" s="432"/>
      <c r="H5" s="432"/>
      <c r="I5" s="432"/>
      <c r="J5" s="432"/>
      <c r="K5" s="432"/>
      <c r="L5" s="432"/>
      <c r="M5" s="432"/>
      <c r="N5" s="432"/>
      <c r="O5" s="432"/>
      <c r="P5" s="432"/>
      <c r="Q5" s="432"/>
      <c r="R5" s="432"/>
      <c r="S5" s="432"/>
      <c r="T5" s="75"/>
      <c r="U5" s="75"/>
      <c r="V5" s="75"/>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29.25" customHeight="1" thickTop="1" thickBot="1">
      <c r="A6" s="393" t="s">
        <v>375</v>
      </c>
      <c r="B6" s="393"/>
      <c r="C6" s="431" t="s">
        <v>376</v>
      </c>
      <c r="D6" s="431"/>
      <c r="E6" s="431"/>
      <c r="F6" s="431"/>
      <c r="G6" s="431"/>
      <c r="H6" s="431"/>
      <c r="I6" s="431"/>
      <c r="J6" s="431"/>
      <c r="K6" s="431"/>
      <c r="L6" s="431"/>
      <c r="M6" s="431"/>
      <c r="N6" s="431"/>
      <c r="O6" s="431"/>
      <c r="P6" s="431"/>
      <c r="Q6" s="431"/>
      <c r="R6" s="431"/>
      <c r="S6" s="431"/>
      <c r="T6" s="74"/>
      <c r="U6" s="74"/>
      <c r="V6" s="7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417" t="s">
        <v>257</v>
      </c>
      <c r="B7" s="417"/>
      <c r="C7" s="417"/>
      <c r="D7" s="427" t="s">
        <v>377</v>
      </c>
      <c r="E7" s="428"/>
      <c r="F7" s="428"/>
      <c r="G7" s="428"/>
      <c r="H7" s="428"/>
      <c r="I7" s="428"/>
      <c r="J7" s="428"/>
      <c r="K7" s="428"/>
      <c r="L7" s="428"/>
      <c r="M7" s="428"/>
      <c r="N7" s="428"/>
      <c r="O7" s="428"/>
      <c r="P7" s="428"/>
      <c r="Q7" s="428"/>
      <c r="R7" s="429"/>
      <c r="S7" s="162"/>
      <c r="T7" s="417" t="s">
        <v>378</v>
      </c>
      <c r="U7" s="417"/>
      <c r="V7" s="417"/>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40.5" customHeight="1" thickTop="1" thickBot="1">
      <c r="A8" s="416" t="s">
        <v>262</v>
      </c>
      <c r="B8" s="417" t="s">
        <v>379</v>
      </c>
      <c r="C8" s="419" t="s">
        <v>258</v>
      </c>
      <c r="D8" s="421" t="s">
        <v>380</v>
      </c>
      <c r="E8" s="423" t="s">
        <v>227</v>
      </c>
      <c r="F8" s="424" t="s">
        <v>381</v>
      </c>
      <c r="G8" s="425"/>
      <c r="H8" s="425"/>
      <c r="I8" s="425"/>
      <c r="J8" s="425"/>
      <c r="K8" s="426"/>
      <c r="L8" s="424" t="s">
        <v>382</v>
      </c>
      <c r="M8" s="425"/>
      <c r="N8" s="425"/>
      <c r="O8" s="425"/>
      <c r="P8" s="425"/>
      <c r="Q8" s="425"/>
      <c r="R8" s="425"/>
      <c r="S8" s="426"/>
      <c r="T8" s="180"/>
      <c r="U8" s="181"/>
      <c r="V8" s="182" t="s">
        <v>383</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09.5" customHeight="1" thickTop="1" thickBot="1">
      <c r="A9" s="384"/>
      <c r="B9" s="418"/>
      <c r="C9" s="420"/>
      <c r="D9" s="422"/>
      <c r="E9" s="397"/>
      <c r="F9" s="163" t="s">
        <v>229</v>
      </c>
      <c r="G9" s="163" t="s">
        <v>231</v>
      </c>
      <c r="H9" s="163" t="s">
        <v>384</v>
      </c>
      <c r="I9" s="163" t="s">
        <v>233</v>
      </c>
      <c r="J9" s="179" t="s">
        <v>385</v>
      </c>
      <c r="K9" s="163" t="s">
        <v>239</v>
      </c>
      <c r="L9" s="163" t="s">
        <v>386</v>
      </c>
      <c r="M9" s="146" t="s">
        <v>387</v>
      </c>
      <c r="N9" s="163" t="s">
        <v>388</v>
      </c>
      <c r="O9" s="163" t="s">
        <v>389</v>
      </c>
      <c r="P9" s="163" t="s">
        <v>390</v>
      </c>
      <c r="Q9" s="163" t="s">
        <v>391</v>
      </c>
      <c r="R9" s="164" t="s">
        <v>392</v>
      </c>
      <c r="S9" s="163" t="s">
        <v>393</v>
      </c>
      <c r="T9" s="183" t="s">
        <v>241</v>
      </c>
      <c r="U9" s="183" t="s">
        <v>243</v>
      </c>
      <c r="V9" s="184" t="s">
        <v>394</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56.25" customHeight="1">
      <c r="A10" s="413">
        <f>'5- Identificación de Riesgos'!A10</f>
        <v>1</v>
      </c>
      <c r="B10" s="403" t="str">
        <f>'5- Identificación de Riesgos'!B10</f>
        <v>Interrupción del servicio de conectividad WAN - Nacional</v>
      </c>
      <c r="C10" s="165" t="str">
        <f>'5- Identificación de Riesgos'!D10</f>
        <v>1. Fallas del operador de conectividad Nacional y sus aliados.</v>
      </c>
      <c r="D10" s="166"/>
      <c r="E10" s="167" t="s">
        <v>395</v>
      </c>
      <c r="F10" s="160" t="s">
        <v>396</v>
      </c>
      <c r="G10" s="160" t="s">
        <v>396</v>
      </c>
      <c r="H10" s="160" t="s">
        <v>396</v>
      </c>
      <c r="I10" s="160" t="s">
        <v>396</v>
      </c>
      <c r="J10" s="168">
        <f>COUNTIF(F10:I10,"SI")/4</f>
        <v>1</v>
      </c>
      <c r="K10" s="410">
        <f>AVERAGE(J10:J19)</f>
        <v>1</v>
      </c>
      <c r="L10" s="160" t="str">
        <f>'5- Identificación de Riesgos'!I10</f>
        <v>Afectación de reputacion,imagén,  credibilidad, satisfacción de usuarios y PI</v>
      </c>
      <c r="M10" s="167"/>
      <c r="N10" s="160" t="s">
        <v>397</v>
      </c>
      <c r="O10" s="160" t="s">
        <v>397</v>
      </c>
      <c r="P10" s="160" t="s">
        <v>396</v>
      </c>
      <c r="Q10" s="160" t="s">
        <v>396</v>
      </c>
      <c r="R10" s="168">
        <f>SUM(COUNTIF(N10,"SI")*25%,COUNTIF(O10,"SI")*40%,COUNTIF(P10,"SI")*25%,COUNTIF(Q10,"SI")*10%)</f>
        <v>0.35</v>
      </c>
      <c r="S10" s="410">
        <f>AVERAGE(R10:R13)</f>
        <v>8.7499999999999994E-2</v>
      </c>
      <c r="T10" s="404" t="str">
        <f>CONCATENATE(INDEX('8- Politicas de admiistracion'!$B$6:$F$10,MATCH(ROUND(IF((RIGHT('5- Identificación de Riesgos'!H10,1)-'6- Valoración Controles'!K10)&lt;1,1,(RIGHT('5- Identificación de Riesgos'!H10,1)-'6- Valoración Controles'!K10)),0),'8- Politicas de admiistracion'!$F$6:$F$10,0),1)," - ",ROUND(IF((RIGHT('5- Identificación de Riesgos'!H10,1)-'6- Valoración Controles'!K10)&lt;1,1,(RIGHT('5- Identificación de Riesgos'!H21,1)-'6- Valoración Controles'!K10)),0))</f>
        <v>Muy Baja - 1</v>
      </c>
      <c r="U10" s="403" t="str">
        <f>CONCATENATE(INDEX('8- Politicas de admiistracion'!$B$17:$F$21,MATCH(ROUND(IF((RIGHT('5- Identificación de Riesgos'!M10,1)-'6- Valoración Controles'!S10)&lt;1,1,(RIGHT('5- Identificación de Riesgos'!M10,1)-'6- Valoración Controles'!S10)),0),'8- Politicas de admiistracion'!$F$17:$F$21,0),1)," - ",ROUND(IF((RIGHT('5- Identificación de Riesgos'!M10,1)-'6- Valoración Controles'!S10)&lt;1,1,(RIGHT('5- Identificación de Riesgos'!M10,1)-'6- Valoración Controles'!S10)),0))</f>
        <v>Leve - 1</v>
      </c>
      <c r="V10" s="407" t="str">
        <f>CONCATENATE(VLOOKUP((LEFT(T10,LEN(T10)-4)&amp;LEFT(U10,LEN(U10)-4)),'9- Matriz de Calor '!$D$17:$E$41,2,0)," - ",RIGHT(T10,1)*RIGHT(U10,1))</f>
        <v>Bajo - 1</v>
      </c>
    </row>
    <row r="11" spans="1:278" ht="48" customHeight="1">
      <c r="A11" s="414"/>
      <c r="B11" s="367"/>
      <c r="C11" s="169" t="str">
        <f>'5- Identificación de Riesgos'!D11</f>
        <v>2. Saturación en los canales</v>
      </c>
      <c r="D11" s="170"/>
      <c r="E11" s="149"/>
      <c r="F11" s="161"/>
      <c r="G11" s="161"/>
      <c r="H11" s="161"/>
      <c r="I11" s="161"/>
      <c r="J11" s="171"/>
      <c r="K11" s="411"/>
      <c r="L11" s="161" t="str">
        <f>'5- Identificación de Riesgos'!I11</f>
        <v>Interrupción o afectación en la prestación del servicio judicial</v>
      </c>
      <c r="M11" s="149"/>
      <c r="N11" s="161"/>
      <c r="O11" s="161"/>
      <c r="P11" s="161"/>
      <c r="Q11" s="161"/>
      <c r="R11" s="171">
        <f t="shared" ref="R11:R13" si="0">SUM(COUNTIF(N11,"SI")*25%,COUNTIF(O11,"SI")*40%,COUNTIF(P11,"SI")*25%,COUNTIF(Q11,"SI")*10%)</f>
        <v>0</v>
      </c>
      <c r="S11" s="411"/>
      <c r="T11" s="405"/>
      <c r="U11" s="367"/>
      <c r="V11" s="408"/>
    </row>
    <row r="12" spans="1:278" ht="52.5" customHeight="1">
      <c r="A12" s="414"/>
      <c r="B12" s="367"/>
      <c r="C12" s="169" t="str">
        <f>'5- Identificación de Riesgos'!D12</f>
        <v>3. Fluido Eléctrico</v>
      </c>
      <c r="D12" s="170"/>
      <c r="E12" s="149"/>
      <c r="F12" s="161"/>
      <c r="G12" s="161"/>
      <c r="H12" s="161"/>
      <c r="I12" s="161"/>
      <c r="J12" s="171"/>
      <c r="K12" s="411"/>
      <c r="L12" s="161" t="str">
        <f>'5- Identificación de Riesgos'!I12</f>
        <v>Interrupción o afectación en la prestación del servicio administrativo</v>
      </c>
      <c r="M12" s="149"/>
      <c r="N12" s="161"/>
      <c r="O12" s="161"/>
      <c r="P12" s="161"/>
      <c r="Q12" s="161"/>
      <c r="R12" s="171">
        <f t="shared" si="0"/>
        <v>0</v>
      </c>
      <c r="S12" s="411"/>
      <c r="T12" s="405"/>
      <c r="U12" s="367"/>
      <c r="V12" s="408"/>
    </row>
    <row r="13" spans="1:278" ht="36" customHeight="1">
      <c r="A13" s="414"/>
      <c r="B13" s="367"/>
      <c r="C13" s="169" t="str">
        <f>'5- Identificación de Riesgos'!D13</f>
        <v>4. Presupuesto asignado insuficiente</v>
      </c>
      <c r="D13" s="170"/>
      <c r="E13" s="149"/>
      <c r="F13" s="161"/>
      <c r="G13" s="161"/>
      <c r="H13" s="161"/>
      <c r="I13" s="161"/>
      <c r="J13" s="171"/>
      <c r="K13" s="411"/>
      <c r="L13" s="161" t="str">
        <f>'5- Identificación de Riesgos'!I13</f>
        <v>Incumplimiento de las metas establecidas</v>
      </c>
      <c r="M13" s="149"/>
      <c r="N13" s="161"/>
      <c r="O13" s="161"/>
      <c r="P13" s="161"/>
      <c r="Q13" s="161"/>
      <c r="R13" s="171">
        <f t="shared" si="0"/>
        <v>0</v>
      </c>
      <c r="S13" s="411"/>
      <c r="T13" s="405"/>
      <c r="U13" s="367"/>
      <c r="V13" s="408"/>
    </row>
    <row r="14" spans="1:278" ht="36" customHeight="1">
      <c r="A14" s="414"/>
      <c r="B14" s="367"/>
      <c r="C14" s="169">
        <f>'5- Identificación de Riesgos'!D14</f>
        <v>0</v>
      </c>
      <c r="D14" s="170"/>
      <c r="E14" s="149"/>
      <c r="F14" s="161"/>
      <c r="G14" s="161"/>
      <c r="H14" s="161"/>
      <c r="I14" s="161"/>
      <c r="J14" s="171"/>
      <c r="K14" s="411"/>
      <c r="L14" s="161">
        <f>'5- Identificación de Riesgos'!I14</f>
        <v>0</v>
      </c>
      <c r="M14" s="149"/>
      <c r="N14" s="161"/>
      <c r="O14" s="161"/>
      <c r="P14" s="161"/>
      <c r="Q14" s="161"/>
      <c r="R14" s="171"/>
      <c r="S14" s="411"/>
      <c r="T14" s="405"/>
      <c r="U14" s="367"/>
      <c r="V14" s="408"/>
    </row>
    <row r="15" spans="1:278" ht="17.25" customHeight="1">
      <c r="A15" s="414"/>
      <c r="B15" s="367"/>
      <c r="C15" s="169">
        <f>'5- Identificación de Riesgos'!D15</f>
        <v>0</v>
      </c>
      <c r="D15" s="170"/>
      <c r="E15" s="149"/>
      <c r="F15" s="161"/>
      <c r="G15" s="161"/>
      <c r="H15" s="161"/>
      <c r="I15" s="161"/>
      <c r="J15" s="171"/>
      <c r="K15" s="411"/>
      <c r="L15" s="161">
        <f>'5- Identificación de Riesgos'!I15</f>
        <v>0</v>
      </c>
      <c r="M15" s="172"/>
      <c r="N15" s="161"/>
      <c r="O15" s="161"/>
      <c r="P15" s="161"/>
      <c r="Q15" s="161"/>
      <c r="R15" s="171"/>
      <c r="S15" s="411"/>
      <c r="T15" s="405"/>
      <c r="U15" s="367"/>
      <c r="V15" s="408"/>
    </row>
    <row r="16" spans="1:278" ht="17.25" customHeight="1">
      <c r="A16" s="414"/>
      <c r="B16" s="367"/>
      <c r="C16" s="169">
        <f>'5- Identificación de Riesgos'!D16</f>
        <v>0</v>
      </c>
      <c r="D16" s="170"/>
      <c r="E16" s="149"/>
      <c r="F16" s="161"/>
      <c r="G16" s="161"/>
      <c r="H16" s="161"/>
      <c r="I16" s="161"/>
      <c r="J16" s="171"/>
      <c r="K16" s="411"/>
      <c r="L16" s="161">
        <f>'5- Identificación de Riesgos'!I16</f>
        <v>0</v>
      </c>
      <c r="M16" s="172"/>
      <c r="N16" s="161"/>
      <c r="O16" s="161"/>
      <c r="P16" s="161"/>
      <c r="Q16" s="161"/>
      <c r="R16" s="171"/>
      <c r="S16" s="411"/>
      <c r="T16" s="405"/>
      <c r="U16" s="367"/>
      <c r="V16" s="408"/>
    </row>
    <row r="17" spans="1:22" ht="17.25" customHeight="1">
      <c r="A17" s="414"/>
      <c r="B17" s="367"/>
      <c r="C17" s="169">
        <f>'5- Identificación de Riesgos'!D17</f>
        <v>0</v>
      </c>
      <c r="D17" s="170"/>
      <c r="E17" s="149"/>
      <c r="F17" s="161"/>
      <c r="G17" s="161"/>
      <c r="H17" s="161"/>
      <c r="I17" s="161"/>
      <c r="J17" s="171"/>
      <c r="K17" s="411"/>
      <c r="L17" s="161">
        <f>'5- Identificación de Riesgos'!I17</f>
        <v>0</v>
      </c>
      <c r="M17" s="172"/>
      <c r="N17" s="161"/>
      <c r="O17" s="161"/>
      <c r="P17" s="161"/>
      <c r="Q17" s="161"/>
      <c r="R17" s="171"/>
      <c r="S17" s="411"/>
      <c r="T17" s="405"/>
      <c r="U17" s="367"/>
      <c r="V17" s="408"/>
    </row>
    <row r="18" spans="1:22" ht="17.25" customHeight="1">
      <c r="A18" s="414"/>
      <c r="B18" s="367"/>
      <c r="C18" s="169">
        <f>'5- Identificación de Riesgos'!D18</f>
        <v>0</v>
      </c>
      <c r="D18" s="170"/>
      <c r="E18" s="149"/>
      <c r="F18" s="161"/>
      <c r="G18" s="161"/>
      <c r="H18" s="161"/>
      <c r="I18" s="161"/>
      <c r="J18" s="171"/>
      <c r="K18" s="411"/>
      <c r="L18" s="161">
        <f>'5- Identificación de Riesgos'!I18</f>
        <v>0</v>
      </c>
      <c r="M18" s="172"/>
      <c r="N18" s="161"/>
      <c r="O18" s="161"/>
      <c r="P18" s="161"/>
      <c r="Q18" s="161"/>
      <c r="R18" s="171"/>
      <c r="S18" s="411"/>
      <c r="T18" s="405"/>
      <c r="U18" s="367"/>
      <c r="V18" s="408"/>
    </row>
    <row r="19" spans="1:22" ht="16.5" customHeight="1" thickBot="1">
      <c r="A19" s="415"/>
      <c r="B19" s="368"/>
      <c r="C19" s="173">
        <f>'5- Identificación de Riesgos'!D19</f>
        <v>0</v>
      </c>
      <c r="D19" s="174"/>
      <c r="E19" s="175"/>
      <c r="F19" s="176"/>
      <c r="G19" s="176"/>
      <c r="H19" s="176"/>
      <c r="I19" s="176"/>
      <c r="J19" s="177"/>
      <c r="K19" s="412"/>
      <c r="L19" s="176">
        <f>'5- Identificación de Riesgos'!I19</f>
        <v>0</v>
      </c>
      <c r="M19" s="178"/>
      <c r="N19" s="176"/>
      <c r="O19" s="176"/>
      <c r="P19" s="176"/>
      <c r="Q19" s="176"/>
      <c r="R19" s="177"/>
      <c r="S19" s="412"/>
      <c r="T19" s="406"/>
      <c r="U19" s="368"/>
      <c r="V19" s="409"/>
    </row>
    <row r="20" spans="1:22" ht="34.5" customHeight="1">
      <c r="A20" s="413">
        <f>'5- Identificación de Riesgos'!A20</f>
        <v>2</v>
      </c>
      <c r="B20" s="403" t="str">
        <f>'5- Identificación de Riesgos'!B20</f>
        <v>Incumplimiento Contractual</v>
      </c>
      <c r="C20" s="165" t="str">
        <f>'5- Identificación de Riesgos'!D20</f>
        <v>1. Cambios inesperados en el entorno de la ejecución del contrato.</v>
      </c>
      <c r="D20" s="166"/>
      <c r="E20" s="167"/>
      <c r="F20" s="160"/>
      <c r="G20" s="160"/>
      <c r="H20" s="160"/>
      <c r="I20" s="160"/>
      <c r="J20" s="168">
        <f t="shared" ref="J20:J24" si="1">COUNTIF(F20:I20,"SI")/4</f>
        <v>0</v>
      </c>
      <c r="K20" s="410">
        <f>AVERAGE(J20:J24)</f>
        <v>0</v>
      </c>
      <c r="L20" s="160" t="str">
        <f>'5- Identificación de Riesgos'!I20</f>
        <v>Incumplimiento de las metas establecidas</v>
      </c>
      <c r="M20" s="185"/>
      <c r="N20" s="160"/>
      <c r="O20" s="160"/>
      <c r="P20" s="160"/>
      <c r="Q20" s="160"/>
      <c r="R20" s="168">
        <f t="shared" ref="R20" si="2">SUM(COUNTIF(N20,"SI")*25%,COUNTIF(O20,"SI")*40%,COUNTIF(P20,"SI")*25%,COUNTIF(Q20,"SI")*10%)</f>
        <v>0</v>
      </c>
      <c r="S20" s="410">
        <f>AVERAGE(R20:R22)</f>
        <v>0</v>
      </c>
      <c r="T20" s="404" t="str">
        <f>CONCATENATE(INDEX('8- Politicas de admiistracion'!$B$6:$F$10,MATCH(ROUND(IF((RIGHT('5- Identificación de Riesgos'!H20,1)-'6- Valoración Controles'!K20)&lt;1,1,(RIGHT('5- Identificación de Riesgos'!H20,1)-'6- Valoración Controles'!K20)),0),'8- Politicas de admiistracion'!$F$6:$F$10,0),1)," - ",ROUND(IF((RIGHT('5- Identificación de Riesgos'!H20,1)-'6- Valoración Controles'!K20)&lt;1,1,(RIGHT('5- Identificación de Riesgos'!H20,1)-'6- Valoración Controles'!K20)),0))</f>
        <v>Muy Baja - 1</v>
      </c>
      <c r="U20" s="403" t="str">
        <f>CONCATENATE(INDEX('8- Politicas de admiistracion'!$B$17:$F$21,MATCH(ROUND(IF((RIGHT('5- Identificación de Riesgos'!M20,1)-'6- Valoración Controles'!S20)&lt;1,1,(RIGHT('5- Identificación de Riesgos'!M20,1)-'6- Valoración Controles'!S20)),0),'8- Politicas de admiistracion'!$F$17:$F$21,0),1)," - ",ROUND(IF((RIGHT('5- Identificación de Riesgos'!M20,1)-'6- Valoración Controles'!S20)&lt;1,1,(RIGHT('5- Identificación de Riesgos'!M20,1)-'6- Valoración Controles'!S20)),0))</f>
        <v>Leve - 1</v>
      </c>
      <c r="V20" s="407" t="str">
        <f>CONCATENATE(VLOOKUP((LEFT(T20,LEN(T20)-4)&amp;LEFT(U20,LEN(U20)-4)),'9- Matriz de Calor '!$D$17:$E$41,2,0)," - ",RIGHT(T20,1)*RIGHT(U20,1))</f>
        <v>Bajo - 1</v>
      </c>
    </row>
    <row r="21" spans="1:22" ht="34.5" customHeight="1">
      <c r="A21" s="414"/>
      <c r="B21" s="367"/>
      <c r="C21" s="169" t="str">
        <f>'5- Identificación de Riesgos'!D21</f>
        <v>2. Deficiencias en la ejecución por parte del contratista.</v>
      </c>
      <c r="D21" s="170"/>
      <c r="E21" s="149"/>
      <c r="F21" s="161"/>
      <c r="G21" s="161"/>
      <c r="H21" s="161"/>
      <c r="I21" s="161"/>
      <c r="J21" s="171">
        <f t="shared" si="1"/>
        <v>0</v>
      </c>
      <c r="K21" s="411"/>
      <c r="L21" s="161" t="str">
        <f>'5- Identificación de Riesgos'!I21</f>
        <v>Interrupción o afectación en la prestación del servicio judicial</v>
      </c>
      <c r="M21" s="172"/>
      <c r="N21" s="161"/>
      <c r="O21" s="161"/>
      <c r="P21" s="161"/>
      <c r="Q21" s="161"/>
      <c r="R21" s="171"/>
      <c r="S21" s="411"/>
      <c r="T21" s="405"/>
      <c r="U21" s="367"/>
      <c r="V21" s="408"/>
    </row>
    <row r="22" spans="1:22" ht="34.5" customHeight="1">
      <c r="A22" s="414"/>
      <c r="B22" s="367"/>
      <c r="C22" s="169" t="str">
        <f>'5- Identificación de Riesgos'!D22</f>
        <v>3. Incumplimiento por parte del contratista en los acuerdos de niveles de servicio.</v>
      </c>
      <c r="D22" s="170"/>
      <c r="E22" s="149"/>
      <c r="F22" s="161"/>
      <c r="G22" s="161"/>
      <c r="H22" s="161"/>
      <c r="I22" s="161"/>
      <c r="J22" s="171">
        <f t="shared" si="1"/>
        <v>0</v>
      </c>
      <c r="K22" s="411"/>
      <c r="L22" s="161" t="str">
        <f>'5- Identificación de Riesgos'!I22</f>
        <v>Interrupción o afectación en la prestación del servicio administrativo</v>
      </c>
      <c r="M22" s="172"/>
      <c r="N22" s="161"/>
      <c r="O22" s="161"/>
      <c r="P22" s="161"/>
      <c r="Q22" s="161"/>
      <c r="R22" s="171"/>
      <c r="S22" s="411"/>
      <c r="T22" s="405"/>
      <c r="U22" s="367"/>
      <c r="V22" s="408"/>
    </row>
    <row r="23" spans="1:22" ht="27.75" customHeight="1">
      <c r="A23" s="414"/>
      <c r="B23" s="367"/>
      <c r="C23" s="169">
        <f>'5- Identificación de Riesgos'!D23</f>
        <v>0</v>
      </c>
      <c r="D23" s="170"/>
      <c r="E23" s="149"/>
      <c r="F23" s="161"/>
      <c r="G23" s="161"/>
      <c r="H23" s="161"/>
      <c r="I23" s="161"/>
      <c r="J23" s="171">
        <f t="shared" si="1"/>
        <v>0</v>
      </c>
      <c r="K23" s="411"/>
      <c r="L23" s="161">
        <f>'5- Identificación de Riesgos'!I23</f>
        <v>0</v>
      </c>
      <c r="M23" s="172"/>
      <c r="N23" s="161"/>
      <c r="O23" s="161"/>
      <c r="P23" s="161"/>
      <c r="Q23" s="161"/>
      <c r="R23" s="171"/>
      <c r="S23" s="411"/>
      <c r="T23" s="405"/>
      <c r="U23" s="367"/>
      <c r="V23" s="408"/>
    </row>
    <row r="24" spans="1:22" ht="27.75" customHeight="1">
      <c r="A24" s="414"/>
      <c r="B24" s="367"/>
      <c r="C24" s="169">
        <f>'5- Identificación de Riesgos'!D24</f>
        <v>0</v>
      </c>
      <c r="D24" s="170"/>
      <c r="E24" s="170"/>
      <c r="F24" s="161"/>
      <c r="G24" s="161"/>
      <c r="H24" s="161"/>
      <c r="I24" s="161"/>
      <c r="J24" s="171">
        <f t="shared" si="1"/>
        <v>0</v>
      </c>
      <c r="K24" s="411"/>
      <c r="L24" s="161">
        <f>'5- Identificación de Riesgos'!I24</f>
        <v>0</v>
      </c>
      <c r="M24" s="172"/>
      <c r="N24" s="161"/>
      <c r="O24" s="161"/>
      <c r="P24" s="161"/>
      <c r="Q24" s="161"/>
      <c r="R24" s="171"/>
      <c r="S24" s="411"/>
      <c r="T24" s="405"/>
      <c r="U24" s="367"/>
      <c r="V24" s="408"/>
    </row>
    <row r="25" spans="1:22" ht="17.25" customHeight="1">
      <c r="A25" s="414"/>
      <c r="B25" s="367"/>
      <c r="C25" s="169">
        <f>'5- Identificación de Riesgos'!D25</f>
        <v>0</v>
      </c>
      <c r="D25" s="170"/>
      <c r="E25" s="149"/>
      <c r="F25" s="161"/>
      <c r="G25" s="161"/>
      <c r="H25" s="161"/>
      <c r="I25" s="161"/>
      <c r="J25" s="171"/>
      <c r="K25" s="411"/>
      <c r="L25" s="161">
        <f>'5- Identificación de Riesgos'!I25</f>
        <v>0</v>
      </c>
      <c r="M25" s="172"/>
      <c r="N25" s="161"/>
      <c r="O25" s="161"/>
      <c r="P25" s="161"/>
      <c r="Q25" s="161"/>
      <c r="R25" s="171"/>
      <c r="S25" s="411"/>
      <c r="T25" s="405"/>
      <c r="U25" s="367"/>
      <c r="V25" s="408"/>
    </row>
    <row r="26" spans="1:22" ht="17.25" customHeight="1">
      <c r="A26" s="414"/>
      <c r="B26" s="367"/>
      <c r="C26" s="169">
        <f>'5- Identificación de Riesgos'!D26</f>
        <v>0</v>
      </c>
      <c r="D26" s="170"/>
      <c r="E26" s="149"/>
      <c r="F26" s="161"/>
      <c r="G26" s="161"/>
      <c r="H26" s="161"/>
      <c r="I26" s="161"/>
      <c r="J26" s="171"/>
      <c r="K26" s="411"/>
      <c r="L26" s="161">
        <f>'5- Identificación de Riesgos'!I26</f>
        <v>0</v>
      </c>
      <c r="M26" s="172"/>
      <c r="N26" s="161"/>
      <c r="O26" s="161"/>
      <c r="P26" s="161"/>
      <c r="Q26" s="161"/>
      <c r="R26" s="171"/>
      <c r="S26" s="411"/>
      <c r="T26" s="405"/>
      <c r="U26" s="367"/>
      <c r="V26" s="408"/>
    </row>
    <row r="27" spans="1:22" ht="17.25" customHeight="1">
      <c r="A27" s="414"/>
      <c r="B27" s="367"/>
      <c r="C27" s="169">
        <f>'5- Identificación de Riesgos'!D27</f>
        <v>0</v>
      </c>
      <c r="D27" s="170"/>
      <c r="E27" s="149"/>
      <c r="F27" s="161"/>
      <c r="G27" s="161"/>
      <c r="H27" s="161"/>
      <c r="I27" s="161"/>
      <c r="J27" s="171"/>
      <c r="K27" s="411"/>
      <c r="L27" s="161">
        <f>'5- Identificación de Riesgos'!I27</f>
        <v>0</v>
      </c>
      <c r="M27" s="172"/>
      <c r="N27" s="161"/>
      <c r="O27" s="161"/>
      <c r="P27" s="161"/>
      <c r="Q27" s="161"/>
      <c r="R27" s="171"/>
      <c r="S27" s="411"/>
      <c r="T27" s="405"/>
      <c r="U27" s="367"/>
      <c r="V27" s="408"/>
    </row>
    <row r="28" spans="1:22" ht="17.25" customHeight="1">
      <c r="A28" s="414"/>
      <c r="B28" s="367"/>
      <c r="C28" s="169">
        <f>'5- Identificación de Riesgos'!D28</f>
        <v>0</v>
      </c>
      <c r="D28" s="170"/>
      <c r="E28" s="149"/>
      <c r="F28" s="161"/>
      <c r="G28" s="161"/>
      <c r="H28" s="161"/>
      <c r="I28" s="161"/>
      <c r="J28" s="171"/>
      <c r="K28" s="411"/>
      <c r="L28" s="161">
        <f>'5- Identificación de Riesgos'!I28</f>
        <v>0</v>
      </c>
      <c r="M28" s="172"/>
      <c r="N28" s="161"/>
      <c r="O28" s="161"/>
      <c r="P28" s="161"/>
      <c r="Q28" s="161"/>
      <c r="R28" s="171"/>
      <c r="S28" s="411"/>
      <c r="T28" s="405"/>
      <c r="U28" s="367"/>
      <c r="V28" s="408"/>
    </row>
    <row r="29" spans="1:22" ht="17.25" customHeight="1" thickBot="1">
      <c r="A29" s="415"/>
      <c r="B29" s="368"/>
      <c r="C29" s="169">
        <f>'5- Identificación de Riesgos'!D29</f>
        <v>0</v>
      </c>
      <c r="D29" s="174"/>
      <c r="E29" s="186"/>
      <c r="F29" s="176"/>
      <c r="G29" s="176"/>
      <c r="H29" s="176"/>
      <c r="I29" s="176"/>
      <c r="J29" s="177"/>
      <c r="K29" s="412"/>
      <c r="L29" s="176">
        <f>'5- Identificación de Riesgos'!I29</f>
        <v>0</v>
      </c>
      <c r="M29" s="178"/>
      <c r="N29" s="176"/>
      <c r="O29" s="176"/>
      <c r="P29" s="176"/>
      <c r="Q29" s="176"/>
      <c r="R29" s="177"/>
      <c r="S29" s="412"/>
      <c r="T29" s="406"/>
      <c r="U29" s="368"/>
      <c r="V29" s="409"/>
    </row>
    <row r="30" spans="1:22" ht="52.5" customHeight="1">
      <c r="A30" s="413">
        <f>'5- Identificación de Riesgos'!A30</f>
        <v>3</v>
      </c>
      <c r="B30" s="403" t="str">
        <f>'5- Identificación de Riesgos'!B30</f>
        <v>Falta de Gobernabilidad de TIC</v>
      </c>
      <c r="C30" s="165" t="str">
        <f>'5- Identificación de Riesgos'!D30</f>
        <v>1. Falta de control y regulación respecto de la aplicación del las TIC en las diferentes Seccionales</v>
      </c>
      <c r="D30" s="166"/>
      <c r="E30" s="167"/>
      <c r="F30" s="160"/>
      <c r="G30" s="160"/>
      <c r="H30" s="160"/>
      <c r="I30" s="160"/>
      <c r="J30" s="168">
        <f t="shared" ref="J30:J99" si="3">COUNTIF(F30:I30,"SI")/4</f>
        <v>0</v>
      </c>
      <c r="K30" s="410">
        <f>AVERAGE(J30:J30)</f>
        <v>0</v>
      </c>
      <c r="L30" s="160" t="str">
        <f>'5- Identificación de Riesgos'!I30</f>
        <v>Incumplimiento de las metas establecidas</v>
      </c>
      <c r="M30" s="185"/>
      <c r="N30" s="160"/>
      <c r="O30" s="160"/>
      <c r="P30" s="160"/>
      <c r="Q30" s="160"/>
      <c r="R30" s="168">
        <f t="shared" ref="R30:R99" si="4">SUM(COUNTIF(N30,"SI")*25%,COUNTIF(O30,"SI")*40%,COUNTIF(P30,"SI")*25%,COUNTIF(Q30,"SI")*10%)</f>
        <v>0</v>
      </c>
      <c r="S30" s="410">
        <f>AVERAGE(R30:R31)</f>
        <v>0</v>
      </c>
      <c r="T30" s="404" t="str">
        <f>CONCATENATE(INDEX('8- Politicas de admiistracion'!$B$6:$F$10,MATCH(ROUND(IF((RIGHT('5- Identificación de Riesgos'!H30,1)-'6- Valoración Controles'!K30)&lt;1,1,(RIGHT('5- Identificación de Riesgos'!H30,1)-'6- Valoración Controles'!K30)),0),'8- Politicas de admiistracion'!$F$6:$F$10,0),1)," - ",ROUND(IF((RIGHT('5- Identificación de Riesgos'!H30,1)-'6- Valoración Controles'!K30)&lt;1,1,(RIGHT('5- Identificación de Riesgos'!H30,1)-'6- Valoración Controles'!K30)),0))</f>
        <v>Muy Baja - 1</v>
      </c>
      <c r="U30" s="403" t="str">
        <f>CONCATENATE(INDEX('8- Politicas de admiistracion'!$B$17:$F$21,MATCH(ROUND(IF((RIGHT('5- Identificación de Riesgos'!M30,1)-'6- Valoración Controles'!S30)&lt;1,1,(RIGHT('5- Identificación de Riesgos'!M30,1)-'6- Valoración Controles'!S30)),0),'8- Politicas de admiistracion'!$F$17:$F$21,0),1)," - ",ROUND(IF((RIGHT('5- Identificación de Riesgos'!M30,1)-'6- Valoración Controles'!S30)&lt;1,1,(RIGHT('5- Identificación de Riesgos'!M30,1)-'6- Valoración Controles'!S30)),0))</f>
        <v>Menor - 2</v>
      </c>
      <c r="V30" s="407" t="str">
        <f>CONCATENATE(VLOOKUP((LEFT(T30,LEN(T30)-4)&amp;LEFT(U30,LEN(U30)-4)),'9- Matriz de Calor '!$D$17:$E$41,2,0)," - ",RIGHT(T30,1)*RIGHT(U30,1))</f>
        <v>Bajo - 2</v>
      </c>
    </row>
    <row r="31" spans="1:22" ht="50.25" customHeight="1">
      <c r="A31" s="414"/>
      <c r="B31" s="367"/>
      <c r="C31" s="169" t="str">
        <f>'5- Identificación de Riesgos'!D31</f>
        <v>2. Desarticulación con los ingenieros Seccionales, al no tener administrativamente dependencia de la dirección de la Unidad de Informática.</v>
      </c>
      <c r="D31" s="170"/>
      <c r="E31" s="149"/>
      <c r="F31" s="161"/>
      <c r="G31" s="161"/>
      <c r="H31" s="161"/>
      <c r="I31" s="161"/>
      <c r="J31" s="171">
        <f t="shared" si="3"/>
        <v>0</v>
      </c>
      <c r="K31" s="411"/>
      <c r="L31" s="161" t="str">
        <f>'5- Identificación de Riesgos'!I31</f>
        <v>Afectación de reputacion,imagén,  credibilidad, satisfacción de usuarios y PI</v>
      </c>
      <c r="M31" s="172"/>
      <c r="N31" s="161"/>
      <c r="O31" s="161"/>
      <c r="P31" s="161"/>
      <c r="Q31" s="161"/>
      <c r="R31" s="171">
        <f t="shared" si="4"/>
        <v>0</v>
      </c>
      <c r="S31" s="411"/>
      <c r="T31" s="405"/>
      <c r="U31" s="367"/>
      <c r="V31" s="408"/>
    </row>
    <row r="32" spans="1:22" ht="37.5" customHeight="1">
      <c r="A32" s="414"/>
      <c r="B32" s="367"/>
      <c r="C32" s="169" t="str">
        <f>'5- Identificación de Riesgos'!D32</f>
        <v>3.Falta de Estandarización de la implementación de aplicativos a nivel nacional.</v>
      </c>
      <c r="D32" s="170"/>
      <c r="E32" s="149"/>
      <c r="F32" s="161"/>
      <c r="G32" s="161"/>
      <c r="H32" s="161"/>
      <c r="I32" s="161"/>
      <c r="J32" s="171">
        <f t="shared" si="3"/>
        <v>0</v>
      </c>
      <c r="K32" s="411"/>
      <c r="L32" s="161">
        <f>'5- Identificación de Riesgos'!I32</f>
        <v>0</v>
      </c>
      <c r="M32" s="172"/>
      <c r="N32" s="161"/>
      <c r="O32" s="161"/>
      <c r="P32" s="161"/>
      <c r="Q32" s="161"/>
      <c r="R32" s="171">
        <f t="shared" si="4"/>
        <v>0</v>
      </c>
      <c r="S32" s="411"/>
      <c r="T32" s="405"/>
      <c r="U32" s="367"/>
      <c r="V32" s="408"/>
    </row>
    <row r="33" spans="1:22" ht="17.25" customHeight="1">
      <c r="A33" s="414"/>
      <c r="B33" s="367"/>
      <c r="C33" s="169">
        <f>'5- Identificación de Riesgos'!D33</f>
        <v>0</v>
      </c>
      <c r="D33" s="170"/>
      <c r="E33" s="149"/>
      <c r="F33" s="161"/>
      <c r="G33" s="161"/>
      <c r="H33" s="161"/>
      <c r="I33" s="161"/>
      <c r="J33" s="171">
        <f t="shared" si="3"/>
        <v>0</v>
      </c>
      <c r="K33" s="411"/>
      <c r="L33" s="161">
        <f>'5- Identificación de Riesgos'!I33</f>
        <v>0</v>
      </c>
      <c r="M33" s="172"/>
      <c r="N33" s="161"/>
      <c r="O33" s="161"/>
      <c r="P33" s="161"/>
      <c r="Q33" s="161"/>
      <c r="R33" s="171">
        <f t="shared" si="4"/>
        <v>0</v>
      </c>
      <c r="S33" s="411"/>
      <c r="T33" s="405"/>
      <c r="U33" s="367"/>
      <c r="V33" s="408"/>
    </row>
    <row r="34" spans="1:22" ht="17.25" customHeight="1">
      <c r="A34" s="414"/>
      <c r="B34" s="367"/>
      <c r="C34" s="169">
        <f>'5- Identificación de Riesgos'!D34</f>
        <v>0</v>
      </c>
      <c r="D34" s="170"/>
      <c r="E34" s="170"/>
      <c r="F34" s="161"/>
      <c r="G34" s="161"/>
      <c r="H34" s="161"/>
      <c r="I34" s="161"/>
      <c r="J34" s="171">
        <f t="shared" si="3"/>
        <v>0</v>
      </c>
      <c r="K34" s="411"/>
      <c r="L34" s="161">
        <f>'5- Identificación de Riesgos'!I34</f>
        <v>0</v>
      </c>
      <c r="M34" s="172"/>
      <c r="N34" s="161"/>
      <c r="O34" s="161"/>
      <c r="P34" s="161"/>
      <c r="Q34" s="161"/>
      <c r="R34" s="171">
        <f t="shared" si="4"/>
        <v>0</v>
      </c>
      <c r="S34" s="411"/>
      <c r="T34" s="405"/>
      <c r="U34" s="367"/>
      <c r="V34" s="408"/>
    </row>
    <row r="35" spans="1:22" ht="17.25" customHeight="1">
      <c r="A35" s="414"/>
      <c r="B35" s="367"/>
      <c r="C35" s="169">
        <f>'5- Identificación de Riesgos'!D35</f>
        <v>0</v>
      </c>
      <c r="D35" s="170"/>
      <c r="E35" s="149"/>
      <c r="F35" s="161"/>
      <c r="G35" s="161"/>
      <c r="H35" s="161"/>
      <c r="I35" s="161"/>
      <c r="J35" s="171">
        <f t="shared" si="3"/>
        <v>0</v>
      </c>
      <c r="K35" s="411"/>
      <c r="L35" s="161">
        <f>'5- Identificación de Riesgos'!I35</f>
        <v>0</v>
      </c>
      <c r="M35" s="172"/>
      <c r="N35" s="161"/>
      <c r="O35" s="161"/>
      <c r="P35" s="161"/>
      <c r="Q35" s="161"/>
      <c r="R35" s="171">
        <f t="shared" si="4"/>
        <v>0</v>
      </c>
      <c r="S35" s="411"/>
      <c r="T35" s="405"/>
      <c r="U35" s="367"/>
      <c r="V35" s="408"/>
    </row>
    <row r="36" spans="1:22" ht="17.25" customHeight="1">
      <c r="A36" s="414"/>
      <c r="B36" s="367"/>
      <c r="C36" s="169">
        <f>'5- Identificación de Riesgos'!D36</f>
        <v>0</v>
      </c>
      <c r="D36" s="170"/>
      <c r="E36" s="149"/>
      <c r="F36" s="161"/>
      <c r="G36" s="161"/>
      <c r="H36" s="161"/>
      <c r="I36" s="161"/>
      <c r="J36" s="171">
        <f t="shared" si="3"/>
        <v>0</v>
      </c>
      <c r="K36" s="411"/>
      <c r="L36" s="161">
        <f>'5- Identificación de Riesgos'!I36</f>
        <v>0</v>
      </c>
      <c r="M36" s="172"/>
      <c r="N36" s="161"/>
      <c r="O36" s="161"/>
      <c r="P36" s="161"/>
      <c r="Q36" s="161"/>
      <c r="R36" s="171">
        <f t="shared" si="4"/>
        <v>0</v>
      </c>
      <c r="S36" s="411"/>
      <c r="T36" s="405"/>
      <c r="U36" s="367"/>
      <c r="V36" s="408"/>
    </row>
    <row r="37" spans="1:22" ht="17.25" customHeight="1">
      <c r="A37" s="414"/>
      <c r="B37" s="367"/>
      <c r="C37" s="169">
        <f>'5- Identificación de Riesgos'!D37</f>
        <v>0</v>
      </c>
      <c r="D37" s="170"/>
      <c r="E37" s="149"/>
      <c r="F37" s="161"/>
      <c r="G37" s="161"/>
      <c r="H37" s="161"/>
      <c r="I37" s="161"/>
      <c r="J37" s="171">
        <f t="shared" si="3"/>
        <v>0</v>
      </c>
      <c r="K37" s="411"/>
      <c r="L37" s="161">
        <f>'5- Identificación de Riesgos'!I37</f>
        <v>0</v>
      </c>
      <c r="M37" s="172"/>
      <c r="N37" s="161"/>
      <c r="O37" s="161"/>
      <c r="P37" s="161"/>
      <c r="Q37" s="161"/>
      <c r="R37" s="171">
        <f t="shared" si="4"/>
        <v>0</v>
      </c>
      <c r="S37" s="411"/>
      <c r="T37" s="405"/>
      <c r="U37" s="367"/>
      <c r="V37" s="408"/>
    </row>
    <row r="38" spans="1:22" ht="17.25" customHeight="1">
      <c r="A38" s="414"/>
      <c r="B38" s="367"/>
      <c r="C38" s="169">
        <f>'5- Identificación de Riesgos'!D38</f>
        <v>0</v>
      </c>
      <c r="D38" s="170"/>
      <c r="E38" s="149"/>
      <c r="F38" s="161"/>
      <c r="G38" s="161"/>
      <c r="H38" s="161"/>
      <c r="I38" s="161"/>
      <c r="J38" s="171">
        <f t="shared" si="3"/>
        <v>0</v>
      </c>
      <c r="K38" s="411"/>
      <c r="L38" s="161">
        <f>'5- Identificación de Riesgos'!I38</f>
        <v>0</v>
      </c>
      <c r="M38" s="172"/>
      <c r="N38" s="161"/>
      <c r="O38" s="161"/>
      <c r="P38" s="161"/>
      <c r="Q38" s="161"/>
      <c r="R38" s="171">
        <f t="shared" si="4"/>
        <v>0</v>
      </c>
      <c r="S38" s="411"/>
      <c r="T38" s="405"/>
      <c r="U38" s="367"/>
      <c r="V38" s="408"/>
    </row>
    <row r="39" spans="1:22" ht="17.25" customHeight="1" thickBot="1">
      <c r="A39" s="415"/>
      <c r="B39" s="368"/>
      <c r="C39" s="173">
        <f>'5- Identificación de Riesgos'!D39</f>
        <v>0</v>
      </c>
      <c r="D39" s="174"/>
      <c r="E39" s="186"/>
      <c r="F39" s="176"/>
      <c r="G39" s="176"/>
      <c r="H39" s="176"/>
      <c r="I39" s="176"/>
      <c r="J39" s="177">
        <f t="shared" si="3"/>
        <v>0</v>
      </c>
      <c r="K39" s="412"/>
      <c r="L39" s="176">
        <f>'5- Identificación de Riesgos'!I39</f>
        <v>0</v>
      </c>
      <c r="M39" s="178"/>
      <c r="N39" s="176"/>
      <c r="O39" s="176"/>
      <c r="P39" s="176"/>
      <c r="Q39" s="176"/>
      <c r="R39" s="177">
        <f t="shared" si="4"/>
        <v>0</v>
      </c>
      <c r="S39" s="412"/>
      <c r="T39" s="406"/>
      <c r="U39" s="368"/>
      <c r="V39" s="409"/>
    </row>
    <row r="40" spans="1:22" ht="32.25" customHeight="1">
      <c r="A40" s="413">
        <f>'5- Identificación de Riesgos'!A40</f>
        <v>4</v>
      </c>
      <c r="B40" s="403" t="str">
        <f>'5- Identificación de Riesgos'!B40</f>
        <v>Incumplimiento del plan Anual de Inversiones</v>
      </c>
      <c r="C40" s="165" t="str">
        <f>'5- Identificación de Riesgos'!D40</f>
        <v>1. Demora en el CSJ en aprobación del plan de inversión.</v>
      </c>
      <c r="D40" s="166"/>
      <c r="E40" s="167"/>
      <c r="F40" s="160"/>
      <c r="G40" s="160"/>
      <c r="H40" s="160"/>
      <c r="I40" s="160"/>
      <c r="J40" s="168">
        <f t="shared" si="3"/>
        <v>0</v>
      </c>
      <c r="K40" s="410">
        <f>AVERAGE(J40:J42)</f>
        <v>0</v>
      </c>
      <c r="L40" s="160" t="str">
        <f>'5- Identificación de Riesgos'!I40</f>
        <v>Incumplimiento de las metas establecidas</v>
      </c>
      <c r="M40" s="185"/>
      <c r="N40" s="160"/>
      <c r="O40" s="160"/>
      <c r="P40" s="160"/>
      <c r="Q40" s="160"/>
      <c r="R40" s="168">
        <f t="shared" si="4"/>
        <v>0</v>
      </c>
      <c r="S40" s="410">
        <f>AVERAGE(R40:R42)</f>
        <v>0</v>
      </c>
      <c r="T40" s="404" t="str">
        <f>CONCATENATE(INDEX('8- Politicas de admiistracion'!$B$6:$F$10,MATCH(ROUND(IF((RIGHT('5- Identificación de Riesgos'!H40,1)-'6- Valoración Controles'!K40)&lt;1,1,(RIGHT('5- Identificación de Riesgos'!H40,1)-'6- Valoración Controles'!K40)),0),'8- Politicas de admiistracion'!$F$6:$F$10,0),1)," - ",ROUND(IF((RIGHT('5- Identificación de Riesgos'!H40,1)-'6- Valoración Controles'!K40)&lt;1,1,(RIGHT('5- Identificación de Riesgos'!H40,1)-'6- Valoración Controles'!K40)),0))</f>
        <v>Muy Baja - 1</v>
      </c>
      <c r="U40" s="403" t="str">
        <f>CONCATENATE(INDEX('8- Politicas de admiistracion'!$B$17:$F$21,MATCH(ROUND(IF((RIGHT('5- Identificación de Riesgos'!M40,1)-'6- Valoración Controles'!S40)&lt;1,1,(RIGHT('5- Identificación de Riesgos'!M40,1)-'6- Valoración Controles'!S40)),0),'8- Politicas de admiistracion'!$F$17:$F$21,0),1)," - ",ROUND(IF((RIGHT('5- Identificación de Riesgos'!M40,1)-'6- Valoración Controles'!S40)&lt;1,1,(RIGHT('5- Identificación de Riesgos'!M40,1)-'6- Valoración Controles'!S40)),0))</f>
        <v>Leve - 1</v>
      </c>
      <c r="V40" s="407" t="str">
        <f>CONCATENATE(VLOOKUP((LEFT(T40,LEN(T40)-4)&amp;LEFT(U40,LEN(U40)-4)),'9- Matriz de Calor '!$D$17:$E$41,2,0)," - ",RIGHT(T40,1)*RIGHT(U40,1))</f>
        <v>Bajo - 1</v>
      </c>
    </row>
    <row r="41" spans="1:22" ht="32.25" customHeight="1">
      <c r="A41" s="414"/>
      <c r="B41" s="367"/>
      <c r="C41" s="169" t="str">
        <f>'5- Identificación de Riesgos'!D41</f>
        <v>2. Demora en la entrega del plan de inversión al Consejo para aprobación.</v>
      </c>
      <c r="D41" s="170"/>
      <c r="E41" s="149"/>
      <c r="F41" s="161"/>
      <c r="G41" s="161"/>
      <c r="H41" s="161"/>
      <c r="I41" s="161"/>
      <c r="J41" s="171">
        <f t="shared" si="3"/>
        <v>0</v>
      </c>
      <c r="K41" s="411"/>
      <c r="L41" s="161" t="str">
        <f>'5- Identificación de Riesgos'!I41</f>
        <v>Interrupción o afectación en la prestación del servicio judicial</v>
      </c>
      <c r="M41" s="172"/>
      <c r="N41" s="161"/>
      <c r="O41" s="161"/>
      <c r="P41" s="161"/>
      <c r="Q41" s="161"/>
      <c r="R41" s="171">
        <f t="shared" si="4"/>
        <v>0</v>
      </c>
      <c r="S41" s="411"/>
      <c r="T41" s="405"/>
      <c r="U41" s="367"/>
      <c r="V41" s="408"/>
    </row>
    <row r="42" spans="1:22" ht="45.75" customHeight="1">
      <c r="A42" s="414"/>
      <c r="B42" s="367"/>
      <c r="C42" s="169" t="str">
        <f>'5- Identificación de Riesgos'!D42</f>
        <v>3. Demora en la retroalimentación que se realiza en Consejo sobre el plan de inversión.</v>
      </c>
      <c r="D42" s="170"/>
      <c r="E42" s="149"/>
      <c r="F42" s="161"/>
      <c r="G42" s="161"/>
      <c r="H42" s="161"/>
      <c r="I42" s="161"/>
      <c r="J42" s="171">
        <f t="shared" si="3"/>
        <v>0</v>
      </c>
      <c r="K42" s="411"/>
      <c r="L42" s="161" t="str">
        <f>'5- Identificación de Riesgos'!I42</f>
        <v>Interrupción o afectación en la prestación del servicio administrativo</v>
      </c>
      <c r="M42" s="172"/>
      <c r="N42" s="161"/>
      <c r="O42" s="161"/>
      <c r="P42" s="161"/>
      <c r="Q42" s="161"/>
      <c r="R42" s="171"/>
      <c r="S42" s="411"/>
      <c r="T42" s="405"/>
      <c r="U42" s="367"/>
      <c r="V42" s="408"/>
    </row>
    <row r="43" spans="1:22" ht="32.25" customHeight="1">
      <c r="A43" s="414"/>
      <c r="B43" s="367"/>
      <c r="C43" s="169" t="str">
        <f>'5- Identificación de Riesgos'!D43</f>
        <v>4. Diversidad de criterios frente a las soluciones planteadas por la Unidad de Informática.</v>
      </c>
      <c r="D43" s="170"/>
      <c r="E43" s="149"/>
      <c r="F43" s="161"/>
      <c r="G43" s="161"/>
      <c r="H43" s="161"/>
      <c r="I43" s="161"/>
      <c r="J43" s="171"/>
      <c r="K43" s="411"/>
      <c r="L43" s="161">
        <f>'5- Identificación de Riesgos'!I43</f>
        <v>0</v>
      </c>
      <c r="M43" s="172"/>
      <c r="N43" s="161"/>
      <c r="O43" s="161"/>
      <c r="P43" s="161"/>
      <c r="Q43" s="161"/>
      <c r="R43" s="171"/>
      <c r="S43" s="411"/>
      <c r="T43" s="405"/>
      <c r="U43" s="367"/>
      <c r="V43" s="408"/>
    </row>
    <row r="44" spans="1:22" ht="25.5" customHeight="1">
      <c r="A44" s="414"/>
      <c r="B44" s="367"/>
      <c r="C44" s="169" t="str">
        <f>'5- Identificación de Riesgos'!D44</f>
        <v>5. Equipo de profesionales insuficiente.</v>
      </c>
      <c r="D44" s="170"/>
      <c r="E44" s="170"/>
      <c r="F44" s="161"/>
      <c r="G44" s="161"/>
      <c r="H44" s="161"/>
      <c r="I44" s="161"/>
      <c r="J44" s="171"/>
      <c r="K44" s="411"/>
      <c r="L44" s="161">
        <f>'5- Identificación de Riesgos'!I44</f>
        <v>0</v>
      </c>
      <c r="M44" s="172"/>
      <c r="N44" s="161"/>
      <c r="O44" s="161"/>
      <c r="P44" s="161"/>
      <c r="Q44" s="161"/>
      <c r="R44" s="171"/>
      <c r="S44" s="411"/>
      <c r="T44" s="405"/>
      <c r="U44" s="367"/>
      <c r="V44" s="408"/>
    </row>
    <row r="45" spans="1:22" ht="25.5" customHeight="1">
      <c r="A45" s="414"/>
      <c r="B45" s="367"/>
      <c r="C45" s="169" t="str">
        <f>'5- Identificación de Riesgos'!D45</f>
        <v>6. Asignación tardía de recursos.</v>
      </c>
      <c r="D45" s="170"/>
      <c r="E45" s="149"/>
      <c r="F45" s="161"/>
      <c r="G45" s="161"/>
      <c r="H45" s="161"/>
      <c r="I45" s="161"/>
      <c r="J45" s="171"/>
      <c r="K45" s="411"/>
      <c r="L45" s="161">
        <f>'5- Identificación de Riesgos'!I45</f>
        <v>0</v>
      </c>
      <c r="M45" s="172"/>
      <c r="N45" s="161"/>
      <c r="O45" s="161"/>
      <c r="P45" s="161"/>
      <c r="Q45" s="161"/>
      <c r="R45" s="171"/>
      <c r="S45" s="411"/>
      <c r="T45" s="405"/>
      <c r="U45" s="367"/>
      <c r="V45" s="408"/>
    </row>
    <row r="46" spans="1:22" ht="17.25" customHeight="1">
      <c r="A46" s="414"/>
      <c r="B46" s="367"/>
      <c r="C46" s="169">
        <f>'5- Identificación de Riesgos'!D46</f>
        <v>0</v>
      </c>
      <c r="D46" s="170"/>
      <c r="E46" s="149"/>
      <c r="F46" s="161"/>
      <c r="G46" s="161"/>
      <c r="H46" s="161"/>
      <c r="I46" s="161"/>
      <c r="J46" s="171"/>
      <c r="K46" s="411"/>
      <c r="L46" s="161">
        <f>'5- Identificación de Riesgos'!I46</f>
        <v>0</v>
      </c>
      <c r="M46" s="172"/>
      <c r="N46" s="161"/>
      <c r="O46" s="161"/>
      <c r="P46" s="161"/>
      <c r="Q46" s="161"/>
      <c r="R46" s="171"/>
      <c r="S46" s="411"/>
      <c r="T46" s="405"/>
      <c r="U46" s="367"/>
      <c r="V46" s="408"/>
    </row>
    <row r="47" spans="1:22" ht="17.25" customHeight="1">
      <c r="A47" s="414"/>
      <c r="B47" s="367"/>
      <c r="C47" s="169">
        <f>'5- Identificación de Riesgos'!D47</f>
        <v>0</v>
      </c>
      <c r="D47" s="170"/>
      <c r="E47" s="149"/>
      <c r="F47" s="161"/>
      <c r="G47" s="161"/>
      <c r="H47" s="161"/>
      <c r="I47" s="161"/>
      <c r="J47" s="171"/>
      <c r="K47" s="411"/>
      <c r="L47" s="161">
        <f>'5- Identificación de Riesgos'!I47</f>
        <v>0</v>
      </c>
      <c r="M47" s="172"/>
      <c r="N47" s="161"/>
      <c r="O47" s="161"/>
      <c r="P47" s="161"/>
      <c r="Q47" s="161"/>
      <c r="R47" s="171"/>
      <c r="S47" s="411"/>
      <c r="T47" s="405"/>
      <c r="U47" s="367"/>
      <c r="V47" s="408"/>
    </row>
    <row r="48" spans="1:22" ht="17.25" customHeight="1">
      <c r="A48" s="414"/>
      <c r="B48" s="367"/>
      <c r="C48" s="169">
        <f>'5- Identificación de Riesgos'!D48</f>
        <v>0</v>
      </c>
      <c r="D48" s="170"/>
      <c r="E48" s="149"/>
      <c r="F48" s="161"/>
      <c r="G48" s="161"/>
      <c r="H48" s="161"/>
      <c r="I48" s="161"/>
      <c r="J48" s="171"/>
      <c r="K48" s="411"/>
      <c r="L48" s="161">
        <f>'5- Identificación de Riesgos'!I48</f>
        <v>0</v>
      </c>
      <c r="M48" s="172"/>
      <c r="N48" s="161"/>
      <c r="O48" s="161"/>
      <c r="P48" s="161"/>
      <c r="Q48" s="161"/>
      <c r="R48" s="171"/>
      <c r="S48" s="411"/>
      <c r="T48" s="405"/>
      <c r="U48" s="367"/>
      <c r="V48" s="408"/>
    </row>
    <row r="49" spans="1:22" ht="17.25" customHeight="1" thickBot="1">
      <c r="A49" s="415"/>
      <c r="B49" s="368"/>
      <c r="C49" s="173">
        <f>'5- Identificación de Riesgos'!D49</f>
        <v>0</v>
      </c>
      <c r="D49" s="174"/>
      <c r="E49" s="186"/>
      <c r="F49" s="176"/>
      <c r="G49" s="176"/>
      <c r="H49" s="176"/>
      <c r="I49" s="176"/>
      <c r="J49" s="177"/>
      <c r="K49" s="412"/>
      <c r="L49" s="176">
        <f>'5- Identificación de Riesgos'!I49</f>
        <v>0</v>
      </c>
      <c r="M49" s="178"/>
      <c r="N49" s="176"/>
      <c r="O49" s="176"/>
      <c r="P49" s="176"/>
      <c r="Q49" s="176"/>
      <c r="R49" s="177"/>
      <c r="S49" s="412"/>
      <c r="T49" s="406"/>
      <c r="U49" s="368"/>
      <c r="V49" s="409"/>
    </row>
    <row r="50" spans="1:22" ht="48" customHeight="1">
      <c r="A50" s="413">
        <f>'5- Identificación de Riesgos'!A50</f>
        <v>5</v>
      </c>
      <c r="B50" s="403" t="str">
        <f>'5- Identificación de Riesgos'!B50</f>
        <v>Corrupción</v>
      </c>
      <c r="C50" s="165" t="str">
        <f>'5- Identificación de Riesgos'!D50</f>
        <v>1.Insuficientes programas de capacitación para la toma de conciencia debido al desconocimiento de la ley anti soborno (ISO 37001:2016), Plan Anticorrupción y  de los  valores y principios propios de la entidad.</v>
      </c>
      <c r="D50" s="166"/>
      <c r="E50" s="167"/>
      <c r="F50" s="160"/>
      <c r="G50" s="160"/>
      <c r="H50" s="160"/>
      <c r="I50" s="160"/>
      <c r="J50" s="168">
        <f t="shared" ref="J50:J64" si="5">COUNTIF(F50:I50,"SI")/4</f>
        <v>0</v>
      </c>
      <c r="K50" s="410">
        <f>AVERAGE(J50:J53)</f>
        <v>0</v>
      </c>
      <c r="L50" s="160" t="str">
        <f>'5- Identificación de Riesgos'!I50</f>
        <v>Afectación de reputacion,imagén,  credibilidad, satisfacción de usuarios y PI</v>
      </c>
      <c r="M50" s="185"/>
      <c r="N50" s="160"/>
      <c r="O50" s="160"/>
      <c r="P50" s="160"/>
      <c r="Q50" s="160"/>
      <c r="R50" s="168">
        <f t="shared" ref="R50:R61" si="6">SUM(COUNTIF(N50,"SI")*25%,COUNTIF(O50,"SI")*40%,COUNTIF(P50,"SI")*25%,COUNTIF(Q50,"SI")*10%)</f>
        <v>0</v>
      </c>
      <c r="S50" s="410">
        <f>AVERAGE(R50)</f>
        <v>0</v>
      </c>
      <c r="T50" s="404" t="str">
        <f>CONCATENATE(INDEX('8- Politicas de admiistracion'!$B$6:$F$10,MATCH(ROUND(IF((RIGHT('5- Identificación de Riesgos'!H50,1)-'6- Valoración Controles'!K50)&lt;1,1,(RIGHT('5- Identificación de Riesgos'!H50,1)-'6- Valoración Controles'!K50)),0),'8- Politicas de admiistracion'!$F$6:$F$10,0),1)," - ",ROUND(IF((RIGHT('5- Identificación de Riesgos'!H50,1)-'6- Valoración Controles'!K50)&lt;1,1,(RIGHT('5- Identificación de Riesgos'!H50,1)-'6- Valoración Controles'!K50)),0))</f>
        <v>Muy Baja - 1</v>
      </c>
      <c r="U50" s="403" t="str">
        <f>CONCATENATE(INDEX('8- Politicas de admiistracion'!$B$17:$F$21,MATCH(ROUND(IF((RIGHT('5- Identificación de Riesgos'!M50,1)-'6- Valoración Controles'!S50)&lt;1,1,(RIGHT('5- Identificación de Riesgos'!M50,1)-'6- Valoración Controles'!S50)),0),'8- Politicas de admiistracion'!$F$17:$F$21,0),1)," - ",ROUND(IF((RIGHT('5- Identificación de Riesgos'!M50,1)-'6- Valoración Controles'!S50)&lt;1,1,(RIGHT('5- Identificación de Riesgos'!M50,1)-'6- Valoración Controles'!S50)),0))</f>
        <v>Menor - 2</v>
      </c>
      <c r="V50" s="407" t="str">
        <f>CONCATENATE(VLOOKUP((LEFT(T50,LEN(T50)-4)&amp;LEFT(U50,LEN(U50)-4)),'9- Matriz de Calor '!$D$17:$E$41,2,0)," - ",RIGHT(T50,1)*RIGHT(U50,1))</f>
        <v>Bajo - 2</v>
      </c>
    </row>
    <row r="51" spans="1:22" ht="50.25" customHeight="1">
      <c r="A51" s="414"/>
      <c r="B51" s="367"/>
      <c r="C51" s="169" t="str">
        <f>'5- Identificación de Riesgos'!D51</f>
        <v xml:space="preserve">2. Desconocimiento del Código de Ética y Buen Gobierno.    </v>
      </c>
      <c r="D51" s="170"/>
      <c r="E51" s="149"/>
      <c r="F51" s="161"/>
      <c r="G51" s="161"/>
      <c r="H51" s="161"/>
      <c r="I51" s="161"/>
      <c r="J51" s="171">
        <f t="shared" si="5"/>
        <v>0</v>
      </c>
      <c r="K51" s="411"/>
      <c r="L51" s="161">
        <f>'5- Identificación de Riesgos'!I51</f>
        <v>0</v>
      </c>
      <c r="M51" s="172"/>
      <c r="N51" s="161"/>
      <c r="O51" s="161"/>
      <c r="P51" s="161"/>
      <c r="Q51" s="161"/>
      <c r="R51" s="171">
        <f t="shared" si="6"/>
        <v>0</v>
      </c>
      <c r="S51" s="411"/>
      <c r="T51" s="405"/>
      <c r="U51" s="367"/>
      <c r="V51" s="408"/>
    </row>
    <row r="52" spans="1:22" ht="37.5" customHeight="1">
      <c r="A52" s="414"/>
      <c r="B52" s="367"/>
      <c r="C52" s="169" t="str">
        <f>'5- Identificación de Riesgos'!D52</f>
        <v>3.Carencia de compromiso  y transparencia de los servidores judiciales con la Entidad.</v>
      </c>
      <c r="D52" s="170"/>
      <c r="E52" s="149"/>
      <c r="F52" s="161"/>
      <c r="G52" s="161"/>
      <c r="H52" s="161"/>
      <c r="I52" s="161"/>
      <c r="J52" s="171">
        <f t="shared" si="5"/>
        <v>0</v>
      </c>
      <c r="K52" s="411"/>
      <c r="L52" s="161">
        <f>'5- Identificación de Riesgos'!I52</f>
        <v>0</v>
      </c>
      <c r="M52" s="172"/>
      <c r="N52" s="161"/>
      <c r="O52" s="161"/>
      <c r="P52" s="161"/>
      <c r="Q52" s="161"/>
      <c r="R52" s="171">
        <f t="shared" si="6"/>
        <v>0</v>
      </c>
      <c r="S52" s="411"/>
      <c r="T52" s="405"/>
      <c r="U52" s="367"/>
      <c r="V52" s="408"/>
    </row>
    <row r="53" spans="1:22" ht="42" customHeight="1">
      <c r="A53" s="414"/>
      <c r="B53" s="367"/>
      <c r="C53" s="169" t="str">
        <f>'5- Identificación de Riesgos'!D53</f>
        <v>4.Deficiencia del control y seguimiento de la gestión ejercida por los servidores judiciales.</v>
      </c>
      <c r="D53" s="170"/>
      <c r="E53" s="149"/>
      <c r="F53" s="161"/>
      <c r="G53" s="161"/>
      <c r="H53" s="161"/>
      <c r="I53" s="161"/>
      <c r="J53" s="171">
        <f t="shared" si="5"/>
        <v>0</v>
      </c>
      <c r="K53" s="411"/>
      <c r="L53" s="161">
        <f>'5- Identificación de Riesgos'!I53</f>
        <v>0</v>
      </c>
      <c r="M53" s="172"/>
      <c r="N53" s="161"/>
      <c r="O53" s="161"/>
      <c r="P53" s="161"/>
      <c r="Q53" s="161"/>
      <c r="R53" s="171">
        <f t="shared" si="6"/>
        <v>0</v>
      </c>
      <c r="S53" s="411"/>
      <c r="T53" s="405"/>
      <c r="U53" s="367"/>
      <c r="V53" s="408"/>
    </row>
    <row r="54" spans="1:22" ht="32.25" customHeight="1">
      <c r="A54" s="414"/>
      <c r="B54" s="367"/>
      <c r="C54" s="169" t="str">
        <f>'5- Identificación de Riesgos'!D54</f>
        <v xml:space="preserve">5.Obtención de beneficios propios </v>
      </c>
      <c r="D54" s="170"/>
      <c r="E54" s="170"/>
      <c r="F54" s="161"/>
      <c r="G54" s="161"/>
      <c r="H54" s="161"/>
      <c r="I54" s="161"/>
      <c r="J54" s="171">
        <f t="shared" si="5"/>
        <v>0</v>
      </c>
      <c r="K54" s="411"/>
      <c r="L54" s="161">
        <f>'5- Identificación de Riesgos'!I54</f>
        <v>0</v>
      </c>
      <c r="M54" s="172"/>
      <c r="N54" s="161"/>
      <c r="O54" s="161"/>
      <c r="P54" s="161"/>
      <c r="Q54" s="161"/>
      <c r="R54" s="171">
        <f t="shared" si="6"/>
        <v>0</v>
      </c>
      <c r="S54" s="411"/>
      <c r="T54" s="405"/>
      <c r="U54" s="367"/>
      <c r="V54" s="408"/>
    </row>
    <row r="55" spans="1:22" ht="17.25" customHeight="1">
      <c r="A55" s="414"/>
      <c r="B55" s="367"/>
      <c r="C55" s="169">
        <f>'5- Identificación de Riesgos'!D55</f>
        <v>0</v>
      </c>
      <c r="D55" s="170"/>
      <c r="E55" s="149"/>
      <c r="F55" s="161"/>
      <c r="G55" s="161"/>
      <c r="H55" s="161"/>
      <c r="I55" s="161"/>
      <c r="J55" s="171">
        <f t="shared" si="5"/>
        <v>0</v>
      </c>
      <c r="K55" s="411"/>
      <c r="L55" s="161">
        <f>'5- Identificación de Riesgos'!I55</f>
        <v>0</v>
      </c>
      <c r="M55" s="172"/>
      <c r="N55" s="161"/>
      <c r="O55" s="161"/>
      <c r="P55" s="161"/>
      <c r="Q55" s="161"/>
      <c r="R55" s="171">
        <f t="shared" si="6"/>
        <v>0</v>
      </c>
      <c r="S55" s="411"/>
      <c r="T55" s="405"/>
      <c r="U55" s="367"/>
      <c r="V55" s="408"/>
    </row>
    <row r="56" spans="1:22" ht="17.25" customHeight="1">
      <c r="A56" s="414"/>
      <c r="B56" s="367"/>
      <c r="C56" s="169">
        <f>'5- Identificación de Riesgos'!D56</f>
        <v>0</v>
      </c>
      <c r="D56" s="170"/>
      <c r="E56" s="149"/>
      <c r="F56" s="161"/>
      <c r="G56" s="161"/>
      <c r="H56" s="161"/>
      <c r="I56" s="161"/>
      <c r="J56" s="171">
        <f t="shared" si="5"/>
        <v>0</v>
      </c>
      <c r="K56" s="411"/>
      <c r="L56" s="161">
        <f>'5- Identificación de Riesgos'!I56</f>
        <v>0</v>
      </c>
      <c r="M56" s="172"/>
      <c r="N56" s="161"/>
      <c r="O56" s="161"/>
      <c r="P56" s="161"/>
      <c r="Q56" s="161"/>
      <c r="R56" s="171">
        <f t="shared" si="6"/>
        <v>0</v>
      </c>
      <c r="S56" s="411"/>
      <c r="T56" s="405"/>
      <c r="U56" s="367"/>
      <c r="V56" s="408"/>
    </row>
    <row r="57" spans="1:22" ht="17.25" customHeight="1">
      <c r="A57" s="414"/>
      <c r="B57" s="367"/>
      <c r="C57" s="169">
        <f>'5- Identificación de Riesgos'!D57</f>
        <v>0</v>
      </c>
      <c r="D57" s="170"/>
      <c r="E57" s="149"/>
      <c r="F57" s="161"/>
      <c r="G57" s="161"/>
      <c r="H57" s="161"/>
      <c r="I57" s="161"/>
      <c r="J57" s="171">
        <f t="shared" si="5"/>
        <v>0</v>
      </c>
      <c r="K57" s="411"/>
      <c r="L57" s="161">
        <f>'5- Identificación de Riesgos'!I57</f>
        <v>0</v>
      </c>
      <c r="M57" s="172"/>
      <c r="N57" s="161"/>
      <c r="O57" s="161"/>
      <c r="P57" s="161"/>
      <c r="Q57" s="161"/>
      <c r="R57" s="171">
        <f t="shared" si="6"/>
        <v>0</v>
      </c>
      <c r="S57" s="411"/>
      <c r="T57" s="405"/>
      <c r="U57" s="367"/>
      <c r="V57" s="408"/>
    </row>
    <row r="58" spans="1:22" ht="17.25" customHeight="1">
      <c r="A58" s="414"/>
      <c r="B58" s="367"/>
      <c r="C58" s="169">
        <f>'5- Identificación de Riesgos'!D58</f>
        <v>0</v>
      </c>
      <c r="D58" s="170"/>
      <c r="E58" s="149"/>
      <c r="F58" s="161"/>
      <c r="G58" s="161"/>
      <c r="H58" s="161"/>
      <c r="I58" s="161"/>
      <c r="J58" s="171">
        <f t="shared" si="5"/>
        <v>0</v>
      </c>
      <c r="K58" s="411"/>
      <c r="L58" s="161">
        <f>'5- Identificación de Riesgos'!I58</f>
        <v>0</v>
      </c>
      <c r="M58" s="172"/>
      <c r="N58" s="161"/>
      <c r="O58" s="161"/>
      <c r="P58" s="161"/>
      <c r="Q58" s="161"/>
      <c r="R58" s="171">
        <f t="shared" si="6"/>
        <v>0</v>
      </c>
      <c r="S58" s="411"/>
      <c r="T58" s="405"/>
      <c r="U58" s="367"/>
      <c r="V58" s="408"/>
    </row>
    <row r="59" spans="1:22" ht="17.25" customHeight="1" thickBot="1">
      <c r="A59" s="415"/>
      <c r="B59" s="368"/>
      <c r="C59" s="173">
        <f>'5- Identificación de Riesgos'!D59</f>
        <v>0</v>
      </c>
      <c r="D59" s="174"/>
      <c r="E59" s="186"/>
      <c r="F59" s="176"/>
      <c r="G59" s="176"/>
      <c r="H59" s="176"/>
      <c r="I59" s="176"/>
      <c r="J59" s="177">
        <f t="shared" si="5"/>
        <v>0</v>
      </c>
      <c r="K59" s="412"/>
      <c r="L59" s="176">
        <f>'5- Identificación de Riesgos'!I59</f>
        <v>0</v>
      </c>
      <c r="M59" s="178"/>
      <c r="N59" s="176"/>
      <c r="O59" s="176"/>
      <c r="P59" s="176"/>
      <c r="Q59" s="176"/>
      <c r="R59" s="177">
        <f t="shared" si="6"/>
        <v>0</v>
      </c>
      <c r="S59" s="412"/>
      <c r="T59" s="406"/>
      <c r="U59" s="368"/>
      <c r="V59" s="409"/>
    </row>
    <row r="60" spans="1:22" ht="51.75" customHeight="1">
      <c r="A60" s="413">
        <f>'5- Identificación de Riesgos'!A60</f>
        <v>6</v>
      </c>
      <c r="B60" s="403" t="str">
        <f>'5- Identificación de Riesgos'!B60</f>
        <v>Obsolescencia Tecnológica.</v>
      </c>
      <c r="C60" s="165" t="str">
        <f>'5- Identificación de Riesgos'!D60</f>
        <v>1.Rápido e inevitable avance tecnológico.</v>
      </c>
      <c r="D60" s="166"/>
      <c r="E60" s="167"/>
      <c r="F60" s="160"/>
      <c r="G60" s="160"/>
      <c r="H60" s="160"/>
      <c r="I60" s="160"/>
      <c r="J60" s="168">
        <f t="shared" si="5"/>
        <v>0</v>
      </c>
      <c r="K60" s="410">
        <f>AVERAGE(J60:J61)</f>
        <v>0</v>
      </c>
      <c r="L60" s="160" t="str">
        <f>'5- Identificación de Riesgos'!I60</f>
        <v>Afectación de reputacion,imagén,  credibilidad, satisfacción de usuarios y PI</v>
      </c>
      <c r="M60" s="185"/>
      <c r="N60" s="160"/>
      <c r="O60" s="160"/>
      <c r="P60" s="160"/>
      <c r="Q60" s="160"/>
      <c r="R60" s="168">
        <f t="shared" si="6"/>
        <v>0</v>
      </c>
      <c r="S60" s="410">
        <f>AVERAGE(R60:R61)</f>
        <v>0</v>
      </c>
      <c r="T60" s="404" t="str">
        <f>CONCATENATE(INDEX('8- Politicas de admiistracion'!$B$6:$F$10,MATCH(ROUND(IF((RIGHT('5- Identificación de Riesgos'!H60,1)-'6- Valoración Controles'!K60)&lt;1,1,(RIGHT('5- Identificación de Riesgos'!H60,1)-'6- Valoración Controles'!K60)),0),'8- Politicas de admiistracion'!$F$6:$F$10,0),1)," - ",ROUND(IF((RIGHT('5- Identificación de Riesgos'!H60,1)-'6- Valoración Controles'!K60)&lt;1,1,(RIGHT('5- Identificación de Riesgos'!H60,1)-'6- Valoración Controles'!K60)),0))</f>
        <v>Muy Baja - 1</v>
      </c>
      <c r="U60" s="403" t="str">
        <f>CONCATENATE(INDEX('8- Politicas de admiistracion'!$B$17:$F$21,MATCH(ROUND(IF((RIGHT('5- Identificación de Riesgos'!M60,1)-'6- Valoración Controles'!S60)&lt;1,1,(RIGHT('5- Identificación de Riesgos'!M60,1)-'6- Valoración Controles'!S60)),0),'8- Politicas de admiistracion'!$F$17:$F$21,0),1)," - ",ROUND(IF((RIGHT('5- Identificación de Riesgos'!M60,1)-'6- Valoración Controles'!S60)&lt;1,1,(RIGHT('5- Identificación de Riesgos'!M60,1)-'6- Valoración Controles'!S60)),0))</f>
        <v>Mayor - 4</v>
      </c>
      <c r="V60" s="407" t="str">
        <f>CONCATENATE(VLOOKUP((LEFT(T60,LEN(T60)-4)&amp;LEFT(U60,LEN(U60)-4)),'9- Matriz de Calor '!$D$17:$E$41,2,0)," - ",RIGHT(T60,1)*RIGHT(U60,1))</f>
        <v>Alto  - 4</v>
      </c>
    </row>
    <row r="61" spans="1:22" ht="48.75" customHeight="1">
      <c r="A61" s="414"/>
      <c r="B61" s="367"/>
      <c r="C61" s="169" t="str">
        <f>'5- Identificación de Riesgos'!D61</f>
        <v>2. Falta de recursos presupuestales para enfrentar la necesidad de actualizar la plataforma tecnológica y los sistemas de información.</v>
      </c>
      <c r="D61" s="170"/>
      <c r="E61" s="149"/>
      <c r="F61" s="161"/>
      <c r="G61" s="161"/>
      <c r="H61" s="161"/>
      <c r="I61" s="161"/>
      <c r="J61" s="171">
        <f t="shared" si="5"/>
        <v>0</v>
      </c>
      <c r="K61" s="411"/>
      <c r="L61" s="161" t="str">
        <f>'5- Identificación de Riesgos'!I61</f>
        <v>Afectación Económica</v>
      </c>
      <c r="M61" s="172"/>
      <c r="N61" s="161"/>
      <c r="O61" s="161"/>
      <c r="P61" s="161"/>
      <c r="Q61" s="161"/>
      <c r="R61" s="171">
        <f t="shared" si="6"/>
        <v>0</v>
      </c>
      <c r="S61" s="411"/>
      <c r="T61" s="405"/>
      <c r="U61" s="367"/>
      <c r="V61" s="408"/>
    </row>
    <row r="62" spans="1:22" ht="15" customHeight="1">
      <c r="A62" s="414"/>
      <c r="B62" s="367"/>
      <c r="C62" s="169">
        <f>'5- Identificación de Riesgos'!D62</f>
        <v>0</v>
      </c>
      <c r="D62" s="170"/>
      <c r="E62" s="149"/>
      <c r="F62" s="161"/>
      <c r="G62" s="161"/>
      <c r="H62" s="161"/>
      <c r="I62" s="161"/>
      <c r="J62" s="171">
        <f t="shared" si="5"/>
        <v>0</v>
      </c>
      <c r="K62" s="411"/>
      <c r="L62" s="161">
        <f>'5- Identificación de Riesgos'!I62</f>
        <v>0</v>
      </c>
      <c r="M62" s="172"/>
      <c r="N62" s="161"/>
      <c r="O62" s="161"/>
      <c r="P62" s="161"/>
      <c r="Q62" s="161"/>
      <c r="R62" s="171"/>
      <c r="S62" s="411"/>
      <c r="T62" s="405"/>
      <c r="U62" s="367"/>
      <c r="V62" s="408"/>
    </row>
    <row r="63" spans="1:22" ht="15" customHeight="1">
      <c r="A63" s="414"/>
      <c r="B63" s="367"/>
      <c r="C63" s="169">
        <f>'5- Identificación de Riesgos'!D63</f>
        <v>0</v>
      </c>
      <c r="D63" s="170"/>
      <c r="E63" s="149"/>
      <c r="F63" s="161"/>
      <c r="G63" s="161"/>
      <c r="H63" s="161"/>
      <c r="I63" s="161"/>
      <c r="J63" s="171">
        <f t="shared" si="5"/>
        <v>0</v>
      </c>
      <c r="K63" s="411"/>
      <c r="L63" s="161">
        <f>'5- Identificación de Riesgos'!I63</f>
        <v>0</v>
      </c>
      <c r="M63" s="172"/>
      <c r="N63" s="161"/>
      <c r="O63" s="161"/>
      <c r="P63" s="161"/>
      <c r="Q63" s="161"/>
      <c r="R63" s="171"/>
      <c r="S63" s="411"/>
      <c r="T63" s="405"/>
      <c r="U63" s="367"/>
      <c r="V63" s="408"/>
    </row>
    <row r="64" spans="1:22" ht="15" customHeight="1">
      <c r="A64" s="414"/>
      <c r="B64" s="367"/>
      <c r="C64" s="169">
        <f>'5- Identificación de Riesgos'!D64</f>
        <v>0</v>
      </c>
      <c r="D64" s="170"/>
      <c r="E64" s="170"/>
      <c r="F64" s="161"/>
      <c r="G64" s="161"/>
      <c r="H64" s="161"/>
      <c r="I64" s="161"/>
      <c r="J64" s="171">
        <f t="shared" si="5"/>
        <v>0</v>
      </c>
      <c r="K64" s="411"/>
      <c r="L64" s="161">
        <f>'5- Identificación de Riesgos'!I64</f>
        <v>0</v>
      </c>
      <c r="M64" s="172"/>
      <c r="N64" s="161"/>
      <c r="O64" s="161"/>
      <c r="P64" s="161"/>
      <c r="Q64" s="161"/>
      <c r="R64" s="171"/>
      <c r="S64" s="411"/>
      <c r="T64" s="405"/>
      <c r="U64" s="367"/>
      <c r="V64" s="408"/>
    </row>
    <row r="65" spans="1:22" ht="15" customHeight="1">
      <c r="A65" s="414"/>
      <c r="B65" s="367"/>
      <c r="C65" s="169">
        <f>'5- Identificación de Riesgos'!D65</f>
        <v>0</v>
      </c>
      <c r="D65" s="170"/>
      <c r="E65" s="149"/>
      <c r="F65" s="161"/>
      <c r="G65" s="161"/>
      <c r="H65" s="161"/>
      <c r="I65" s="161"/>
      <c r="J65" s="171"/>
      <c r="K65" s="411"/>
      <c r="L65" s="161">
        <f>'5- Identificación de Riesgos'!I65</f>
        <v>0</v>
      </c>
      <c r="M65" s="172"/>
      <c r="N65" s="161"/>
      <c r="O65" s="161"/>
      <c r="P65" s="161"/>
      <c r="Q65" s="161"/>
      <c r="R65" s="171"/>
      <c r="S65" s="411"/>
      <c r="T65" s="405"/>
      <c r="U65" s="367"/>
      <c r="V65" s="408"/>
    </row>
    <row r="66" spans="1:22" ht="15" customHeight="1">
      <c r="A66" s="414"/>
      <c r="B66" s="367"/>
      <c r="C66" s="169">
        <f>'5- Identificación de Riesgos'!D66</f>
        <v>0</v>
      </c>
      <c r="D66" s="170"/>
      <c r="E66" s="149"/>
      <c r="F66" s="161"/>
      <c r="G66" s="161"/>
      <c r="H66" s="161"/>
      <c r="I66" s="161"/>
      <c r="J66" s="171"/>
      <c r="K66" s="411"/>
      <c r="L66" s="161">
        <f>'5- Identificación de Riesgos'!I66</f>
        <v>0</v>
      </c>
      <c r="M66" s="172"/>
      <c r="N66" s="161"/>
      <c r="O66" s="161"/>
      <c r="P66" s="161"/>
      <c r="Q66" s="161"/>
      <c r="R66" s="171"/>
      <c r="S66" s="411"/>
      <c r="T66" s="405"/>
      <c r="U66" s="367"/>
      <c r="V66" s="408"/>
    </row>
    <row r="67" spans="1:22" ht="15" customHeight="1">
      <c r="A67" s="414"/>
      <c r="B67" s="367"/>
      <c r="C67" s="169">
        <f>'5- Identificación de Riesgos'!D67</f>
        <v>0</v>
      </c>
      <c r="D67" s="170"/>
      <c r="E67" s="149"/>
      <c r="F67" s="161"/>
      <c r="G67" s="161"/>
      <c r="H67" s="161"/>
      <c r="I67" s="161"/>
      <c r="J67" s="171"/>
      <c r="K67" s="411"/>
      <c r="L67" s="161">
        <f>'5- Identificación de Riesgos'!I67</f>
        <v>0</v>
      </c>
      <c r="M67" s="172"/>
      <c r="N67" s="161"/>
      <c r="O67" s="161"/>
      <c r="P67" s="161"/>
      <c r="Q67" s="161"/>
      <c r="R67" s="171"/>
      <c r="S67" s="411"/>
      <c r="T67" s="405"/>
      <c r="U67" s="367"/>
      <c r="V67" s="408"/>
    </row>
    <row r="68" spans="1:22" ht="15" customHeight="1">
      <c r="A68" s="414"/>
      <c r="B68" s="367"/>
      <c r="C68" s="169">
        <f>'5- Identificación de Riesgos'!D68</f>
        <v>0</v>
      </c>
      <c r="D68" s="170"/>
      <c r="E68" s="149"/>
      <c r="F68" s="161"/>
      <c r="G68" s="161"/>
      <c r="H68" s="161"/>
      <c r="I68" s="161"/>
      <c r="J68" s="171"/>
      <c r="K68" s="411"/>
      <c r="L68" s="161">
        <f>'5- Identificación de Riesgos'!I68</f>
        <v>0</v>
      </c>
      <c r="M68" s="172"/>
      <c r="N68" s="161"/>
      <c r="O68" s="161"/>
      <c r="P68" s="161"/>
      <c r="Q68" s="161"/>
      <c r="R68" s="171"/>
      <c r="S68" s="411"/>
      <c r="T68" s="405"/>
      <c r="U68" s="367"/>
      <c r="V68" s="408"/>
    </row>
    <row r="69" spans="1:22" ht="15" customHeight="1" thickBot="1">
      <c r="A69" s="415"/>
      <c r="B69" s="368"/>
      <c r="C69" s="173">
        <f>'5- Identificación de Riesgos'!D69</f>
        <v>0</v>
      </c>
      <c r="D69" s="174"/>
      <c r="E69" s="186"/>
      <c r="F69" s="176"/>
      <c r="G69" s="176"/>
      <c r="H69" s="176"/>
      <c r="I69" s="176"/>
      <c r="J69" s="177"/>
      <c r="K69" s="412"/>
      <c r="L69" s="176">
        <f>'5- Identificación de Riesgos'!I69</f>
        <v>0</v>
      </c>
      <c r="M69" s="178"/>
      <c r="N69" s="176"/>
      <c r="O69" s="176"/>
      <c r="P69" s="176"/>
      <c r="Q69" s="176"/>
      <c r="R69" s="177"/>
      <c r="S69" s="412"/>
      <c r="T69" s="406"/>
      <c r="U69" s="368"/>
      <c r="V69" s="409"/>
    </row>
    <row r="70" spans="1:22" ht="51.75" customHeight="1">
      <c r="A70" s="413">
        <f>'5- Identificación de Riesgos'!A70</f>
        <v>7</v>
      </c>
      <c r="B70" s="403" t="str">
        <f>'5- Identificación de Riesgos'!B70</f>
        <v>Interrupción de los servicios tecnológicos</v>
      </c>
      <c r="C70" s="165" t="str">
        <f>'5- Identificación de Riesgos'!D70</f>
        <v>1. Alta complejidad de la prestación de servicios tecnológicos, en particular cuando hay cambio de operadores.</v>
      </c>
      <c r="D70" s="166"/>
      <c r="E70" s="167"/>
      <c r="F70" s="160"/>
      <c r="G70" s="160"/>
      <c r="H70" s="160"/>
      <c r="I70" s="160"/>
      <c r="J70" s="168">
        <f t="shared" ref="J70:J79" si="7">COUNTIF(F70:I70,"SI")/4</f>
        <v>0</v>
      </c>
      <c r="K70" s="410">
        <f>AVERAGE(J70:J72)</f>
        <v>0</v>
      </c>
      <c r="L70" s="160" t="str">
        <f>'5- Identificación de Riesgos'!I70</f>
        <v>Incumplimiento de las metas establecidas</v>
      </c>
      <c r="M70" s="185"/>
      <c r="N70" s="160"/>
      <c r="O70" s="160"/>
      <c r="P70" s="160"/>
      <c r="Q70" s="160"/>
      <c r="R70" s="168">
        <f t="shared" ref="R70:R79" si="8">SUM(COUNTIF(N70,"SI")*25%,COUNTIF(O70,"SI")*40%,COUNTIF(P70,"SI")*25%,COUNTIF(Q70,"SI")*10%)</f>
        <v>0</v>
      </c>
      <c r="S70" s="410">
        <f>AVERAGE(R70:R71)</f>
        <v>0</v>
      </c>
      <c r="T70" s="404" t="str">
        <f>CONCATENATE(INDEX('8- Politicas de admiistracion'!$B$6:$F$10,MATCH(ROUND(IF((RIGHT('5- Identificación de Riesgos'!H70,1)-'6- Valoración Controles'!K70)&lt;1,1,(RIGHT('5- Identificación de Riesgos'!H70,1)-'6- Valoración Controles'!K70)),0),'8- Politicas de admiistracion'!$F$6:$F$10,0),1)," - ",ROUND(IF((RIGHT('5- Identificación de Riesgos'!H70,1)-'6- Valoración Controles'!K70)&lt;1,1,(RIGHT('5- Identificación de Riesgos'!H70,1)-'6- Valoración Controles'!K70)),0))</f>
        <v>Muy Baja - 1</v>
      </c>
      <c r="U70" s="403" t="str">
        <f>CONCATENATE(INDEX('8- Politicas de admiistracion'!$B$17:$F$21,MATCH(ROUND(IF((RIGHT('5- Identificación de Riesgos'!M70,1)-'6- Valoración Controles'!S70)&lt;1,1,(RIGHT('5- Identificación de Riesgos'!M70,1)-'6- Valoración Controles'!S70)),0),'8- Politicas de admiistracion'!$F$17:$F$21,0),1)," - ",ROUND(IF((RIGHT('5- Identificación de Riesgos'!M70,1)-'6- Valoración Controles'!S70)&lt;1,1,(RIGHT('5- Identificación de Riesgos'!M70,1)-'6- Valoración Controles'!S70)),0))</f>
        <v>Menor - 2</v>
      </c>
      <c r="V70" s="407" t="str">
        <f>CONCATENATE(VLOOKUP((LEFT(T70,LEN(T70)-4)&amp;LEFT(U70,LEN(U70)-4)),'9- Matriz de Calor '!$D$17:$E$41,2,0)," - ",RIGHT(T70,1)*RIGHT(U70,1))</f>
        <v>Bajo - 2</v>
      </c>
    </row>
    <row r="71" spans="1:22" ht="34.5" customHeight="1">
      <c r="A71" s="414"/>
      <c r="B71" s="367"/>
      <c r="C71" s="169">
        <f>'5- Identificación de Riesgos'!D71</f>
        <v>0</v>
      </c>
      <c r="D71" s="170"/>
      <c r="E71" s="149"/>
      <c r="F71" s="161"/>
      <c r="G71" s="161"/>
      <c r="H71" s="161"/>
      <c r="I71" s="161"/>
      <c r="J71" s="171">
        <f t="shared" si="7"/>
        <v>0</v>
      </c>
      <c r="K71" s="411"/>
      <c r="L71" s="161" t="str">
        <f>'5- Identificación de Riesgos'!I71</f>
        <v>Interrupción o afectación en la prestación del servicio judicial</v>
      </c>
      <c r="M71" s="172"/>
      <c r="N71" s="161"/>
      <c r="O71" s="161"/>
      <c r="P71" s="161"/>
      <c r="Q71" s="161"/>
      <c r="R71" s="171">
        <f t="shared" si="8"/>
        <v>0</v>
      </c>
      <c r="S71" s="411"/>
      <c r="T71" s="405"/>
      <c r="U71" s="367"/>
      <c r="V71" s="408"/>
    </row>
    <row r="72" spans="1:22">
      <c r="A72" s="414"/>
      <c r="B72" s="367"/>
      <c r="C72" s="169">
        <f>'5- Identificación de Riesgos'!D72</f>
        <v>0</v>
      </c>
      <c r="D72" s="170"/>
      <c r="E72" s="149"/>
      <c r="F72" s="161"/>
      <c r="G72" s="161"/>
      <c r="H72" s="161"/>
      <c r="I72" s="161"/>
      <c r="J72" s="171">
        <f t="shared" si="7"/>
        <v>0</v>
      </c>
      <c r="K72" s="411"/>
      <c r="L72" s="161">
        <f>'5- Identificación de Riesgos'!I72</f>
        <v>0</v>
      </c>
      <c r="M72" s="172"/>
      <c r="N72" s="161"/>
      <c r="O72" s="161"/>
      <c r="P72" s="161"/>
      <c r="Q72" s="161"/>
      <c r="R72" s="171">
        <f t="shared" si="8"/>
        <v>0</v>
      </c>
      <c r="S72" s="411"/>
      <c r="T72" s="405"/>
      <c r="U72" s="367"/>
      <c r="V72" s="408"/>
    </row>
    <row r="73" spans="1:22" ht="15" customHeight="1">
      <c r="A73" s="414"/>
      <c r="B73" s="367"/>
      <c r="C73" s="169">
        <f>'5- Identificación de Riesgos'!D73</f>
        <v>0</v>
      </c>
      <c r="D73" s="170"/>
      <c r="E73" s="149"/>
      <c r="F73" s="161"/>
      <c r="G73" s="161"/>
      <c r="H73" s="161"/>
      <c r="I73" s="161"/>
      <c r="J73" s="171">
        <f t="shared" si="7"/>
        <v>0</v>
      </c>
      <c r="K73" s="411"/>
      <c r="L73" s="161">
        <f>'5- Identificación de Riesgos'!I73</f>
        <v>0</v>
      </c>
      <c r="M73" s="172"/>
      <c r="N73" s="161"/>
      <c r="O73" s="161"/>
      <c r="P73" s="161"/>
      <c r="Q73" s="161"/>
      <c r="R73" s="171">
        <f t="shared" si="8"/>
        <v>0</v>
      </c>
      <c r="S73" s="411"/>
      <c r="T73" s="405"/>
      <c r="U73" s="367"/>
      <c r="V73" s="408"/>
    </row>
    <row r="74" spans="1:22" ht="15" customHeight="1">
      <c r="A74" s="414"/>
      <c r="B74" s="367"/>
      <c r="C74" s="169">
        <f>'5- Identificación de Riesgos'!D74</f>
        <v>0</v>
      </c>
      <c r="D74" s="170"/>
      <c r="E74" s="170"/>
      <c r="F74" s="161"/>
      <c r="G74" s="161"/>
      <c r="H74" s="161"/>
      <c r="I74" s="161"/>
      <c r="J74" s="171">
        <f t="shared" si="7"/>
        <v>0</v>
      </c>
      <c r="K74" s="411"/>
      <c r="L74" s="161">
        <f>'5- Identificación de Riesgos'!I74</f>
        <v>0</v>
      </c>
      <c r="M74" s="172"/>
      <c r="N74" s="161"/>
      <c r="O74" s="161"/>
      <c r="P74" s="161"/>
      <c r="Q74" s="161"/>
      <c r="R74" s="171">
        <f t="shared" si="8"/>
        <v>0</v>
      </c>
      <c r="S74" s="411"/>
      <c r="T74" s="405"/>
      <c r="U74" s="367"/>
      <c r="V74" s="408"/>
    </row>
    <row r="75" spans="1:22" ht="15" customHeight="1">
      <c r="A75" s="414"/>
      <c r="B75" s="367"/>
      <c r="C75" s="169">
        <f>'5- Identificación de Riesgos'!D75</f>
        <v>0</v>
      </c>
      <c r="D75" s="170"/>
      <c r="E75" s="149"/>
      <c r="F75" s="161"/>
      <c r="G75" s="161"/>
      <c r="H75" s="161"/>
      <c r="I75" s="161"/>
      <c r="J75" s="171">
        <f t="shared" si="7"/>
        <v>0</v>
      </c>
      <c r="K75" s="411"/>
      <c r="L75" s="161">
        <f>'5- Identificación de Riesgos'!I75</f>
        <v>0</v>
      </c>
      <c r="M75" s="172"/>
      <c r="N75" s="161"/>
      <c r="O75" s="161"/>
      <c r="P75" s="161"/>
      <c r="Q75" s="161"/>
      <c r="R75" s="171">
        <f t="shared" si="8"/>
        <v>0</v>
      </c>
      <c r="S75" s="411"/>
      <c r="T75" s="405"/>
      <c r="U75" s="367"/>
      <c r="V75" s="408"/>
    </row>
    <row r="76" spans="1:22" ht="17.25" customHeight="1">
      <c r="A76" s="414"/>
      <c r="B76" s="367"/>
      <c r="C76" s="169">
        <f>'5- Identificación de Riesgos'!D76</f>
        <v>0</v>
      </c>
      <c r="D76" s="170"/>
      <c r="E76" s="149"/>
      <c r="F76" s="161"/>
      <c r="G76" s="161"/>
      <c r="H76" s="161"/>
      <c r="I76" s="161"/>
      <c r="J76" s="171">
        <f t="shared" si="7"/>
        <v>0</v>
      </c>
      <c r="K76" s="411"/>
      <c r="L76" s="161">
        <f>'5- Identificación de Riesgos'!I76</f>
        <v>0</v>
      </c>
      <c r="M76" s="172"/>
      <c r="N76" s="161"/>
      <c r="O76" s="161"/>
      <c r="P76" s="161"/>
      <c r="Q76" s="161"/>
      <c r="R76" s="171">
        <f t="shared" si="8"/>
        <v>0</v>
      </c>
      <c r="S76" s="411"/>
      <c r="T76" s="405"/>
      <c r="U76" s="367"/>
      <c r="V76" s="408"/>
    </row>
    <row r="77" spans="1:22" ht="17.25" customHeight="1">
      <c r="A77" s="414"/>
      <c r="B77" s="367"/>
      <c r="C77" s="169">
        <f>'5- Identificación de Riesgos'!D77</f>
        <v>0</v>
      </c>
      <c r="D77" s="170"/>
      <c r="E77" s="149"/>
      <c r="F77" s="161"/>
      <c r="G77" s="161"/>
      <c r="H77" s="161"/>
      <c r="I77" s="161"/>
      <c r="J77" s="171">
        <f t="shared" si="7"/>
        <v>0</v>
      </c>
      <c r="K77" s="411"/>
      <c r="L77" s="161">
        <f>'5- Identificación de Riesgos'!I77</f>
        <v>0</v>
      </c>
      <c r="M77" s="172"/>
      <c r="N77" s="161"/>
      <c r="O77" s="161"/>
      <c r="P77" s="161"/>
      <c r="Q77" s="161"/>
      <c r="R77" s="171">
        <f t="shared" si="8"/>
        <v>0</v>
      </c>
      <c r="S77" s="411"/>
      <c r="T77" s="405"/>
      <c r="U77" s="367"/>
      <c r="V77" s="408"/>
    </row>
    <row r="78" spans="1:22" ht="17.25" customHeight="1">
      <c r="A78" s="414"/>
      <c r="B78" s="367"/>
      <c r="C78" s="169">
        <f>'5- Identificación de Riesgos'!D78</f>
        <v>0</v>
      </c>
      <c r="D78" s="170"/>
      <c r="E78" s="149"/>
      <c r="F78" s="161"/>
      <c r="G78" s="161"/>
      <c r="H78" s="161"/>
      <c r="I78" s="161"/>
      <c r="J78" s="171">
        <f t="shared" si="7"/>
        <v>0</v>
      </c>
      <c r="K78" s="411"/>
      <c r="L78" s="161">
        <f>'5- Identificación de Riesgos'!I78</f>
        <v>0</v>
      </c>
      <c r="M78" s="172"/>
      <c r="N78" s="161"/>
      <c r="O78" s="161"/>
      <c r="P78" s="161"/>
      <c r="Q78" s="161"/>
      <c r="R78" s="171">
        <f t="shared" si="8"/>
        <v>0</v>
      </c>
      <c r="S78" s="411"/>
      <c r="T78" s="405"/>
      <c r="U78" s="367"/>
      <c r="V78" s="408"/>
    </row>
    <row r="79" spans="1:22" ht="17.25" customHeight="1" thickBot="1">
      <c r="A79" s="415"/>
      <c r="B79" s="368"/>
      <c r="C79" s="173">
        <f>'5- Identificación de Riesgos'!D79</f>
        <v>0</v>
      </c>
      <c r="D79" s="174"/>
      <c r="E79" s="186"/>
      <c r="F79" s="176"/>
      <c r="G79" s="176"/>
      <c r="H79" s="176"/>
      <c r="I79" s="176"/>
      <c r="J79" s="177">
        <f t="shared" si="7"/>
        <v>0</v>
      </c>
      <c r="K79" s="412"/>
      <c r="L79" s="176">
        <f>'5- Identificación de Riesgos'!I79</f>
        <v>0</v>
      </c>
      <c r="M79" s="178"/>
      <c r="N79" s="176"/>
      <c r="O79" s="176"/>
      <c r="P79" s="176"/>
      <c r="Q79" s="176"/>
      <c r="R79" s="177">
        <f t="shared" si="8"/>
        <v>0</v>
      </c>
      <c r="S79" s="412"/>
      <c r="T79" s="406"/>
      <c r="U79" s="368"/>
      <c r="V79" s="409"/>
    </row>
    <row r="80" spans="1:22" ht="31.5" customHeight="1">
      <c r="A80" s="413">
        <f>'5- Identificación de Riesgos'!A80</f>
        <v>8</v>
      </c>
      <c r="B80" s="403" t="str">
        <f>'5- Identificación de Riesgos'!B80</f>
        <v>Interrupción del servicio de conectividad LAN - Local</v>
      </c>
      <c r="C80" s="165" t="str">
        <f>'5- Identificación de Riesgos'!D80</f>
        <v>1. Fallas en la operación de los equipos activos de RED.</v>
      </c>
      <c r="D80" s="166"/>
      <c r="E80" s="167"/>
      <c r="F80" s="160"/>
      <c r="G80" s="160"/>
      <c r="H80" s="160"/>
      <c r="I80" s="160"/>
      <c r="J80" s="168">
        <f t="shared" si="3"/>
        <v>0</v>
      </c>
      <c r="K80" s="410">
        <f>AVERAGE(J80:J84)</f>
        <v>0</v>
      </c>
      <c r="L80" s="160" t="str">
        <f>'5- Identificación de Riesgos'!I80</f>
        <v>Afectación de reputacion,imagén,  credibilidad, satisfacción de usuarios y PI</v>
      </c>
      <c r="M80" s="185"/>
      <c r="N80" s="160"/>
      <c r="O80" s="160"/>
      <c r="P80" s="160"/>
      <c r="Q80" s="160"/>
      <c r="R80" s="168">
        <f t="shared" si="4"/>
        <v>0</v>
      </c>
      <c r="S80" s="410">
        <f>AVERAGE(R80:R81)</f>
        <v>0</v>
      </c>
      <c r="T80" s="404" t="str">
        <f>CONCATENATE(INDEX('8- Politicas de admiistracion'!$B$6:$F$10,MATCH(ROUND(IF((RIGHT('5- Identificación de Riesgos'!H80,1)-'6- Valoración Controles'!K80)&lt;1,1,(RIGHT('5- Identificación de Riesgos'!H80,1)-'6- Valoración Controles'!K80)),0),'8- Politicas de admiistracion'!$F$6:$F$10,0),1)," - ",ROUND(IF((RIGHT('5- Identificación de Riesgos'!H80,1)-'6- Valoración Controles'!K80)&lt;1,1,(RIGHT('5- Identificación de Riesgos'!H80,1)-'6- Valoración Controles'!K80)),0))</f>
        <v>Media - 3</v>
      </c>
      <c r="U80" s="403" t="str">
        <f>CONCATENATE(INDEX('8- Politicas de admiistracion'!$B$17:$F$21,MATCH(ROUND(IF((RIGHT('5- Identificación de Riesgos'!M80,1)-'6- Valoración Controles'!S80)&lt;1,1,(RIGHT('5- Identificación de Riesgos'!M80,1)-'6- Valoración Controles'!S80)),0),'8- Politicas de admiistracion'!$F$17:$F$21,0),1)," - ",ROUND(IF((RIGHT('5- Identificación de Riesgos'!M80,1)-'6- Valoración Controles'!S80)&lt;1,1,(RIGHT('5- Identificación de Riesgos'!M80,1)-'6- Valoración Controles'!S80)),0))</f>
        <v>Menor - 2</v>
      </c>
      <c r="V80" s="407" t="str">
        <f>CONCATENATE(VLOOKUP((LEFT(T80,LEN(T80)-4)&amp;LEFT(U80,LEN(U80)-4)),'9- Matriz de Calor '!$D$17:$E$41,2,0)," - ",RIGHT(T80,1)*RIGHT(U80,1))</f>
        <v>Moderado - 6</v>
      </c>
    </row>
    <row r="81" spans="1:22" ht="45.75" customHeight="1">
      <c r="A81" s="414"/>
      <c r="B81" s="367"/>
      <c r="C81" s="169" t="str">
        <f>'5- Identificación de Riesgos'!D81</f>
        <v>2. Fallas en el fluido eléctrico</v>
      </c>
      <c r="D81" s="170"/>
      <c r="E81" s="149"/>
      <c r="F81" s="161"/>
      <c r="G81" s="161"/>
      <c r="H81" s="161"/>
      <c r="I81" s="161"/>
      <c r="J81" s="171">
        <f t="shared" si="3"/>
        <v>0</v>
      </c>
      <c r="K81" s="411"/>
      <c r="L81" s="161" t="str">
        <f>'5- Identificación de Riesgos'!I81</f>
        <v>Interrupción o afectación en la prestación del servicio administrativo</v>
      </c>
      <c r="M81" s="172"/>
      <c r="N81" s="161"/>
      <c r="O81" s="161"/>
      <c r="P81" s="161"/>
      <c r="Q81" s="161"/>
      <c r="R81" s="171">
        <f t="shared" si="4"/>
        <v>0</v>
      </c>
      <c r="S81" s="411"/>
      <c r="T81" s="405"/>
      <c r="U81" s="367"/>
      <c r="V81" s="408"/>
    </row>
    <row r="82" spans="1:22" ht="56.25" customHeight="1">
      <c r="A82" s="414"/>
      <c r="B82" s="367"/>
      <c r="C82" s="169" t="str">
        <f>'5- Identificación de Riesgos'!D82</f>
        <v>3. Falta o demoras en el mantenimiento</v>
      </c>
      <c r="D82" s="170"/>
      <c r="E82" s="149"/>
      <c r="F82" s="161"/>
      <c r="G82" s="161"/>
      <c r="H82" s="161"/>
      <c r="I82" s="161"/>
      <c r="J82" s="171">
        <f t="shared" si="3"/>
        <v>0</v>
      </c>
      <c r="K82" s="411"/>
      <c r="L82" s="161">
        <f>'5- Identificación de Riesgos'!I82</f>
        <v>0</v>
      </c>
      <c r="M82" s="172"/>
      <c r="N82" s="161"/>
      <c r="O82" s="161"/>
      <c r="P82" s="161"/>
      <c r="Q82" s="161"/>
      <c r="R82" s="171">
        <f t="shared" si="4"/>
        <v>0</v>
      </c>
      <c r="S82" s="411"/>
      <c r="T82" s="405"/>
      <c r="U82" s="367"/>
      <c r="V82" s="408"/>
    </row>
    <row r="83" spans="1:22" ht="35.25" customHeight="1">
      <c r="A83" s="414"/>
      <c r="B83" s="367"/>
      <c r="C83" s="169" t="str">
        <f>'5- Identificación de Riesgos'!D83</f>
        <v>4. Virus Informático</v>
      </c>
      <c r="D83" s="170"/>
      <c r="E83" s="149"/>
      <c r="F83" s="161"/>
      <c r="G83" s="161"/>
      <c r="H83" s="161"/>
      <c r="I83" s="161"/>
      <c r="J83" s="171">
        <f t="shared" si="3"/>
        <v>0</v>
      </c>
      <c r="K83" s="411"/>
      <c r="L83" s="161">
        <f>'5- Identificación de Riesgos'!I83</f>
        <v>0</v>
      </c>
      <c r="M83" s="172"/>
      <c r="N83" s="161"/>
      <c r="O83" s="161"/>
      <c r="P83" s="161"/>
      <c r="Q83" s="161"/>
      <c r="R83" s="171">
        <f t="shared" si="4"/>
        <v>0</v>
      </c>
      <c r="S83" s="411"/>
      <c r="T83" s="405"/>
      <c r="U83" s="367"/>
      <c r="V83" s="408"/>
    </row>
    <row r="84" spans="1:22" ht="35.25" customHeight="1">
      <c r="A84" s="414"/>
      <c r="B84" s="367"/>
      <c r="C84" s="169" t="str">
        <f>'5- Identificación de Riesgos'!D84</f>
        <v>5. Falta de presupuesto</v>
      </c>
      <c r="D84" s="170"/>
      <c r="E84" s="170"/>
      <c r="F84" s="161"/>
      <c r="G84" s="161"/>
      <c r="H84" s="161"/>
      <c r="I84" s="161"/>
      <c r="J84" s="171">
        <f t="shared" si="3"/>
        <v>0</v>
      </c>
      <c r="K84" s="411"/>
      <c r="L84" s="161">
        <f>'5- Identificación de Riesgos'!I84</f>
        <v>0</v>
      </c>
      <c r="M84" s="172"/>
      <c r="N84" s="161"/>
      <c r="O84" s="161"/>
      <c r="P84" s="161"/>
      <c r="Q84" s="161"/>
      <c r="R84" s="171">
        <f t="shared" si="4"/>
        <v>0</v>
      </c>
      <c r="S84" s="411"/>
      <c r="T84" s="405"/>
      <c r="U84" s="367"/>
      <c r="V84" s="408"/>
    </row>
    <row r="85" spans="1:22" ht="17.25" customHeight="1">
      <c r="A85" s="414"/>
      <c r="B85" s="367"/>
      <c r="C85" s="169">
        <f>'5- Identificación de Riesgos'!D85</f>
        <v>0</v>
      </c>
      <c r="D85" s="170"/>
      <c r="E85" s="149"/>
      <c r="F85" s="161"/>
      <c r="G85" s="161"/>
      <c r="H85" s="161"/>
      <c r="I85" s="161"/>
      <c r="J85" s="171">
        <f t="shared" si="3"/>
        <v>0</v>
      </c>
      <c r="K85" s="411"/>
      <c r="L85" s="161">
        <f>'5- Identificación de Riesgos'!I85</f>
        <v>0</v>
      </c>
      <c r="M85" s="172"/>
      <c r="N85" s="161"/>
      <c r="O85" s="161"/>
      <c r="P85" s="161"/>
      <c r="Q85" s="161"/>
      <c r="R85" s="171">
        <f t="shared" si="4"/>
        <v>0</v>
      </c>
      <c r="S85" s="411"/>
      <c r="T85" s="405"/>
      <c r="U85" s="367"/>
      <c r="V85" s="408"/>
    </row>
    <row r="86" spans="1:22" ht="17.25" customHeight="1">
      <c r="A86" s="414"/>
      <c r="B86" s="367"/>
      <c r="C86" s="169">
        <f>'5- Identificación de Riesgos'!D86</f>
        <v>0</v>
      </c>
      <c r="D86" s="170"/>
      <c r="E86" s="149"/>
      <c r="F86" s="161"/>
      <c r="G86" s="161"/>
      <c r="H86" s="161"/>
      <c r="I86" s="161"/>
      <c r="J86" s="171">
        <f t="shared" si="3"/>
        <v>0</v>
      </c>
      <c r="K86" s="411"/>
      <c r="L86" s="161">
        <f>'5- Identificación de Riesgos'!I86</f>
        <v>0</v>
      </c>
      <c r="M86" s="172"/>
      <c r="N86" s="161"/>
      <c r="O86" s="161"/>
      <c r="P86" s="161"/>
      <c r="Q86" s="161"/>
      <c r="R86" s="171">
        <f t="shared" si="4"/>
        <v>0</v>
      </c>
      <c r="S86" s="411"/>
      <c r="T86" s="405"/>
      <c r="U86" s="367"/>
      <c r="V86" s="408"/>
    </row>
    <row r="87" spans="1:22" ht="17.25" customHeight="1">
      <c r="A87" s="414"/>
      <c r="B87" s="367"/>
      <c r="C87" s="169">
        <f>'5- Identificación de Riesgos'!D87</f>
        <v>0</v>
      </c>
      <c r="D87" s="170"/>
      <c r="E87" s="149"/>
      <c r="F87" s="161"/>
      <c r="G87" s="161"/>
      <c r="H87" s="161"/>
      <c r="I87" s="161"/>
      <c r="J87" s="171">
        <f t="shared" si="3"/>
        <v>0</v>
      </c>
      <c r="K87" s="411"/>
      <c r="L87" s="161">
        <f>'5- Identificación de Riesgos'!I87</f>
        <v>0</v>
      </c>
      <c r="M87" s="172"/>
      <c r="N87" s="161"/>
      <c r="O87" s="161"/>
      <c r="P87" s="161"/>
      <c r="Q87" s="161"/>
      <c r="R87" s="171">
        <f t="shared" si="4"/>
        <v>0</v>
      </c>
      <c r="S87" s="411"/>
      <c r="T87" s="405"/>
      <c r="U87" s="367"/>
      <c r="V87" s="408"/>
    </row>
    <row r="88" spans="1:22" ht="17.25" customHeight="1">
      <c r="A88" s="414"/>
      <c r="B88" s="367"/>
      <c r="C88" s="169">
        <f>'5- Identificación de Riesgos'!D88</f>
        <v>0</v>
      </c>
      <c r="D88" s="170"/>
      <c r="E88" s="149"/>
      <c r="F88" s="161"/>
      <c r="G88" s="161"/>
      <c r="H88" s="161"/>
      <c r="I88" s="161"/>
      <c r="J88" s="171">
        <f t="shared" si="3"/>
        <v>0</v>
      </c>
      <c r="K88" s="411"/>
      <c r="L88" s="161">
        <f>'5- Identificación de Riesgos'!I88</f>
        <v>0</v>
      </c>
      <c r="M88" s="172"/>
      <c r="N88" s="161"/>
      <c r="O88" s="161"/>
      <c r="P88" s="161"/>
      <c r="Q88" s="161"/>
      <c r="R88" s="171">
        <f t="shared" si="4"/>
        <v>0</v>
      </c>
      <c r="S88" s="411"/>
      <c r="T88" s="405"/>
      <c r="U88" s="367"/>
      <c r="V88" s="408"/>
    </row>
    <row r="89" spans="1:22" ht="17.25" customHeight="1" thickBot="1">
      <c r="A89" s="415"/>
      <c r="B89" s="368"/>
      <c r="C89" s="173">
        <f>'5- Identificación de Riesgos'!D89</f>
        <v>0</v>
      </c>
      <c r="D89" s="174"/>
      <c r="E89" s="186"/>
      <c r="F89" s="176"/>
      <c r="G89" s="176"/>
      <c r="H89" s="176"/>
      <c r="I89" s="176"/>
      <c r="J89" s="177">
        <f t="shared" si="3"/>
        <v>0</v>
      </c>
      <c r="K89" s="412"/>
      <c r="L89" s="176">
        <f>'5- Identificación de Riesgos'!I89</f>
        <v>0</v>
      </c>
      <c r="M89" s="178"/>
      <c r="N89" s="176"/>
      <c r="O89" s="176"/>
      <c r="P89" s="176"/>
      <c r="Q89" s="176"/>
      <c r="R89" s="177">
        <f t="shared" si="4"/>
        <v>0</v>
      </c>
      <c r="S89" s="412"/>
      <c r="T89" s="406"/>
      <c r="U89" s="368"/>
      <c r="V89" s="409"/>
    </row>
    <row r="90" spans="1:22" ht="31.5" customHeight="1">
      <c r="A90" s="413">
        <f>'5- Identificación de Riesgos'!A90</f>
        <v>9</v>
      </c>
      <c r="B90" s="403" t="str">
        <f>'5- Identificación de Riesgos'!B90</f>
        <v xml:space="preserve">Pérdida de la seguridad, confiablidad o disponibilidad de la información </v>
      </c>
      <c r="C90" s="165" t="str">
        <f>'5- Identificación de Riesgos'!D90</f>
        <v>1. Ausencia  en los controles técnicos</v>
      </c>
      <c r="D90" s="166"/>
      <c r="E90" s="167"/>
      <c r="F90" s="160"/>
      <c r="G90" s="160"/>
      <c r="H90" s="160"/>
      <c r="I90" s="160"/>
      <c r="J90" s="168">
        <f t="shared" si="3"/>
        <v>0</v>
      </c>
      <c r="K90" s="410">
        <f>AVERAGE(J90:J94)</f>
        <v>0</v>
      </c>
      <c r="L90" s="160" t="str">
        <f>'5- Identificación de Riesgos'!I90</f>
        <v>Interrupción o afectación en la prestación del servicio judicial</v>
      </c>
      <c r="M90" s="185"/>
      <c r="N90" s="160"/>
      <c r="O90" s="160"/>
      <c r="P90" s="160"/>
      <c r="Q90" s="160"/>
      <c r="R90" s="168">
        <f t="shared" si="4"/>
        <v>0</v>
      </c>
      <c r="S90" s="410">
        <f>AVERAGE(R90:R94)</f>
        <v>0</v>
      </c>
      <c r="T90" s="404" t="str">
        <f>CONCATENATE(INDEX('8- Politicas de admiistracion'!$B$6:$F$10,MATCH(ROUND(IF((RIGHT('5- Identificación de Riesgos'!H90,1)-'6- Valoración Controles'!K90)&lt;1,1,(RIGHT('5- Identificación de Riesgos'!H90,1)-'6- Valoración Controles'!K90)),0),'8- Politicas de admiistracion'!$F$6:$F$10,0),1)," - ",ROUND(IF((RIGHT('5- Identificación de Riesgos'!H90,1)-'6- Valoración Controles'!K90)&lt;1,1,(RIGHT('5- Identificación de Riesgos'!H90,1)-'6- Valoración Controles'!K90)),0))</f>
        <v>Muy Baja - 1</v>
      </c>
      <c r="U90" s="403" t="str">
        <f>CONCATENATE(INDEX('8- Politicas de admiistracion'!$B$17:$F$21,MATCH(ROUND(IF((RIGHT('5- Identificación de Riesgos'!M90,1)-'6- Valoración Controles'!S90)&lt;1,1,(RIGHT('5- Identificación de Riesgos'!M90,1)-'6- Valoración Controles'!S90)),0),'8- Politicas de admiistracion'!$F$17:$F$21,0),1)," - ",ROUND(IF((RIGHT('5- Identificación de Riesgos'!M90,1)-'6- Valoración Controles'!S90)&lt;1,1,(RIGHT('5- Identificación de Riesgos'!M90,1)-'6- Valoración Controles'!S90)),0))</f>
        <v>Menor - 2</v>
      </c>
      <c r="V90" s="407" t="str">
        <f>CONCATENATE(VLOOKUP((LEFT(T90,LEN(T90)-4)&amp;LEFT(U90,LEN(U90)-4)),'9- Matriz de Calor '!$D$17:$E$41,2,0)," - ",RIGHT(T90,1)*RIGHT(U90,1))</f>
        <v>Bajo - 2</v>
      </c>
    </row>
    <row r="91" spans="1:22" ht="31.5" customHeight="1">
      <c r="A91" s="414"/>
      <c r="B91" s="367"/>
      <c r="C91" s="169" t="str">
        <f>'5- Identificación de Riesgos'!D91</f>
        <v>2. Debilidad en la concienciación y concientización de los servidores judiciales en materia de seguridad de la información</v>
      </c>
      <c r="D91" s="170"/>
      <c r="E91" s="149"/>
      <c r="F91" s="161"/>
      <c r="G91" s="161"/>
      <c r="H91" s="161"/>
      <c r="I91" s="161"/>
      <c r="J91" s="171">
        <f t="shared" si="3"/>
        <v>0</v>
      </c>
      <c r="K91" s="411"/>
      <c r="L91" s="161" t="str">
        <f>'5- Identificación de Riesgos'!I91</f>
        <v>Interrupción o afectación en la prestación del servicio administrativo</v>
      </c>
      <c r="M91" s="172"/>
      <c r="N91" s="161"/>
      <c r="O91" s="161"/>
      <c r="P91" s="161"/>
      <c r="Q91" s="161"/>
      <c r="R91" s="171">
        <f t="shared" si="4"/>
        <v>0</v>
      </c>
      <c r="S91" s="411"/>
      <c r="T91" s="405"/>
      <c r="U91" s="367"/>
      <c r="V91" s="408"/>
    </row>
    <row r="92" spans="1:22" ht="31.5" customHeight="1">
      <c r="A92" s="414"/>
      <c r="B92" s="367"/>
      <c r="C92" s="169" t="str">
        <f>'5- Identificación de Riesgos'!D92</f>
        <v>3.Ataques cibernéticos</v>
      </c>
      <c r="D92" s="170"/>
      <c r="E92" s="149"/>
      <c r="F92" s="161"/>
      <c r="G92" s="161"/>
      <c r="H92" s="161"/>
      <c r="I92" s="161"/>
      <c r="J92" s="171">
        <f t="shared" si="3"/>
        <v>0</v>
      </c>
      <c r="K92" s="411"/>
      <c r="L92" s="161" t="str">
        <f>'5- Identificación de Riesgos'!I92</f>
        <v>Incumplimiento de las metas establecidas</v>
      </c>
      <c r="M92" s="172"/>
      <c r="N92" s="161"/>
      <c r="O92" s="161"/>
      <c r="P92" s="161"/>
      <c r="Q92" s="161"/>
      <c r="R92" s="171">
        <f t="shared" si="4"/>
        <v>0</v>
      </c>
      <c r="S92" s="411"/>
      <c r="T92" s="405"/>
      <c r="U92" s="367"/>
      <c r="V92" s="408"/>
    </row>
    <row r="93" spans="1:22" ht="31.5" customHeight="1">
      <c r="A93" s="414"/>
      <c r="B93" s="367"/>
      <c r="C93" s="169" t="str">
        <f>'5- Identificación de Riesgos'!D93</f>
        <v xml:space="preserve">4. Ausencia de copias de seguridad de los activos de información </v>
      </c>
      <c r="D93" s="170"/>
      <c r="E93" s="149"/>
      <c r="F93" s="161"/>
      <c r="G93" s="161"/>
      <c r="H93" s="161"/>
      <c r="I93" s="161"/>
      <c r="J93" s="171">
        <f t="shared" si="3"/>
        <v>0</v>
      </c>
      <c r="K93" s="411"/>
      <c r="L93" s="161" t="str">
        <f>'5- Identificación de Riesgos'!I93</f>
        <v>Afectación Económica</v>
      </c>
      <c r="M93" s="172"/>
      <c r="N93" s="161"/>
      <c r="O93" s="161"/>
      <c r="P93" s="161"/>
      <c r="Q93" s="161"/>
      <c r="R93" s="171">
        <f t="shared" si="4"/>
        <v>0</v>
      </c>
      <c r="S93" s="411"/>
      <c r="T93" s="405"/>
      <c r="U93" s="367"/>
      <c r="V93" s="408"/>
    </row>
    <row r="94" spans="1:22" ht="31.5" customHeight="1">
      <c r="A94" s="414"/>
      <c r="B94" s="367"/>
      <c r="C94" s="169" t="str">
        <f>'5- Identificación de Riesgos'!D94</f>
        <v xml:space="preserve">5. Ausencia en  mecanismos de validación de copias de seguridad </v>
      </c>
      <c r="D94" s="170"/>
      <c r="E94" s="170"/>
      <c r="F94" s="161"/>
      <c r="G94" s="161"/>
      <c r="H94" s="161"/>
      <c r="I94" s="161"/>
      <c r="J94" s="171">
        <f t="shared" si="3"/>
        <v>0</v>
      </c>
      <c r="K94" s="411"/>
      <c r="L94" s="161" t="str">
        <f>'5- Identificación de Riesgos'!I94</f>
        <v>Afectación de reputacion,imagén,  credibilidad, satisfacción de usuarios y PI</v>
      </c>
      <c r="M94" s="172"/>
      <c r="N94" s="161"/>
      <c r="O94" s="161"/>
      <c r="P94" s="161"/>
      <c r="Q94" s="161"/>
      <c r="R94" s="171">
        <f t="shared" si="4"/>
        <v>0</v>
      </c>
      <c r="S94" s="411"/>
      <c r="T94" s="405"/>
      <c r="U94" s="367"/>
      <c r="V94" s="408"/>
    </row>
    <row r="95" spans="1:22" ht="17.25" customHeight="1">
      <c r="A95" s="414"/>
      <c r="B95" s="367"/>
      <c r="C95" s="169">
        <f>'5- Identificación de Riesgos'!D95</f>
        <v>0</v>
      </c>
      <c r="D95" s="170"/>
      <c r="E95" s="149"/>
      <c r="F95" s="161"/>
      <c r="G95" s="161"/>
      <c r="H95" s="161"/>
      <c r="I95" s="161"/>
      <c r="J95" s="171">
        <f t="shared" si="3"/>
        <v>0</v>
      </c>
      <c r="K95" s="411"/>
      <c r="L95" s="161">
        <f>'5- Identificación de Riesgos'!I95</f>
        <v>0</v>
      </c>
      <c r="M95" s="172"/>
      <c r="N95" s="161"/>
      <c r="O95" s="161"/>
      <c r="P95" s="161"/>
      <c r="Q95" s="161"/>
      <c r="R95" s="171">
        <f t="shared" si="4"/>
        <v>0</v>
      </c>
      <c r="S95" s="411"/>
      <c r="T95" s="405"/>
      <c r="U95" s="367"/>
      <c r="V95" s="408"/>
    </row>
    <row r="96" spans="1:22" ht="17.25" customHeight="1">
      <c r="A96" s="414"/>
      <c r="B96" s="367"/>
      <c r="C96" s="169">
        <f>'5- Identificación de Riesgos'!D96</f>
        <v>0</v>
      </c>
      <c r="D96" s="170"/>
      <c r="E96" s="149"/>
      <c r="F96" s="161"/>
      <c r="G96" s="161"/>
      <c r="H96" s="161"/>
      <c r="I96" s="161"/>
      <c r="J96" s="171">
        <f t="shared" si="3"/>
        <v>0</v>
      </c>
      <c r="K96" s="411"/>
      <c r="L96" s="161">
        <f>'5- Identificación de Riesgos'!I96</f>
        <v>0</v>
      </c>
      <c r="M96" s="172"/>
      <c r="N96" s="161"/>
      <c r="O96" s="161"/>
      <c r="P96" s="161"/>
      <c r="Q96" s="161"/>
      <c r="R96" s="171">
        <f t="shared" si="4"/>
        <v>0</v>
      </c>
      <c r="S96" s="411"/>
      <c r="T96" s="405"/>
      <c r="U96" s="367"/>
      <c r="V96" s="408"/>
    </row>
    <row r="97" spans="1:22" ht="17.25" customHeight="1">
      <c r="A97" s="414"/>
      <c r="B97" s="367"/>
      <c r="C97" s="169">
        <f>'5- Identificación de Riesgos'!D97</f>
        <v>0</v>
      </c>
      <c r="D97" s="170"/>
      <c r="E97" s="149"/>
      <c r="F97" s="161"/>
      <c r="G97" s="161"/>
      <c r="H97" s="161"/>
      <c r="I97" s="161"/>
      <c r="J97" s="171">
        <f t="shared" si="3"/>
        <v>0</v>
      </c>
      <c r="K97" s="411"/>
      <c r="L97" s="161">
        <f>'5- Identificación de Riesgos'!I97</f>
        <v>0</v>
      </c>
      <c r="M97" s="172"/>
      <c r="N97" s="161"/>
      <c r="O97" s="161"/>
      <c r="P97" s="161"/>
      <c r="Q97" s="161"/>
      <c r="R97" s="171">
        <f t="shared" si="4"/>
        <v>0</v>
      </c>
      <c r="S97" s="411"/>
      <c r="T97" s="405"/>
      <c r="U97" s="367"/>
      <c r="V97" s="408"/>
    </row>
    <row r="98" spans="1:22" ht="17.25" customHeight="1">
      <c r="A98" s="414"/>
      <c r="B98" s="367"/>
      <c r="C98" s="169">
        <f>'5- Identificación de Riesgos'!D98</f>
        <v>0</v>
      </c>
      <c r="D98" s="170"/>
      <c r="E98" s="149"/>
      <c r="F98" s="161"/>
      <c r="G98" s="161"/>
      <c r="H98" s="161"/>
      <c r="I98" s="161"/>
      <c r="J98" s="171">
        <f t="shared" si="3"/>
        <v>0</v>
      </c>
      <c r="K98" s="411"/>
      <c r="L98" s="161">
        <f>'5- Identificación de Riesgos'!I98</f>
        <v>0</v>
      </c>
      <c r="M98" s="172"/>
      <c r="N98" s="161"/>
      <c r="O98" s="161"/>
      <c r="P98" s="161"/>
      <c r="Q98" s="161"/>
      <c r="R98" s="171">
        <f t="shared" si="4"/>
        <v>0</v>
      </c>
      <c r="S98" s="411"/>
      <c r="T98" s="405"/>
      <c r="U98" s="367"/>
      <c r="V98" s="408"/>
    </row>
    <row r="99" spans="1:22" ht="17.25" customHeight="1" thickBot="1">
      <c r="A99" s="415"/>
      <c r="B99" s="368"/>
      <c r="C99" s="173">
        <f>'5- Identificación de Riesgos'!D99</f>
        <v>0</v>
      </c>
      <c r="D99" s="174"/>
      <c r="E99" s="186"/>
      <c r="F99" s="176"/>
      <c r="G99" s="176"/>
      <c r="H99" s="176"/>
      <c r="I99" s="176"/>
      <c r="J99" s="177">
        <f t="shared" si="3"/>
        <v>0</v>
      </c>
      <c r="K99" s="412"/>
      <c r="L99" s="176">
        <f>'5- Identificación de Riesgos'!I99</f>
        <v>0</v>
      </c>
      <c r="M99" s="178"/>
      <c r="N99" s="176"/>
      <c r="O99" s="176"/>
      <c r="P99" s="176"/>
      <c r="Q99" s="176"/>
      <c r="R99" s="177">
        <f t="shared" si="4"/>
        <v>0</v>
      </c>
      <c r="S99" s="412"/>
      <c r="T99" s="406"/>
      <c r="U99" s="368"/>
      <c r="V99" s="409"/>
    </row>
    <row r="100" spans="1:22" ht="31.5" customHeight="1">
      <c r="A100" s="400">
        <f>'5- Identificación de Riesgos'!A100</f>
        <v>10</v>
      </c>
      <c r="B100" s="403" t="str">
        <f>'5- Identificación de Riesgos'!B100</f>
        <v xml:space="preserve">Recibir dádivas o beneficios a nombre propio o de terceros para  afectar la seguridad o confidencialidad de la información   </v>
      </c>
      <c r="C100" s="165" t="str">
        <f>'5- Identificación de Riesgos'!D100</f>
        <v>1. Falta de ética y valores.</v>
      </c>
      <c r="D100" s="166"/>
      <c r="E100" s="167"/>
      <c r="F100" s="160"/>
      <c r="G100" s="160"/>
      <c r="H100" s="160"/>
      <c r="I100" s="160"/>
      <c r="J100" s="168">
        <f t="shared" ref="J100:J139" si="9">COUNTIF(F100:I100,"SI")/4</f>
        <v>0</v>
      </c>
      <c r="K100" s="410">
        <f>AVERAGE(J100:J104)</f>
        <v>0</v>
      </c>
      <c r="L100" s="160" t="str">
        <f>'5- Identificación de Riesgos'!I100</f>
        <v>Afectación de reputacion,imagén,  credibilidad, satisfacción de usuarios y PI</v>
      </c>
      <c r="M100" s="185"/>
      <c r="N100" s="160"/>
      <c r="O100" s="160"/>
      <c r="P100" s="160"/>
      <c r="Q100" s="160"/>
      <c r="R100" s="168">
        <f t="shared" ref="R100:R139" si="10">SUM(COUNTIF(N100,"SI")*25%,COUNTIF(O100,"SI")*40%,COUNTIF(P100,"SI")*25%,COUNTIF(Q100,"SI")*10%)</f>
        <v>0</v>
      </c>
      <c r="S100" s="410">
        <f>AVERAGE(R100:R103)</f>
        <v>0</v>
      </c>
      <c r="T100" s="404" t="str">
        <f>CONCATENATE(INDEX('8- Politicas de admiistracion'!$B$6:$F$10,MATCH(ROUND(IF((RIGHT('5- Identificación de Riesgos'!H100,1)-'6- Valoración Controles'!K100)&lt;1,1,(RIGHT('5- Identificación de Riesgos'!H100,1)-'6- Valoración Controles'!K100)),0),'8- Politicas de admiistracion'!$F$6:$F$10,0),1)," - ",ROUND(IF((RIGHT('5- Identificación de Riesgos'!H100,1)-'6- Valoración Controles'!K100)&lt;1,1,(RIGHT('5- Identificación de Riesgos'!H100,1)-'6- Valoración Controles'!K100)),0))</f>
        <v>Muy Baja - 1</v>
      </c>
      <c r="U100" s="403" t="str">
        <f>CONCATENATE(INDEX('8- Politicas de admiistracion'!$B$17:$F$21,MATCH(ROUND(IF((RIGHT('5- Identificación de Riesgos'!M100,1)-'6- Valoración Controles'!S100)&lt;1,1,(RIGHT('5- Identificación de Riesgos'!M100,1)-'6- Valoración Controles'!S100)),0),'8- Politicas de admiistracion'!$F$17:$F$21,0),1)," - ",ROUND(IF((RIGHT('5- Identificación de Riesgos'!M100,1)-'6- Valoración Controles'!S100)&lt;1,1,(RIGHT('5- Identificación de Riesgos'!M100,1)-'6- Valoración Controles'!S100)),0))</f>
        <v>Catastrófico - 5</v>
      </c>
      <c r="V100" s="407" t="str">
        <f>CONCATENATE(VLOOKUP((LEFT(T100,LEN(T100)-4)&amp;LEFT(U100,LEN(U100)-4)),'9- Matriz de Calor '!$D$17:$E$41,2,0)," - ",RIGHT(T100,1)*RIGHT(U100,1))</f>
        <v>Extremo - 5</v>
      </c>
    </row>
    <row r="101" spans="1:22" ht="32.25" customHeight="1">
      <c r="A101" s="401"/>
      <c r="B101" s="367"/>
      <c r="C101" s="169" t="str">
        <f>'5- Identificación de Riesgos'!D101</f>
        <v>2. Insuficientes programas de capacitación para la toma de conciencia debido al desconocimiento de la ley antisoborno (ISO 37001:2016), Plan Anticorrupción y  de los  valores y principios propios de la entidad.</v>
      </c>
      <c r="D101" s="170"/>
      <c r="E101" s="149"/>
      <c r="F101" s="161"/>
      <c r="G101" s="161"/>
      <c r="H101" s="161"/>
      <c r="I101" s="161"/>
      <c r="J101" s="171">
        <f t="shared" si="9"/>
        <v>0</v>
      </c>
      <c r="K101" s="411"/>
      <c r="L101" s="161" t="str">
        <f>'5- Identificación de Riesgos'!I101</f>
        <v>Afectación Económica</v>
      </c>
      <c r="M101" s="172"/>
      <c r="N101" s="161"/>
      <c r="O101" s="161"/>
      <c r="P101" s="161"/>
      <c r="Q101" s="161"/>
      <c r="R101" s="171">
        <f t="shared" si="10"/>
        <v>0</v>
      </c>
      <c r="S101" s="411"/>
      <c r="T101" s="405"/>
      <c r="U101" s="367"/>
      <c r="V101" s="408"/>
    </row>
    <row r="102" spans="1:22" ht="43.5" customHeight="1">
      <c r="A102" s="401"/>
      <c r="B102" s="367"/>
      <c r="C102" s="169" t="str">
        <f>'5- Identificación de Riesgos'!D102</f>
        <v>3. Desconocimiento del Código de Etica y Buen Gobierno.</v>
      </c>
      <c r="D102" s="170"/>
      <c r="E102" s="149"/>
      <c r="F102" s="161"/>
      <c r="G102" s="161"/>
      <c r="H102" s="161"/>
      <c r="I102" s="161"/>
      <c r="J102" s="171">
        <f t="shared" si="9"/>
        <v>0</v>
      </c>
      <c r="K102" s="411"/>
      <c r="L102" s="161">
        <f>'5- Identificación de Riesgos'!I102</f>
        <v>0</v>
      </c>
      <c r="M102" s="172"/>
      <c r="N102" s="161"/>
      <c r="O102" s="161"/>
      <c r="P102" s="161"/>
      <c r="Q102" s="161"/>
      <c r="R102" s="171">
        <f t="shared" si="10"/>
        <v>0</v>
      </c>
      <c r="S102" s="411"/>
      <c r="T102" s="405"/>
      <c r="U102" s="367"/>
      <c r="V102" s="408"/>
    </row>
    <row r="103" spans="1:22" ht="35.25" customHeight="1">
      <c r="A103" s="401"/>
      <c r="B103" s="367"/>
      <c r="C103" s="169" t="str">
        <f>'5- Identificación de Riesgos'!D103</f>
        <v>4. Falta o inaplicación de controles.</v>
      </c>
      <c r="D103" s="170"/>
      <c r="E103" s="149"/>
      <c r="F103" s="161"/>
      <c r="G103" s="161"/>
      <c r="H103" s="161"/>
      <c r="I103" s="161"/>
      <c r="J103" s="171">
        <f t="shared" si="9"/>
        <v>0</v>
      </c>
      <c r="K103" s="411"/>
      <c r="L103" s="161">
        <f>'5- Identificación de Riesgos'!I103</f>
        <v>0</v>
      </c>
      <c r="M103" s="172"/>
      <c r="N103" s="161"/>
      <c r="O103" s="161"/>
      <c r="P103" s="161"/>
      <c r="Q103" s="161"/>
      <c r="R103" s="171">
        <f t="shared" si="10"/>
        <v>0</v>
      </c>
      <c r="S103" s="411"/>
      <c r="T103" s="405"/>
      <c r="U103" s="367"/>
      <c r="V103" s="408"/>
    </row>
    <row r="104" spans="1:22" ht="35.25" customHeight="1">
      <c r="A104" s="401"/>
      <c r="B104" s="367"/>
      <c r="C104" s="169">
        <f>'5- Identificación de Riesgos'!D104</f>
        <v>0</v>
      </c>
      <c r="D104" s="170"/>
      <c r="E104" s="170"/>
      <c r="F104" s="161"/>
      <c r="G104" s="161"/>
      <c r="H104" s="161"/>
      <c r="I104" s="161"/>
      <c r="J104" s="171">
        <f t="shared" si="9"/>
        <v>0</v>
      </c>
      <c r="K104" s="411"/>
      <c r="L104" s="161">
        <f>'5- Identificación de Riesgos'!I104</f>
        <v>0</v>
      </c>
      <c r="M104" s="172"/>
      <c r="N104" s="161"/>
      <c r="O104" s="161"/>
      <c r="P104" s="161"/>
      <c r="Q104" s="161"/>
      <c r="R104" s="171">
        <f t="shared" si="10"/>
        <v>0</v>
      </c>
      <c r="S104" s="411"/>
      <c r="T104" s="405"/>
      <c r="U104" s="367"/>
      <c r="V104" s="408"/>
    </row>
    <row r="105" spans="1:22" ht="17.25" customHeight="1">
      <c r="A105" s="401"/>
      <c r="B105" s="367"/>
      <c r="C105" s="169">
        <f>'5- Identificación de Riesgos'!D105</f>
        <v>0</v>
      </c>
      <c r="D105" s="170"/>
      <c r="E105" s="149"/>
      <c r="F105" s="161"/>
      <c r="G105" s="161"/>
      <c r="H105" s="161"/>
      <c r="I105" s="161"/>
      <c r="J105" s="171">
        <f t="shared" si="9"/>
        <v>0</v>
      </c>
      <c r="K105" s="411"/>
      <c r="L105" s="161">
        <f>'5- Identificación de Riesgos'!I105</f>
        <v>0</v>
      </c>
      <c r="M105" s="172"/>
      <c r="N105" s="161"/>
      <c r="O105" s="161"/>
      <c r="P105" s="161"/>
      <c r="Q105" s="161"/>
      <c r="R105" s="171">
        <f t="shared" si="10"/>
        <v>0</v>
      </c>
      <c r="S105" s="411"/>
      <c r="T105" s="405"/>
      <c r="U105" s="367"/>
      <c r="V105" s="408"/>
    </row>
    <row r="106" spans="1:22" ht="17.25" customHeight="1">
      <c r="A106" s="401"/>
      <c r="B106" s="367"/>
      <c r="C106" s="169">
        <f>'5- Identificación de Riesgos'!D106</f>
        <v>0</v>
      </c>
      <c r="D106" s="170"/>
      <c r="E106" s="149"/>
      <c r="F106" s="161"/>
      <c r="G106" s="161"/>
      <c r="H106" s="161"/>
      <c r="I106" s="161"/>
      <c r="J106" s="171">
        <f t="shared" si="9"/>
        <v>0</v>
      </c>
      <c r="K106" s="411"/>
      <c r="L106" s="161">
        <f>'5- Identificación de Riesgos'!I106</f>
        <v>0</v>
      </c>
      <c r="M106" s="172"/>
      <c r="N106" s="161"/>
      <c r="O106" s="161"/>
      <c r="P106" s="161"/>
      <c r="Q106" s="161"/>
      <c r="R106" s="171">
        <f t="shared" si="10"/>
        <v>0</v>
      </c>
      <c r="S106" s="411"/>
      <c r="T106" s="405"/>
      <c r="U106" s="367"/>
      <c r="V106" s="408"/>
    </row>
    <row r="107" spans="1:22" ht="17.25" customHeight="1">
      <c r="A107" s="401"/>
      <c r="B107" s="367"/>
      <c r="C107" s="169">
        <f>'5- Identificación de Riesgos'!D107</f>
        <v>0</v>
      </c>
      <c r="D107" s="170"/>
      <c r="E107" s="149"/>
      <c r="F107" s="161"/>
      <c r="G107" s="161"/>
      <c r="H107" s="161"/>
      <c r="I107" s="161"/>
      <c r="J107" s="171">
        <f t="shared" si="9"/>
        <v>0</v>
      </c>
      <c r="K107" s="411"/>
      <c r="L107" s="161">
        <f>'5- Identificación de Riesgos'!I107</f>
        <v>0</v>
      </c>
      <c r="M107" s="172"/>
      <c r="N107" s="161"/>
      <c r="O107" s="161"/>
      <c r="P107" s="161"/>
      <c r="Q107" s="161"/>
      <c r="R107" s="171">
        <f t="shared" si="10"/>
        <v>0</v>
      </c>
      <c r="S107" s="411"/>
      <c r="T107" s="405"/>
      <c r="U107" s="367"/>
      <c r="V107" s="408"/>
    </row>
    <row r="108" spans="1:22" ht="17.25" customHeight="1">
      <c r="A108" s="401"/>
      <c r="B108" s="367"/>
      <c r="C108" s="169">
        <f>'5- Identificación de Riesgos'!D108</f>
        <v>0</v>
      </c>
      <c r="D108" s="170"/>
      <c r="E108" s="149"/>
      <c r="F108" s="161"/>
      <c r="G108" s="161"/>
      <c r="H108" s="161"/>
      <c r="I108" s="161"/>
      <c r="J108" s="171">
        <f t="shared" si="9"/>
        <v>0</v>
      </c>
      <c r="K108" s="411"/>
      <c r="L108" s="161">
        <f>'5- Identificación de Riesgos'!I108</f>
        <v>0</v>
      </c>
      <c r="M108" s="172"/>
      <c r="N108" s="161"/>
      <c r="O108" s="161"/>
      <c r="P108" s="161"/>
      <c r="Q108" s="161"/>
      <c r="R108" s="171">
        <f t="shared" si="10"/>
        <v>0</v>
      </c>
      <c r="S108" s="411"/>
      <c r="T108" s="405"/>
      <c r="U108" s="367"/>
      <c r="V108" s="408"/>
    </row>
    <row r="109" spans="1:22" ht="17.25" customHeight="1" thickBot="1">
      <c r="A109" s="402"/>
      <c r="B109" s="368"/>
      <c r="C109" s="173">
        <f>'5- Identificación de Riesgos'!D109</f>
        <v>0</v>
      </c>
      <c r="D109" s="174"/>
      <c r="E109" s="186"/>
      <c r="F109" s="176"/>
      <c r="G109" s="176"/>
      <c r="H109" s="176"/>
      <c r="I109" s="176"/>
      <c r="J109" s="177">
        <f t="shared" si="9"/>
        <v>0</v>
      </c>
      <c r="K109" s="412"/>
      <c r="L109" s="176">
        <f>'5- Identificación de Riesgos'!I109</f>
        <v>0</v>
      </c>
      <c r="M109" s="178"/>
      <c r="N109" s="176"/>
      <c r="O109" s="176"/>
      <c r="P109" s="176"/>
      <c r="Q109" s="176"/>
      <c r="R109" s="177">
        <f t="shared" si="10"/>
        <v>0</v>
      </c>
      <c r="S109" s="412"/>
      <c r="T109" s="406"/>
      <c r="U109" s="368"/>
      <c r="V109" s="409"/>
    </row>
    <row r="110" spans="1:22" ht="34.5" customHeight="1">
      <c r="A110" s="400">
        <f>'5- Identificación de Riesgos'!A110</f>
        <v>11</v>
      </c>
      <c r="B110" s="403" t="str">
        <f>'5- Identificación de Riesgos'!B110</f>
        <v>Ofrecer, prometer, entregar, aceptar o solicitar una ventaja indebida para la asignación de permisos para el acceso y uso de servicios tecnológicos no autorizados, con exposición de datos sensibles,  en  beneficio propio o de un tercero.</v>
      </c>
      <c r="C110" s="165" t="str">
        <f>'5- Identificación de Riesgos'!D110</f>
        <v>1. Falta de ética de los servidores públicos (Debilidades en principios y valores)</v>
      </c>
      <c r="D110" s="166"/>
      <c r="E110" s="167"/>
      <c r="F110" s="160"/>
      <c r="G110" s="160"/>
      <c r="H110" s="160"/>
      <c r="I110" s="160"/>
      <c r="J110" s="168">
        <f t="shared" si="9"/>
        <v>0</v>
      </c>
      <c r="K110" s="410">
        <f>AVERAGE(J110:J112)</f>
        <v>0</v>
      </c>
      <c r="L110" s="160" t="str">
        <f>'5- Identificación de Riesgos'!I110</f>
        <v>Afectación de reputacion,imagén,  credibilidad, satisfacción de usuarios y PI</v>
      </c>
      <c r="M110" s="185"/>
      <c r="N110" s="160"/>
      <c r="O110" s="160"/>
      <c r="P110" s="160"/>
      <c r="Q110" s="160"/>
      <c r="R110" s="168">
        <f t="shared" si="10"/>
        <v>0</v>
      </c>
      <c r="S110" s="410">
        <f>AVERAGE(R110:R113)</f>
        <v>0</v>
      </c>
      <c r="T110" s="404" t="str">
        <f>CONCATENATE(INDEX('8- Politicas de admiistracion'!$B$6:$F$10,MATCH(ROUND(IF((RIGHT('5- Identificación de Riesgos'!H110,1)-'6- Valoración Controles'!K110)&lt;1,1,(RIGHT('5- Identificación de Riesgos'!H110,1)-'6- Valoración Controles'!K110)),0),'8- Politicas de admiistracion'!$F$6:$F$10,0),1)," - ",ROUND(IF((RIGHT('5- Identificación de Riesgos'!H110,1)-'6- Valoración Controles'!K110)&lt;1,1,(RIGHT('5- Identificación de Riesgos'!H110,1)-'6- Valoración Controles'!K110)),0))</f>
        <v>Muy Baja - 1</v>
      </c>
      <c r="U110" s="403" t="str">
        <f>CONCATENATE(INDEX('8- Politicas de admiistracion'!$B$17:$F$21,MATCH(ROUND(IF((RIGHT('5- Identificación de Riesgos'!M110,1)-'6- Valoración Controles'!S110)&lt;1,1,(RIGHT('5- Identificación de Riesgos'!M110,1)-'6- Valoración Controles'!S110)),0),'8- Politicas de admiistracion'!$F$17:$F$21,0),1)," - ",ROUND(IF((RIGHT('5- Identificación de Riesgos'!M110,1)-'6- Valoración Controles'!S110)&lt;1,1,(RIGHT('5- Identificación de Riesgos'!M110,1)-'6- Valoración Controles'!S110)),0))</f>
        <v>Moderado - 3</v>
      </c>
      <c r="V110" s="407" t="str">
        <f>CONCATENATE(VLOOKUP((LEFT(T110,LEN(T110)-4)&amp;LEFT(U110,LEN(U110)-4)),'9- Matriz de Calor '!$D$17:$E$41,2,0)," - ",RIGHT(T110,1)*RIGHT(U110,1))</f>
        <v>Moderado - 3</v>
      </c>
    </row>
    <row r="111" spans="1:22" ht="34.5" customHeight="1">
      <c r="A111" s="401"/>
      <c r="B111" s="367"/>
      <c r="C111" s="169" t="str">
        <f>'5- Identificación de Riesgos'!D111</f>
        <v>2. Falta de ética de terceros interesados  (Debilidades principios y valores)</v>
      </c>
      <c r="D111" s="170"/>
      <c r="E111" s="149"/>
      <c r="F111" s="161"/>
      <c r="G111" s="161"/>
      <c r="H111" s="161"/>
      <c r="I111" s="161"/>
      <c r="J111" s="171">
        <f t="shared" si="9"/>
        <v>0</v>
      </c>
      <c r="K111" s="411"/>
      <c r="L111" s="161" t="str">
        <f>'5- Identificación de Riesgos'!I111</f>
        <v>Afectación Económica</v>
      </c>
      <c r="M111" s="172"/>
      <c r="N111" s="161"/>
      <c r="O111" s="161"/>
      <c r="P111" s="161"/>
      <c r="Q111" s="161"/>
      <c r="R111" s="171">
        <f t="shared" si="10"/>
        <v>0</v>
      </c>
      <c r="S111" s="411"/>
      <c r="T111" s="405"/>
      <c r="U111" s="367"/>
      <c r="V111" s="408"/>
    </row>
    <row r="112" spans="1:22" ht="34.5" customHeight="1">
      <c r="A112" s="401"/>
      <c r="B112" s="367"/>
      <c r="C112" s="169" t="str">
        <f>'5- Identificación de Riesgos'!D112</f>
        <v>3. Debilidad en la gestión de Seguridad de la Información, relacionada con contraseñas.</v>
      </c>
      <c r="D112" s="170"/>
      <c r="E112" s="149"/>
      <c r="F112" s="161"/>
      <c r="G112" s="161"/>
      <c r="H112" s="161"/>
      <c r="I112" s="161"/>
      <c r="J112" s="171">
        <f t="shared" si="9"/>
        <v>0</v>
      </c>
      <c r="K112" s="411"/>
      <c r="L112" s="161" t="str">
        <f>'5- Identificación de Riesgos'!I112</f>
        <v>Interrupción o afectación en la prestación del servicio administrativo</v>
      </c>
      <c r="M112" s="172"/>
      <c r="N112" s="161"/>
      <c r="O112" s="161"/>
      <c r="P112" s="161"/>
      <c r="Q112" s="161"/>
      <c r="R112" s="171">
        <f t="shared" si="10"/>
        <v>0</v>
      </c>
      <c r="S112" s="411"/>
      <c r="T112" s="405"/>
      <c r="U112" s="367"/>
      <c r="V112" s="408"/>
    </row>
    <row r="113" spans="1:22" ht="34.5" customHeight="1">
      <c r="A113" s="401"/>
      <c r="B113" s="367"/>
      <c r="C113" s="169" t="str">
        <f>'5- Identificación de Riesgos'!D113</f>
        <v>4. Debilidad en los controles relacionados con la gestión de los aplicativos. (Daño - cambio - manipulación base de datos)</v>
      </c>
      <c r="D113" s="170"/>
      <c r="E113" s="149"/>
      <c r="F113" s="161"/>
      <c r="G113" s="161"/>
      <c r="H113" s="161"/>
      <c r="I113" s="161"/>
      <c r="J113" s="171">
        <f t="shared" si="9"/>
        <v>0</v>
      </c>
      <c r="K113" s="411"/>
      <c r="L113" s="161" t="str">
        <f>'5- Identificación de Riesgos'!I113</f>
        <v>Interrupción o afectación en la prestación del servicio judicial</v>
      </c>
      <c r="M113" s="172"/>
      <c r="N113" s="161"/>
      <c r="O113" s="161"/>
      <c r="P113" s="161"/>
      <c r="Q113" s="161"/>
      <c r="R113" s="171">
        <f t="shared" si="10"/>
        <v>0</v>
      </c>
      <c r="S113" s="411"/>
      <c r="T113" s="405"/>
      <c r="U113" s="367"/>
      <c r="V113" s="408"/>
    </row>
    <row r="114" spans="1:22" ht="17.25" customHeight="1">
      <c r="A114" s="401"/>
      <c r="B114" s="367"/>
      <c r="C114" s="169">
        <f>'5- Identificación de Riesgos'!D114</f>
        <v>0</v>
      </c>
      <c r="D114" s="170"/>
      <c r="E114" s="170"/>
      <c r="F114" s="161"/>
      <c r="G114" s="161"/>
      <c r="H114" s="161"/>
      <c r="I114" s="161"/>
      <c r="J114" s="171">
        <f t="shared" si="9"/>
        <v>0</v>
      </c>
      <c r="K114" s="411"/>
      <c r="L114" s="161">
        <f>'5- Identificación de Riesgos'!I114</f>
        <v>0</v>
      </c>
      <c r="M114" s="172"/>
      <c r="N114" s="161"/>
      <c r="O114" s="161"/>
      <c r="P114" s="161"/>
      <c r="Q114" s="161"/>
      <c r="R114" s="171">
        <f t="shared" si="10"/>
        <v>0</v>
      </c>
      <c r="S114" s="411"/>
      <c r="T114" s="405"/>
      <c r="U114" s="367"/>
      <c r="V114" s="408"/>
    </row>
    <row r="115" spans="1:22" ht="17.25" customHeight="1">
      <c r="A115" s="401"/>
      <c r="B115" s="367"/>
      <c r="C115" s="169">
        <f>'5- Identificación de Riesgos'!D115</f>
        <v>0</v>
      </c>
      <c r="D115" s="170"/>
      <c r="E115" s="149"/>
      <c r="F115" s="161"/>
      <c r="G115" s="161"/>
      <c r="H115" s="161"/>
      <c r="I115" s="161"/>
      <c r="J115" s="171">
        <f t="shared" si="9"/>
        <v>0</v>
      </c>
      <c r="K115" s="411"/>
      <c r="L115" s="161">
        <f>'5- Identificación de Riesgos'!I115</f>
        <v>0</v>
      </c>
      <c r="M115" s="172"/>
      <c r="N115" s="161"/>
      <c r="O115" s="161"/>
      <c r="P115" s="161"/>
      <c r="Q115" s="161"/>
      <c r="R115" s="171">
        <f t="shared" si="10"/>
        <v>0</v>
      </c>
      <c r="S115" s="411"/>
      <c r="T115" s="405"/>
      <c r="U115" s="367"/>
      <c r="V115" s="408"/>
    </row>
    <row r="116" spans="1:22" ht="17.25" customHeight="1">
      <c r="A116" s="401"/>
      <c r="B116" s="367"/>
      <c r="C116" s="169">
        <f>'5- Identificación de Riesgos'!D116</f>
        <v>0</v>
      </c>
      <c r="D116" s="170"/>
      <c r="E116" s="149"/>
      <c r="F116" s="161"/>
      <c r="G116" s="161"/>
      <c r="H116" s="161"/>
      <c r="I116" s="161"/>
      <c r="J116" s="171">
        <f t="shared" si="9"/>
        <v>0</v>
      </c>
      <c r="K116" s="411"/>
      <c r="L116" s="161">
        <f>'5- Identificación de Riesgos'!I116</f>
        <v>0</v>
      </c>
      <c r="M116" s="172"/>
      <c r="N116" s="161"/>
      <c r="O116" s="161"/>
      <c r="P116" s="161"/>
      <c r="Q116" s="161"/>
      <c r="R116" s="171">
        <f t="shared" si="10"/>
        <v>0</v>
      </c>
      <c r="S116" s="411"/>
      <c r="T116" s="405"/>
      <c r="U116" s="367"/>
      <c r="V116" s="408"/>
    </row>
    <row r="117" spans="1:22" ht="17.25" customHeight="1">
      <c r="A117" s="401"/>
      <c r="B117" s="367"/>
      <c r="C117" s="169">
        <f>'5- Identificación de Riesgos'!D117</f>
        <v>0</v>
      </c>
      <c r="D117" s="170"/>
      <c r="E117" s="149"/>
      <c r="F117" s="161"/>
      <c r="G117" s="161"/>
      <c r="H117" s="161"/>
      <c r="I117" s="161"/>
      <c r="J117" s="171">
        <f t="shared" si="9"/>
        <v>0</v>
      </c>
      <c r="K117" s="411"/>
      <c r="L117" s="161">
        <f>'5- Identificación de Riesgos'!I117</f>
        <v>0</v>
      </c>
      <c r="M117" s="172"/>
      <c r="N117" s="161"/>
      <c r="O117" s="161"/>
      <c r="P117" s="161"/>
      <c r="Q117" s="161"/>
      <c r="R117" s="171">
        <f t="shared" si="10"/>
        <v>0</v>
      </c>
      <c r="S117" s="411"/>
      <c r="T117" s="405"/>
      <c r="U117" s="367"/>
      <c r="V117" s="408"/>
    </row>
    <row r="118" spans="1:22" ht="17.25" customHeight="1">
      <c r="A118" s="401"/>
      <c r="B118" s="367"/>
      <c r="C118" s="169">
        <f>'5- Identificación de Riesgos'!D118</f>
        <v>0</v>
      </c>
      <c r="D118" s="170"/>
      <c r="E118" s="149"/>
      <c r="F118" s="161"/>
      <c r="G118" s="161"/>
      <c r="H118" s="161"/>
      <c r="I118" s="161"/>
      <c r="J118" s="171">
        <f t="shared" si="9"/>
        <v>0</v>
      </c>
      <c r="K118" s="411"/>
      <c r="L118" s="161">
        <f>'5- Identificación de Riesgos'!I118</f>
        <v>0</v>
      </c>
      <c r="M118" s="172"/>
      <c r="N118" s="161"/>
      <c r="O118" s="161"/>
      <c r="P118" s="161"/>
      <c r="Q118" s="161"/>
      <c r="R118" s="171">
        <f t="shared" si="10"/>
        <v>0</v>
      </c>
      <c r="S118" s="411"/>
      <c r="T118" s="405"/>
      <c r="U118" s="367"/>
      <c r="V118" s="408"/>
    </row>
    <row r="119" spans="1:22" ht="17.25" customHeight="1" thickBot="1">
      <c r="A119" s="402"/>
      <c r="B119" s="368"/>
      <c r="C119" s="173">
        <f>'5- Identificación de Riesgos'!D119</f>
        <v>0</v>
      </c>
      <c r="D119" s="174"/>
      <c r="E119" s="186"/>
      <c r="F119" s="176"/>
      <c r="G119" s="176"/>
      <c r="H119" s="176"/>
      <c r="I119" s="176"/>
      <c r="J119" s="177">
        <f t="shared" si="9"/>
        <v>0</v>
      </c>
      <c r="K119" s="412"/>
      <c r="L119" s="176">
        <f>'5- Identificación de Riesgos'!I119</f>
        <v>0</v>
      </c>
      <c r="M119" s="178"/>
      <c r="N119" s="176"/>
      <c r="O119" s="176"/>
      <c r="P119" s="176"/>
      <c r="Q119" s="176"/>
      <c r="R119" s="177">
        <f t="shared" si="10"/>
        <v>0</v>
      </c>
      <c r="S119" s="412"/>
      <c r="T119" s="406"/>
      <c r="U119" s="368"/>
      <c r="V119" s="409"/>
    </row>
    <row r="120" spans="1:22" ht="37.5" customHeight="1">
      <c r="A120" s="400">
        <f>'5- Identificación de Riesgos'!A120</f>
        <v>12</v>
      </c>
      <c r="B120" s="403" t="str">
        <f>'5- Identificación de Riesgos'!B120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120" s="165" t="str">
        <f>'5- Identificación de Riesgos'!D120</f>
        <v>1. Falta de ética de los servidores públicos (Debilidades en principios y valores)</v>
      </c>
      <c r="D120" s="166"/>
      <c r="E120" s="167"/>
      <c r="F120" s="160"/>
      <c r="G120" s="160"/>
      <c r="H120" s="160"/>
      <c r="I120" s="160"/>
      <c r="J120" s="168">
        <f t="shared" si="9"/>
        <v>0</v>
      </c>
      <c r="K120" s="410">
        <f>AVERAGE(J120:J124)</f>
        <v>0</v>
      </c>
      <c r="L120" s="160" t="str">
        <f>'5- Identificación de Riesgos'!I120</f>
        <v>Afectación de reputacion,imagén,  credibilidad, satisfacción de usuarios y PI</v>
      </c>
      <c r="M120" s="185"/>
      <c r="N120" s="160"/>
      <c r="O120" s="160"/>
      <c r="P120" s="160"/>
      <c r="Q120" s="160"/>
      <c r="R120" s="168">
        <f t="shared" si="10"/>
        <v>0</v>
      </c>
      <c r="S120" s="410">
        <f>AVERAGE(R120:R123)</f>
        <v>0</v>
      </c>
      <c r="T120" s="404" t="str">
        <f>CONCATENATE(INDEX('8- Politicas de admiistracion'!$B$6:$F$10,MATCH(ROUND(IF((RIGHT('5- Identificación de Riesgos'!H120,1)-'6- Valoración Controles'!K120)&lt;1,1,(RIGHT('5- Identificación de Riesgos'!H120,1)-'6- Valoración Controles'!K120)),0),'8- Politicas de admiistracion'!$F$6:$F$10,0),1)," - ",ROUND(IF((RIGHT('5- Identificación de Riesgos'!H120,1)-'6- Valoración Controles'!K120)&lt;1,1,(RIGHT('5- Identificación de Riesgos'!H120,1)-'6- Valoración Controles'!K120)),0))</f>
        <v>Muy Baja - 1</v>
      </c>
      <c r="U120" s="403" t="str">
        <f>CONCATENATE(INDEX('8- Politicas de admiistracion'!$B$17:$F$21,MATCH(ROUND(IF((RIGHT('5- Identificación de Riesgos'!M120,1)-'6- Valoración Controles'!S120)&lt;1,1,(RIGHT('5- Identificación de Riesgos'!M120,1)-'6- Valoración Controles'!S120)),0),'8- Politicas de admiistracion'!$F$17:$F$21,0),1)," - ",ROUND(IF((RIGHT('5- Identificación de Riesgos'!M120,1)-'6- Valoración Controles'!S120)&lt;1,1,(RIGHT('5- Identificación de Riesgos'!M120,1)-'6- Valoración Controles'!S120)),0))</f>
        <v>Moderado - 3</v>
      </c>
      <c r="V120" s="407" t="str">
        <f>CONCATENATE(VLOOKUP((LEFT(T120,LEN(T120)-4)&amp;LEFT(U120,LEN(U120)-4)),'9- Matriz de Calor '!$D$17:$E$41,2,0)," - ",RIGHT(T120,1)*RIGHT(U120,1))</f>
        <v>Moderado - 3</v>
      </c>
    </row>
    <row r="121" spans="1:22" ht="30.75" customHeight="1">
      <c r="A121" s="401"/>
      <c r="B121" s="367"/>
      <c r="C121" s="169" t="str">
        <f>'5- Identificación de Riesgos'!D121</f>
        <v>2. Falta de ética de terceros interesados  (Debilidades principios y valores)</v>
      </c>
      <c r="D121" s="170"/>
      <c r="E121" s="149"/>
      <c r="F121" s="161"/>
      <c r="G121" s="161"/>
      <c r="H121" s="161"/>
      <c r="I121" s="161"/>
      <c r="J121" s="171">
        <f t="shared" si="9"/>
        <v>0</v>
      </c>
      <c r="K121" s="411"/>
      <c r="L121" s="161" t="str">
        <f>'5- Identificación de Riesgos'!I121</f>
        <v>Afectación Económica</v>
      </c>
      <c r="M121" s="172"/>
      <c r="N121" s="161"/>
      <c r="O121" s="161"/>
      <c r="P121" s="161"/>
      <c r="Q121" s="161"/>
      <c r="R121" s="171">
        <f t="shared" si="10"/>
        <v>0</v>
      </c>
      <c r="S121" s="411"/>
      <c r="T121" s="405"/>
      <c r="U121" s="367"/>
      <c r="V121" s="408"/>
    </row>
    <row r="122" spans="1:22" ht="41.25" customHeight="1">
      <c r="A122" s="401"/>
      <c r="B122" s="367"/>
      <c r="C122" s="169" t="str">
        <f>'5- Identificación de Riesgos'!D122</f>
        <v>3. Debilidades en los controles de los procedimientos de estructuración contractual.</v>
      </c>
      <c r="D122" s="170"/>
      <c r="E122" s="149"/>
      <c r="F122" s="161"/>
      <c r="G122" s="161"/>
      <c r="H122" s="161"/>
      <c r="I122" s="161"/>
      <c r="J122" s="171">
        <f t="shared" si="9"/>
        <v>0</v>
      </c>
      <c r="K122" s="411"/>
      <c r="L122" s="161" t="str">
        <f>'5- Identificación de Riesgos'!I122</f>
        <v>Interrupción o afectación en la prestación del servicio administrativo</v>
      </c>
      <c r="M122" s="172"/>
      <c r="N122" s="161"/>
      <c r="O122" s="161"/>
      <c r="P122" s="161"/>
      <c r="Q122" s="161"/>
      <c r="R122" s="171">
        <f t="shared" si="10"/>
        <v>0</v>
      </c>
      <c r="S122" s="411"/>
      <c r="T122" s="405"/>
      <c r="U122" s="367"/>
      <c r="V122" s="408"/>
    </row>
    <row r="123" spans="1:22" ht="35.25" customHeight="1">
      <c r="A123" s="401"/>
      <c r="B123" s="367"/>
      <c r="C123" s="169">
        <f>'5- Identificación de Riesgos'!D123</f>
        <v>0</v>
      </c>
      <c r="D123" s="170"/>
      <c r="E123" s="149"/>
      <c r="F123" s="161"/>
      <c r="G123" s="161"/>
      <c r="H123" s="161"/>
      <c r="I123" s="161"/>
      <c r="J123" s="171">
        <f t="shared" si="9"/>
        <v>0</v>
      </c>
      <c r="K123" s="411"/>
      <c r="L123" s="161" t="str">
        <f>'5- Identificación de Riesgos'!I123</f>
        <v>Interrupción o afectación en la prestación del servicio judicial</v>
      </c>
      <c r="M123" s="172"/>
      <c r="N123" s="161"/>
      <c r="O123" s="161"/>
      <c r="P123" s="161"/>
      <c r="Q123" s="161"/>
      <c r="R123" s="171">
        <f t="shared" si="10"/>
        <v>0</v>
      </c>
      <c r="S123" s="411"/>
      <c r="T123" s="405"/>
      <c r="U123" s="367"/>
      <c r="V123" s="408"/>
    </row>
    <row r="124" spans="1:22" ht="35.25" customHeight="1">
      <c r="A124" s="401"/>
      <c r="B124" s="367"/>
      <c r="C124" s="169">
        <f>'5- Identificación de Riesgos'!D124</f>
        <v>0</v>
      </c>
      <c r="D124" s="170"/>
      <c r="E124" s="170"/>
      <c r="F124" s="161"/>
      <c r="G124" s="161"/>
      <c r="H124" s="161"/>
      <c r="I124" s="161"/>
      <c r="J124" s="171">
        <f t="shared" si="9"/>
        <v>0</v>
      </c>
      <c r="K124" s="411"/>
      <c r="L124" s="161">
        <f>'5- Identificación de Riesgos'!I124</f>
        <v>0</v>
      </c>
      <c r="M124" s="172"/>
      <c r="N124" s="161"/>
      <c r="O124" s="161"/>
      <c r="P124" s="161"/>
      <c r="Q124" s="161"/>
      <c r="R124" s="171">
        <f t="shared" si="10"/>
        <v>0</v>
      </c>
      <c r="S124" s="411"/>
      <c r="T124" s="405"/>
      <c r="U124" s="367"/>
      <c r="V124" s="408"/>
    </row>
    <row r="125" spans="1:22" ht="17.25" customHeight="1">
      <c r="A125" s="401"/>
      <c r="B125" s="367"/>
      <c r="C125" s="169">
        <f>'5- Identificación de Riesgos'!D125</f>
        <v>0</v>
      </c>
      <c r="D125" s="170"/>
      <c r="E125" s="149"/>
      <c r="F125" s="161"/>
      <c r="G125" s="161"/>
      <c r="H125" s="161"/>
      <c r="I125" s="161"/>
      <c r="J125" s="171">
        <f t="shared" si="9"/>
        <v>0</v>
      </c>
      <c r="K125" s="411"/>
      <c r="L125" s="161">
        <f>'5- Identificación de Riesgos'!I125</f>
        <v>0</v>
      </c>
      <c r="M125" s="172"/>
      <c r="N125" s="161"/>
      <c r="O125" s="161"/>
      <c r="P125" s="161"/>
      <c r="Q125" s="161"/>
      <c r="R125" s="171">
        <f t="shared" si="10"/>
        <v>0</v>
      </c>
      <c r="S125" s="411"/>
      <c r="T125" s="405"/>
      <c r="U125" s="367"/>
      <c r="V125" s="408"/>
    </row>
    <row r="126" spans="1:22" ht="17.25" customHeight="1">
      <c r="A126" s="401"/>
      <c r="B126" s="367"/>
      <c r="C126" s="169">
        <f>'5- Identificación de Riesgos'!D126</f>
        <v>0</v>
      </c>
      <c r="D126" s="170"/>
      <c r="E126" s="149"/>
      <c r="F126" s="161"/>
      <c r="G126" s="161"/>
      <c r="H126" s="161"/>
      <c r="I126" s="161"/>
      <c r="J126" s="171">
        <f t="shared" si="9"/>
        <v>0</v>
      </c>
      <c r="K126" s="411"/>
      <c r="L126" s="161">
        <f>'5- Identificación de Riesgos'!I126</f>
        <v>0</v>
      </c>
      <c r="M126" s="172"/>
      <c r="N126" s="161"/>
      <c r="O126" s="161"/>
      <c r="P126" s="161"/>
      <c r="Q126" s="161"/>
      <c r="R126" s="171">
        <f t="shared" si="10"/>
        <v>0</v>
      </c>
      <c r="S126" s="411"/>
      <c r="T126" s="405"/>
      <c r="U126" s="367"/>
      <c r="V126" s="408"/>
    </row>
    <row r="127" spans="1:22" ht="17.25" customHeight="1">
      <c r="A127" s="401"/>
      <c r="B127" s="367"/>
      <c r="C127" s="169">
        <f>'5- Identificación de Riesgos'!D127</f>
        <v>0</v>
      </c>
      <c r="D127" s="170"/>
      <c r="E127" s="149"/>
      <c r="F127" s="161"/>
      <c r="G127" s="161"/>
      <c r="H127" s="161"/>
      <c r="I127" s="161"/>
      <c r="J127" s="171">
        <f t="shared" si="9"/>
        <v>0</v>
      </c>
      <c r="K127" s="411"/>
      <c r="L127" s="161">
        <f>'5- Identificación de Riesgos'!I127</f>
        <v>0</v>
      </c>
      <c r="M127" s="172"/>
      <c r="N127" s="161"/>
      <c r="O127" s="161"/>
      <c r="P127" s="161"/>
      <c r="Q127" s="161"/>
      <c r="R127" s="171">
        <f t="shared" si="10"/>
        <v>0</v>
      </c>
      <c r="S127" s="411"/>
      <c r="T127" s="405"/>
      <c r="U127" s="367"/>
      <c r="V127" s="408"/>
    </row>
    <row r="128" spans="1:22" ht="17.25" customHeight="1">
      <c r="A128" s="401"/>
      <c r="B128" s="367"/>
      <c r="C128" s="169">
        <f>'5- Identificación de Riesgos'!D128</f>
        <v>0</v>
      </c>
      <c r="D128" s="170"/>
      <c r="E128" s="149"/>
      <c r="F128" s="161"/>
      <c r="G128" s="161"/>
      <c r="H128" s="161"/>
      <c r="I128" s="161"/>
      <c r="J128" s="171">
        <f t="shared" si="9"/>
        <v>0</v>
      </c>
      <c r="K128" s="411"/>
      <c r="L128" s="161">
        <f>'5- Identificación de Riesgos'!I128</f>
        <v>0</v>
      </c>
      <c r="M128" s="172"/>
      <c r="N128" s="161"/>
      <c r="O128" s="161"/>
      <c r="P128" s="161"/>
      <c r="Q128" s="161"/>
      <c r="R128" s="171">
        <f t="shared" si="10"/>
        <v>0</v>
      </c>
      <c r="S128" s="411"/>
      <c r="T128" s="405"/>
      <c r="U128" s="367"/>
      <c r="V128" s="408"/>
    </row>
    <row r="129" spans="1:22" ht="17.25" customHeight="1" thickBot="1">
      <c r="A129" s="402"/>
      <c r="B129" s="368"/>
      <c r="C129" s="173">
        <f>'5- Identificación de Riesgos'!D129</f>
        <v>0</v>
      </c>
      <c r="D129" s="174"/>
      <c r="E129" s="186"/>
      <c r="F129" s="176"/>
      <c r="G129" s="176"/>
      <c r="H129" s="176"/>
      <c r="I129" s="176"/>
      <c r="J129" s="177">
        <f t="shared" si="9"/>
        <v>0</v>
      </c>
      <c r="K129" s="412"/>
      <c r="L129" s="176">
        <f>'5- Identificación de Riesgos'!I129</f>
        <v>0</v>
      </c>
      <c r="M129" s="178"/>
      <c r="N129" s="176"/>
      <c r="O129" s="176"/>
      <c r="P129" s="176"/>
      <c r="Q129" s="176"/>
      <c r="R129" s="177">
        <f t="shared" si="10"/>
        <v>0</v>
      </c>
      <c r="S129" s="412"/>
      <c r="T129" s="406"/>
      <c r="U129" s="368"/>
      <c r="V129" s="409"/>
    </row>
    <row r="130" spans="1:22" ht="32.25" customHeight="1">
      <c r="A130" s="400">
        <f>'5- Identificación de Riesgos'!A130</f>
        <v>13</v>
      </c>
      <c r="B130" s="403" t="str">
        <f>'5- Identificación de Riesgos'!B130</f>
        <v>Ofrecer, prometer, entregar, aceptar o solicitar una ventaja para afectar indebidamente la evaluación técnica de ofertas en los procesos de contratación.</v>
      </c>
      <c r="C130" s="165" t="str">
        <f>'5- Identificación de Riesgos'!D130</f>
        <v>1. Falta de ética de los servidores públicos (Debilidades en principios y valores)</v>
      </c>
      <c r="D130" s="166"/>
      <c r="E130" s="167"/>
      <c r="F130" s="160"/>
      <c r="G130" s="160"/>
      <c r="H130" s="160"/>
      <c r="I130" s="160"/>
      <c r="J130" s="168">
        <f t="shared" si="9"/>
        <v>0</v>
      </c>
      <c r="K130" s="410">
        <f>AVERAGE(J130:J132)</f>
        <v>0</v>
      </c>
      <c r="L130" s="160" t="str">
        <f>'5- Identificación de Riesgos'!I130</f>
        <v>Afectación de reputacion,imagén,  credibilidad, satisfacción de usuarios y PI</v>
      </c>
      <c r="M130" s="185"/>
      <c r="N130" s="160"/>
      <c r="O130" s="160"/>
      <c r="P130" s="160"/>
      <c r="Q130" s="160"/>
      <c r="R130" s="168">
        <f t="shared" si="10"/>
        <v>0</v>
      </c>
      <c r="S130" s="410">
        <f>AVERAGE(R130:R133)</f>
        <v>0</v>
      </c>
      <c r="T130" s="404" t="str">
        <f>CONCATENATE(INDEX('8- Politicas de admiistracion'!$B$6:$F$10,MATCH(ROUND(IF((RIGHT('5- Identificación de Riesgos'!H130,1)-'6- Valoración Controles'!K130)&lt;1,1,(RIGHT('5- Identificación de Riesgos'!H130,1)-'6- Valoración Controles'!K130)),0),'8- Politicas de admiistracion'!$F$6:$F$10,0),1)," - ",ROUND(IF((RIGHT('5- Identificación de Riesgos'!H130,1)-'6- Valoración Controles'!K130)&lt;1,1,(RIGHT('5- Identificación de Riesgos'!H130,1)-'6- Valoración Controles'!K130)),0))</f>
        <v>Muy Baja - 1</v>
      </c>
      <c r="U130" s="403" t="str">
        <f>CONCATENATE(INDEX('8- Politicas de admiistracion'!$B$17:$F$21,MATCH(ROUND(IF((RIGHT('5- Identificación de Riesgos'!M130,1)-'6- Valoración Controles'!S130)&lt;1,1,(RIGHT('5- Identificación de Riesgos'!M130,1)-'6- Valoración Controles'!S130)),0),'8- Politicas de admiistracion'!$F$17:$F$21,0),1)," - ",ROUND(IF((RIGHT('5- Identificación de Riesgos'!M130,1)-'6- Valoración Controles'!S130)&lt;1,1,(RIGHT('5- Identificación de Riesgos'!M130,1)-'6- Valoración Controles'!S130)),0))</f>
        <v>Moderado - 3</v>
      </c>
      <c r="V130" s="407" t="str">
        <f>CONCATENATE(VLOOKUP((LEFT(T130,LEN(T130)-4)&amp;LEFT(U130,LEN(U130)-4)),'9- Matriz de Calor '!$D$17:$E$41,2,0)," - ",RIGHT(T130,1)*RIGHT(U130,1))</f>
        <v>Moderado - 3</v>
      </c>
    </row>
    <row r="131" spans="1:22" ht="32.25" customHeight="1">
      <c r="A131" s="401"/>
      <c r="B131" s="367"/>
      <c r="C131" s="169" t="str">
        <f>'5- Identificación de Riesgos'!D131</f>
        <v>2. Falta de ética de terceros interesados  (Debilidades principios y valores)</v>
      </c>
      <c r="D131" s="170"/>
      <c r="E131" s="149"/>
      <c r="F131" s="161"/>
      <c r="G131" s="161"/>
      <c r="H131" s="161"/>
      <c r="I131" s="161"/>
      <c r="J131" s="171">
        <f t="shared" si="9"/>
        <v>0</v>
      </c>
      <c r="K131" s="411"/>
      <c r="L131" s="161" t="str">
        <f>'5- Identificación de Riesgos'!I131</f>
        <v>Afectación Económica</v>
      </c>
      <c r="M131" s="172"/>
      <c r="N131" s="161"/>
      <c r="O131" s="161"/>
      <c r="P131" s="161"/>
      <c r="Q131" s="161"/>
      <c r="R131" s="171">
        <f t="shared" si="10"/>
        <v>0</v>
      </c>
      <c r="S131" s="411"/>
      <c r="T131" s="405"/>
      <c r="U131" s="367"/>
      <c r="V131" s="408"/>
    </row>
    <row r="132" spans="1:22" ht="32.25" customHeight="1">
      <c r="A132" s="401"/>
      <c r="B132" s="367"/>
      <c r="C132" s="169" t="str">
        <f>'5- Identificación de Riesgos'!D132</f>
        <v>3. Debilidades en los controles de los procedimientos de evaluación  contractual.</v>
      </c>
      <c r="D132" s="170"/>
      <c r="E132" s="149"/>
      <c r="F132" s="161"/>
      <c r="G132" s="161"/>
      <c r="H132" s="161"/>
      <c r="I132" s="161"/>
      <c r="J132" s="171">
        <f t="shared" si="9"/>
        <v>0</v>
      </c>
      <c r="K132" s="411"/>
      <c r="L132" s="161" t="str">
        <f>'5- Identificación de Riesgos'!I132</f>
        <v>Interrupción o afectación en la prestación del servicio judicial</v>
      </c>
      <c r="M132" s="172"/>
      <c r="N132" s="161"/>
      <c r="O132" s="161"/>
      <c r="P132" s="161"/>
      <c r="Q132" s="161"/>
      <c r="R132" s="171">
        <f t="shared" si="10"/>
        <v>0</v>
      </c>
      <c r="S132" s="411"/>
      <c r="T132" s="405"/>
      <c r="U132" s="367"/>
      <c r="V132" s="408"/>
    </row>
    <row r="133" spans="1:22" ht="32.25" customHeight="1">
      <c r="A133" s="401"/>
      <c r="B133" s="367"/>
      <c r="C133" s="169">
        <f>'5- Identificación de Riesgos'!D133</f>
        <v>0</v>
      </c>
      <c r="D133" s="170"/>
      <c r="E133" s="149"/>
      <c r="F133" s="161"/>
      <c r="G133" s="161"/>
      <c r="H133" s="161"/>
      <c r="I133" s="161"/>
      <c r="J133" s="171">
        <f t="shared" si="9"/>
        <v>0</v>
      </c>
      <c r="K133" s="411"/>
      <c r="L133" s="161" t="str">
        <f>'5- Identificación de Riesgos'!I133</f>
        <v>Interrupción o afectación en la prestación del servicio administrativo</v>
      </c>
      <c r="M133" s="172"/>
      <c r="N133" s="161"/>
      <c r="O133" s="161"/>
      <c r="P133" s="161"/>
      <c r="Q133" s="161"/>
      <c r="R133" s="171">
        <f t="shared" si="10"/>
        <v>0</v>
      </c>
      <c r="S133" s="411"/>
      <c r="T133" s="405"/>
      <c r="U133" s="367"/>
      <c r="V133" s="408"/>
    </row>
    <row r="134" spans="1:22" ht="17.25" customHeight="1">
      <c r="A134" s="401"/>
      <c r="B134" s="367"/>
      <c r="C134" s="169">
        <f>'5- Identificación de Riesgos'!D134</f>
        <v>0</v>
      </c>
      <c r="D134" s="170"/>
      <c r="E134" s="170"/>
      <c r="F134" s="161"/>
      <c r="G134" s="161"/>
      <c r="H134" s="161"/>
      <c r="I134" s="161"/>
      <c r="J134" s="171">
        <f t="shared" si="9"/>
        <v>0</v>
      </c>
      <c r="K134" s="411"/>
      <c r="L134" s="161">
        <f>'5- Identificación de Riesgos'!I134</f>
        <v>0</v>
      </c>
      <c r="M134" s="172"/>
      <c r="N134" s="161"/>
      <c r="O134" s="161"/>
      <c r="P134" s="161"/>
      <c r="Q134" s="161"/>
      <c r="R134" s="171">
        <f t="shared" si="10"/>
        <v>0</v>
      </c>
      <c r="S134" s="411"/>
      <c r="T134" s="405"/>
      <c r="U134" s="367"/>
      <c r="V134" s="408"/>
    </row>
    <row r="135" spans="1:22" ht="17.25" customHeight="1">
      <c r="A135" s="401"/>
      <c r="B135" s="367"/>
      <c r="C135" s="169">
        <f>'5- Identificación de Riesgos'!D135</f>
        <v>0</v>
      </c>
      <c r="D135" s="170"/>
      <c r="E135" s="149"/>
      <c r="F135" s="161"/>
      <c r="G135" s="161"/>
      <c r="H135" s="161"/>
      <c r="I135" s="161"/>
      <c r="J135" s="171">
        <f t="shared" si="9"/>
        <v>0</v>
      </c>
      <c r="K135" s="411"/>
      <c r="L135" s="161">
        <f>'5- Identificación de Riesgos'!I135</f>
        <v>0</v>
      </c>
      <c r="M135" s="172"/>
      <c r="N135" s="161"/>
      <c r="O135" s="161"/>
      <c r="P135" s="161"/>
      <c r="Q135" s="161"/>
      <c r="R135" s="171">
        <f t="shared" si="10"/>
        <v>0</v>
      </c>
      <c r="S135" s="411"/>
      <c r="T135" s="405"/>
      <c r="U135" s="367"/>
      <c r="V135" s="408"/>
    </row>
    <row r="136" spans="1:22" ht="17.25" customHeight="1">
      <c r="A136" s="401"/>
      <c r="B136" s="367"/>
      <c r="C136" s="169">
        <f>'5- Identificación de Riesgos'!D136</f>
        <v>0</v>
      </c>
      <c r="D136" s="170"/>
      <c r="E136" s="149"/>
      <c r="F136" s="161"/>
      <c r="G136" s="161"/>
      <c r="H136" s="161"/>
      <c r="I136" s="161"/>
      <c r="J136" s="171">
        <f t="shared" si="9"/>
        <v>0</v>
      </c>
      <c r="K136" s="411"/>
      <c r="L136" s="161">
        <f>'5- Identificación de Riesgos'!I136</f>
        <v>0</v>
      </c>
      <c r="M136" s="172"/>
      <c r="N136" s="161"/>
      <c r="O136" s="161"/>
      <c r="P136" s="161"/>
      <c r="Q136" s="161"/>
      <c r="R136" s="171">
        <f t="shared" si="10"/>
        <v>0</v>
      </c>
      <c r="S136" s="411"/>
      <c r="T136" s="405"/>
      <c r="U136" s="367"/>
      <c r="V136" s="408"/>
    </row>
    <row r="137" spans="1:22" ht="17.25" customHeight="1">
      <c r="A137" s="401"/>
      <c r="B137" s="367"/>
      <c r="C137" s="169">
        <f>'5- Identificación de Riesgos'!D137</f>
        <v>0</v>
      </c>
      <c r="D137" s="170"/>
      <c r="E137" s="149"/>
      <c r="F137" s="161"/>
      <c r="G137" s="161"/>
      <c r="H137" s="161"/>
      <c r="I137" s="161"/>
      <c r="J137" s="171">
        <f t="shared" si="9"/>
        <v>0</v>
      </c>
      <c r="K137" s="411"/>
      <c r="L137" s="161">
        <f>'5- Identificación de Riesgos'!I137</f>
        <v>0</v>
      </c>
      <c r="M137" s="172"/>
      <c r="N137" s="161"/>
      <c r="O137" s="161"/>
      <c r="P137" s="161"/>
      <c r="Q137" s="161"/>
      <c r="R137" s="171">
        <f t="shared" si="10"/>
        <v>0</v>
      </c>
      <c r="S137" s="411"/>
      <c r="T137" s="405"/>
      <c r="U137" s="367"/>
      <c r="V137" s="408"/>
    </row>
    <row r="138" spans="1:22" ht="17.25" customHeight="1">
      <c r="A138" s="401"/>
      <c r="B138" s="367"/>
      <c r="C138" s="169">
        <f>'5- Identificación de Riesgos'!D138</f>
        <v>0</v>
      </c>
      <c r="D138" s="170"/>
      <c r="E138" s="149"/>
      <c r="F138" s="161"/>
      <c r="G138" s="161"/>
      <c r="H138" s="161"/>
      <c r="I138" s="161"/>
      <c r="J138" s="171">
        <f t="shared" si="9"/>
        <v>0</v>
      </c>
      <c r="K138" s="411"/>
      <c r="L138" s="161">
        <f>'5- Identificación de Riesgos'!I138</f>
        <v>0</v>
      </c>
      <c r="M138" s="172"/>
      <c r="N138" s="161"/>
      <c r="O138" s="161"/>
      <c r="P138" s="161"/>
      <c r="Q138" s="161"/>
      <c r="R138" s="171">
        <f t="shared" si="10"/>
        <v>0</v>
      </c>
      <c r="S138" s="411"/>
      <c r="T138" s="405"/>
      <c r="U138" s="367"/>
      <c r="V138" s="408"/>
    </row>
    <row r="139" spans="1:22" ht="17.25" customHeight="1" thickBot="1">
      <c r="A139" s="402"/>
      <c r="B139" s="368"/>
      <c r="C139" s="173">
        <f>'5- Identificación de Riesgos'!D139</f>
        <v>0</v>
      </c>
      <c r="D139" s="174"/>
      <c r="E139" s="186"/>
      <c r="F139" s="176"/>
      <c r="G139" s="176"/>
      <c r="H139" s="176"/>
      <c r="I139" s="176"/>
      <c r="J139" s="177">
        <f t="shared" si="9"/>
        <v>0</v>
      </c>
      <c r="K139" s="412"/>
      <c r="L139" s="176">
        <f>'5- Identificación de Riesgos'!I139</f>
        <v>0</v>
      </c>
      <c r="M139" s="178"/>
      <c r="N139" s="176"/>
      <c r="O139" s="176"/>
      <c r="P139" s="176"/>
      <c r="Q139" s="176"/>
      <c r="R139" s="177">
        <f t="shared" si="10"/>
        <v>0</v>
      </c>
      <c r="S139" s="412"/>
      <c r="T139" s="406"/>
      <c r="U139" s="368"/>
      <c r="V139" s="409"/>
    </row>
    <row r="140" spans="1:22" ht="30">
      <c r="A140" s="400">
        <f>'5- Identificación de Riesgos'!A140</f>
        <v>14</v>
      </c>
      <c r="B140" s="403" t="str">
        <f>'5- Identificación de Riesgos'!B140</f>
        <v>Ofrecer, prometer, entregar, aceptar o solicitar una ventaja indebida  para afectar la supervisión o interventoría de los contratos.</v>
      </c>
      <c r="C140" s="165" t="str">
        <f>'5- Identificación de Riesgos'!D140</f>
        <v>1. Falta de ética de los servidores públicos (Debilidades en principios y valores)</v>
      </c>
      <c r="E140" s="167"/>
      <c r="F140" s="160"/>
      <c r="G140" s="160"/>
      <c r="H140" s="160"/>
      <c r="I140" s="160"/>
      <c r="J140" s="168">
        <f t="shared" ref="J140:J149" si="11">COUNTIF(F140:I140,"SI")/4</f>
        <v>0</v>
      </c>
      <c r="K140" s="410">
        <f>AVERAGE(J140:J142)</f>
        <v>0</v>
      </c>
      <c r="L140" s="160" t="str">
        <f>'5- Identificación de Riesgos'!I140</f>
        <v>Afectación de reputacion,imagén,  credibilidad, satisfacción de usuarios y PI</v>
      </c>
      <c r="M140" s="185"/>
      <c r="N140" s="160"/>
      <c r="O140" s="160"/>
      <c r="P140" s="160"/>
      <c r="Q140" s="160"/>
      <c r="R140" s="168">
        <f t="shared" ref="R140:R149" si="12">SUM(COUNTIF(N140,"SI")*25%,COUNTIF(O140,"SI")*40%,COUNTIF(P140,"SI")*25%,COUNTIF(Q140,"SI")*10%)</f>
        <v>0</v>
      </c>
      <c r="S140" s="410">
        <f>AVERAGE(R140:R143)</f>
        <v>0</v>
      </c>
      <c r="T140" s="404" t="str">
        <f>CONCATENATE(INDEX('8- Politicas de admiistracion'!$B$6:$F$10,MATCH(ROUND(IF((RIGHT('5- Identificación de Riesgos'!H140,1)-'6- Valoración Controles'!K140)&lt;1,1,(RIGHT('5- Identificación de Riesgos'!H140,1)-'6- Valoración Controles'!K140)),0),'8- Politicas de admiistracion'!$F$6:$F$10,0),1)," - ",ROUND(IF((RIGHT('5- Identificación de Riesgos'!H140,1)-'6- Valoración Controles'!K140)&lt;1,1,(RIGHT('5- Identificación de Riesgos'!H140,1)-'6- Valoración Controles'!K140)),0))</f>
        <v>Muy Baja - 1</v>
      </c>
      <c r="U140" s="403" t="str">
        <f>CONCATENATE(INDEX('8- Politicas de admiistracion'!$B$17:$F$21,MATCH(ROUND(IF((RIGHT('5- Identificación de Riesgos'!M140,1)-'6- Valoración Controles'!S140)&lt;1,1,(RIGHT('5- Identificación de Riesgos'!M140,1)-'6- Valoración Controles'!S140)),0),'8- Politicas de admiistracion'!$F$17:$F$21,0),1)," - ",ROUND(IF((RIGHT('5- Identificación de Riesgos'!M140,1)-'6- Valoración Controles'!S140)&lt;1,1,(RIGHT('5- Identificación de Riesgos'!M140,1)-'6- Valoración Controles'!S140)),0))</f>
        <v>Moderado - 3</v>
      </c>
      <c r="V140" s="407" t="str">
        <f>CONCATENATE(VLOOKUP((LEFT(T140,LEN(T140)-4)&amp;LEFT(U140,LEN(U140)-4)),'9- Matriz de Calor '!$D$17:$E$41,2,0)," - ",RIGHT(T140,1)*RIGHT(U140,1))</f>
        <v>Moderado - 3</v>
      </c>
    </row>
    <row r="141" spans="1:22" ht="30">
      <c r="A141" s="401"/>
      <c r="B141" s="367"/>
      <c r="C141" s="169" t="str">
        <f>'5- Identificación de Riesgos'!D141</f>
        <v>2. Falta de ética de terceros interesados  (Debilidades principios y valores)</v>
      </c>
      <c r="E141" s="149"/>
      <c r="F141" s="161"/>
      <c r="G141" s="161"/>
      <c r="H141" s="161"/>
      <c r="I141" s="161"/>
      <c r="J141" s="171">
        <f t="shared" si="11"/>
        <v>0</v>
      </c>
      <c r="K141" s="411"/>
      <c r="L141" s="161" t="str">
        <f>'5- Identificación de Riesgos'!I141</f>
        <v>Afectación Económica</v>
      </c>
      <c r="M141" s="172"/>
      <c r="N141" s="161"/>
      <c r="O141" s="161"/>
      <c r="P141" s="161"/>
      <c r="Q141" s="161"/>
      <c r="R141" s="171">
        <f t="shared" si="12"/>
        <v>0</v>
      </c>
      <c r="S141" s="411"/>
      <c r="T141" s="405"/>
      <c r="U141" s="367"/>
      <c r="V141" s="408"/>
    </row>
    <row r="142" spans="1:22" ht="30">
      <c r="A142" s="401"/>
      <c r="B142" s="367"/>
      <c r="C142" s="169" t="str">
        <f>'5- Identificación de Riesgos'!D142</f>
        <v>3. Debilidades en los controles de los procedimientos de supervisión o interventoría contractual.</v>
      </c>
      <c r="E142" s="149"/>
      <c r="F142" s="161"/>
      <c r="G142" s="161"/>
      <c r="H142" s="161"/>
      <c r="I142" s="161"/>
      <c r="J142" s="171">
        <f t="shared" si="11"/>
        <v>0</v>
      </c>
      <c r="K142" s="411"/>
      <c r="L142" s="161" t="str">
        <f>'5- Identificación de Riesgos'!I142</f>
        <v>Interrupción o afectación en la prestación del servicio judicial</v>
      </c>
      <c r="M142" s="172"/>
      <c r="N142" s="161"/>
      <c r="O142" s="161"/>
      <c r="P142" s="161"/>
      <c r="Q142" s="161"/>
      <c r="R142" s="171">
        <f t="shared" si="12"/>
        <v>0</v>
      </c>
      <c r="S142" s="411"/>
      <c r="T142" s="405"/>
      <c r="U142" s="367"/>
      <c r="V142" s="408"/>
    </row>
    <row r="143" spans="1:22" ht="30">
      <c r="A143" s="401"/>
      <c r="B143" s="367"/>
      <c r="C143" s="169">
        <f>'5- Identificación de Riesgos'!D143</f>
        <v>0</v>
      </c>
      <c r="E143" s="149"/>
      <c r="F143" s="161"/>
      <c r="G143" s="161"/>
      <c r="H143" s="161"/>
      <c r="I143" s="161"/>
      <c r="J143" s="171">
        <f t="shared" si="11"/>
        <v>0</v>
      </c>
      <c r="K143" s="411"/>
      <c r="L143" s="161" t="str">
        <f>'5- Identificación de Riesgos'!I143</f>
        <v>Interrupción o afectación en la prestación del servicio administrativo</v>
      </c>
      <c r="M143" s="172"/>
      <c r="N143" s="161"/>
      <c r="O143" s="161"/>
      <c r="P143" s="161"/>
      <c r="Q143" s="161"/>
      <c r="R143" s="171">
        <f t="shared" si="12"/>
        <v>0</v>
      </c>
      <c r="S143" s="411"/>
      <c r="T143" s="405"/>
      <c r="U143" s="367"/>
      <c r="V143" s="408"/>
    </row>
    <row r="144" spans="1:22">
      <c r="A144" s="401"/>
      <c r="B144" s="367"/>
      <c r="C144" s="169">
        <f>'5- Identificación de Riesgos'!D144</f>
        <v>0</v>
      </c>
      <c r="E144" s="170"/>
      <c r="F144" s="161"/>
      <c r="G144" s="161"/>
      <c r="H144" s="161"/>
      <c r="I144" s="161"/>
      <c r="J144" s="171">
        <f t="shared" si="11"/>
        <v>0</v>
      </c>
      <c r="K144" s="411"/>
      <c r="L144" s="161">
        <f>'5- Identificación de Riesgos'!I144</f>
        <v>0</v>
      </c>
      <c r="M144" s="172"/>
      <c r="N144" s="161"/>
      <c r="O144" s="161"/>
      <c r="P144" s="161"/>
      <c r="Q144" s="161"/>
      <c r="R144" s="171">
        <f t="shared" si="12"/>
        <v>0</v>
      </c>
      <c r="S144" s="411"/>
      <c r="T144" s="405"/>
      <c r="U144" s="367"/>
      <c r="V144" s="408"/>
    </row>
    <row r="145" spans="1:22">
      <c r="A145" s="401"/>
      <c r="B145" s="367"/>
      <c r="C145" s="169">
        <f>'5- Identificación de Riesgos'!D145</f>
        <v>0</v>
      </c>
      <c r="E145" s="149"/>
      <c r="F145" s="161"/>
      <c r="G145" s="161"/>
      <c r="H145" s="161"/>
      <c r="I145" s="161"/>
      <c r="J145" s="171">
        <f t="shared" si="11"/>
        <v>0</v>
      </c>
      <c r="K145" s="411"/>
      <c r="L145" s="161">
        <f>'5- Identificación de Riesgos'!I145</f>
        <v>0</v>
      </c>
      <c r="M145" s="172"/>
      <c r="N145" s="161"/>
      <c r="O145" s="161"/>
      <c r="P145" s="161"/>
      <c r="Q145" s="161"/>
      <c r="R145" s="171">
        <f t="shared" si="12"/>
        <v>0</v>
      </c>
      <c r="S145" s="411"/>
      <c r="T145" s="405"/>
      <c r="U145" s="367"/>
      <c r="V145" s="408"/>
    </row>
    <row r="146" spans="1:22">
      <c r="A146" s="401"/>
      <c r="B146" s="367"/>
      <c r="C146" s="169">
        <f>'5- Identificación de Riesgos'!D146</f>
        <v>0</v>
      </c>
      <c r="E146" s="149"/>
      <c r="F146" s="161"/>
      <c r="G146" s="161"/>
      <c r="H146" s="161"/>
      <c r="I146" s="161"/>
      <c r="J146" s="171">
        <f t="shared" si="11"/>
        <v>0</v>
      </c>
      <c r="K146" s="411"/>
      <c r="L146" s="161">
        <f>'5- Identificación de Riesgos'!I146</f>
        <v>0</v>
      </c>
      <c r="M146" s="172"/>
      <c r="N146" s="161"/>
      <c r="O146" s="161"/>
      <c r="P146" s="161"/>
      <c r="Q146" s="161"/>
      <c r="R146" s="171">
        <f t="shared" si="12"/>
        <v>0</v>
      </c>
      <c r="S146" s="411"/>
      <c r="T146" s="405"/>
      <c r="U146" s="367"/>
      <c r="V146" s="408"/>
    </row>
    <row r="147" spans="1:22">
      <c r="A147" s="401"/>
      <c r="B147" s="367"/>
      <c r="C147" s="169">
        <f>'5- Identificación de Riesgos'!D147</f>
        <v>0</v>
      </c>
      <c r="E147" s="149"/>
      <c r="F147" s="161"/>
      <c r="G147" s="161"/>
      <c r="H147" s="161"/>
      <c r="I147" s="161"/>
      <c r="J147" s="171">
        <f t="shared" si="11"/>
        <v>0</v>
      </c>
      <c r="K147" s="411"/>
      <c r="L147" s="161">
        <f>'5- Identificación de Riesgos'!I147</f>
        <v>0</v>
      </c>
      <c r="M147" s="172"/>
      <c r="N147" s="161"/>
      <c r="O147" s="161"/>
      <c r="P147" s="161"/>
      <c r="Q147" s="161"/>
      <c r="R147" s="171">
        <f t="shared" si="12"/>
        <v>0</v>
      </c>
      <c r="S147" s="411"/>
      <c r="T147" s="405"/>
      <c r="U147" s="367"/>
      <c r="V147" s="408"/>
    </row>
    <row r="148" spans="1:22">
      <c r="A148" s="401"/>
      <c r="B148" s="367"/>
      <c r="C148" s="169">
        <f>'5- Identificación de Riesgos'!D148</f>
        <v>0</v>
      </c>
      <c r="E148" s="149"/>
      <c r="F148" s="161"/>
      <c r="G148" s="161"/>
      <c r="H148" s="161"/>
      <c r="I148" s="161"/>
      <c r="J148" s="171">
        <f t="shared" si="11"/>
        <v>0</v>
      </c>
      <c r="K148" s="411"/>
      <c r="L148" s="161">
        <f>'5- Identificación de Riesgos'!I148</f>
        <v>0</v>
      </c>
      <c r="M148" s="172"/>
      <c r="N148" s="161"/>
      <c r="O148" s="161"/>
      <c r="P148" s="161"/>
      <c r="Q148" s="161"/>
      <c r="R148" s="171">
        <f t="shared" si="12"/>
        <v>0</v>
      </c>
      <c r="S148" s="411"/>
      <c r="T148" s="405"/>
      <c r="U148" s="367"/>
      <c r="V148" s="408"/>
    </row>
    <row r="149" spans="1:22" ht="15.75" thickBot="1">
      <c r="A149" s="402"/>
      <c r="B149" s="368"/>
      <c r="C149" s="173">
        <f>'5- Identificación de Riesgos'!D149</f>
        <v>0</v>
      </c>
      <c r="E149" s="186"/>
      <c r="F149" s="176"/>
      <c r="G149" s="176"/>
      <c r="H149" s="176"/>
      <c r="I149" s="176"/>
      <c r="J149" s="177">
        <f t="shared" si="11"/>
        <v>0</v>
      </c>
      <c r="K149" s="412"/>
      <c r="L149" s="176">
        <f>'5- Identificación de Riesgos'!I149</f>
        <v>0</v>
      </c>
      <c r="M149" s="178"/>
      <c r="N149" s="176"/>
      <c r="O149" s="176"/>
      <c r="P149" s="176"/>
      <c r="Q149" s="176"/>
      <c r="R149" s="177">
        <f t="shared" si="12"/>
        <v>0</v>
      </c>
      <c r="S149" s="412"/>
      <c r="T149" s="406"/>
      <c r="U149" s="368"/>
      <c r="V149" s="409"/>
    </row>
  </sheetData>
  <mergeCells count="115">
    <mergeCell ref="C1:V3"/>
    <mergeCell ref="A4:B4"/>
    <mergeCell ref="A5:B5"/>
    <mergeCell ref="A6:B6"/>
    <mergeCell ref="C4:S4"/>
    <mergeCell ref="C5:S5"/>
    <mergeCell ref="C6:S6"/>
    <mergeCell ref="A7:C7"/>
    <mergeCell ref="T7:V7"/>
    <mergeCell ref="A8:A9"/>
    <mergeCell ref="B8:B9"/>
    <mergeCell ref="C8:C9"/>
    <mergeCell ref="D8:D9"/>
    <mergeCell ref="E8:E9"/>
    <mergeCell ref="F8:K8"/>
    <mergeCell ref="L8:S8"/>
    <mergeCell ref="D7:R7"/>
    <mergeCell ref="V10:V19"/>
    <mergeCell ref="A20:A29"/>
    <mergeCell ref="B20:B29"/>
    <mergeCell ref="K20:K29"/>
    <mergeCell ref="S20:S29"/>
    <mergeCell ref="T20:T29"/>
    <mergeCell ref="U20:U29"/>
    <mergeCell ref="V20:V29"/>
    <mergeCell ref="A10:A19"/>
    <mergeCell ref="B10:B19"/>
    <mergeCell ref="K10:K19"/>
    <mergeCell ref="S10:S19"/>
    <mergeCell ref="T10:T19"/>
    <mergeCell ref="U10:U19"/>
    <mergeCell ref="V30:V39"/>
    <mergeCell ref="A40:A49"/>
    <mergeCell ref="B40:B49"/>
    <mergeCell ref="K40:K49"/>
    <mergeCell ref="S40:S49"/>
    <mergeCell ref="T40:T49"/>
    <mergeCell ref="U40:U49"/>
    <mergeCell ref="V40:V49"/>
    <mergeCell ref="A30:A39"/>
    <mergeCell ref="B30:B39"/>
    <mergeCell ref="K30:K39"/>
    <mergeCell ref="S30:S39"/>
    <mergeCell ref="T30:T39"/>
    <mergeCell ref="U30:U39"/>
    <mergeCell ref="V50:V59"/>
    <mergeCell ref="A60:A69"/>
    <mergeCell ref="B60:B69"/>
    <mergeCell ref="K60:K69"/>
    <mergeCell ref="S60:S69"/>
    <mergeCell ref="T60:T69"/>
    <mergeCell ref="U60:U69"/>
    <mergeCell ref="V60:V69"/>
    <mergeCell ref="A50:A59"/>
    <mergeCell ref="B50:B59"/>
    <mergeCell ref="K50:K59"/>
    <mergeCell ref="S50:S59"/>
    <mergeCell ref="T50:T59"/>
    <mergeCell ref="U50:U59"/>
    <mergeCell ref="V70:V79"/>
    <mergeCell ref="A80:A89"/>
    <mergeCell ref="B80:B89"/>
    <mergeCell ref="K80:K89"/>
    <mergeCell ref="S80:S89"/>
    <mergeCell ref="T80:T89"/>
    <mergeCell ref="U80:U89"/>
    <mergeCell ref="V80:V89"/>
    <mergeCell ref="A70:A79"/>
    <mergeCell ref="B70:B79"/>
    <mergeCell ref="K70:K79"/>
    <mergeCell ref="S70:S79"/>
    <mergeCell ref="T70:T79"/>
    <mergeCell ref="U70:U79"/>
    <mergeCell ref="V90:V99"/>
    <mergeCell ref="A100:A109"/>
    <mergeCell ref="B100:B109"/>
    <mergeCell ref="K100:K109"/>
    <mergeCell ref="S100:S109"/>
    <mergeCell ref="T100:T109"/>
    <mergeCell ref="U100:U109"/>
    <mergeCell ref="V100:V109"/>
    <mergeCell ref="A90:A99"/>
    <mergeCell ref="B90:B99"/>
    <mergeCell ref="K90:K99"/>
    <mergeCell ref="S90:S99"/>
    <mergeCell ref="T90:T99"/>
    <mergeCell ref="U90:U99"/>
    <mergeCell ref="V110:V119"/>
    <mergeCell ref="A120:A129"/>
    <mergeCell ref="B120:B129"/>
    <mergeCell ref="K120:K129"/>
    <mergeCell ref="S120:S129"/>
    <mergeCell ref="T120:T129"/>
    <mergeCell ref="U120:U129"/>
    <mergeCell ref="V120:V129"/>
    <mergeCell ref="A110:A119"/>
    <mergeCell ref="B110:B119"/>
    <mergeCell ref="K110:K119"/>
    <mergeCell ref="S110:S119"/>
    <mergeCell ref="T110:T119"/>
    <mergeCell ref="U110:U119"/>
    <mergeCell ref="A140:A149"/>
    <mergeCell ref="B140:B149"/>
    <mergeCell ref="T140:T149"/>
    <mergeCell ref="U140:U149"/>
    <mergeCell ref="V140:V149"/>
    <mergeCell ref="S140:S149"/>
    <mergeCell ref="K140:K149"/>
    <mergeCell ref="V130:V139"/>
    <mergeCell ref="A130:A139"/>
    <mergeCell ref="B130:B139"/>
    <mergeCell ref="K130:K139"/>
    <mergeCell ref="S130:S139"/>
    <mergeCell ref="T130:T139"/>
    <mergeCell ref="U130:U139"/>
  </mergeCells>
  <conditionalFormatting sqref="T10">
    <cfRule type="containsText" dxfId="505" priority="171" operator="containsText" text="Muy Baja">
      <formula>NOT(ISERROR(SEARCH("Muy Baja",T10)))</formula>
    </cfRule>
    <cfRule type="containsText" dxfId="504" priority="172" operator="containsText" text="Baja">
      <formula>NOT(ISERROR(SEARCH("Baja",T10)))</formula>
    </cfRule>
    <cfRule type="containsText" dxfId="503" priority="173" operator="containsText" text="Muy Alta">
      <formula>NOT(ISERROR(SEARCH("Muy Alta",T10)))</formula>
    </cfRule>
    <cfRule type="containsText" dxfId="502" priority="174" operator="containsText" text="Alta">
      <formula>NOT(ISERROR(SEARCH("Alta",T10)))</formula>
    </cfRule>
    <cfRule type="containsText" dxfId="501" priority="175" operator="containsText" text="Media">
      <formula>NOT(ISERROR(SEARCH("Media",T10)))</formula>
    </cfRule>
    <cfRule type="containsText" dxfId="500" priority="176" operator="containsText" text="Media">
      <formula>NOT(ISERROR(SEARCH("Media",T10)))</formula>
    </cfRule>
    <cfRule type="containsText" dxfId="499" priority="177" operator="containsText" text="Media">
      <formula>NOT(ISERROR(SEARCH("Media",T10)))</formula>
    </cfRule>
    <cfRule type="containsText" dxfId="498" priority="178" operator="containsText" text="Muy Baja">
      <formula>NOT(ISERROR(SEARCH("Muy Baja",T10)))</formula>
    </cfRule>
    <cfRule type="containsText" dxfId="497" priority="179" operator="containsText" text="Baja">
      <formula>NOT(ISERROR(SEARCH("Baja",T10)))</formula>
    </cfRule>
    <cfRule type="containsText" dxfId="496" priority="180" operator="containsText" text="Muy Baja">
      <formula>NOT(ISERROR(SEARCH("Muy Baja",T10)))</formula>
    </cfRule>
    <cfRule type="containsText" dxfId="495" priority="181" operator="containsText" text="Muy Baja">
      <formula>NOT(ISERROR(SEARCH("Muy Baja",T10)))</formula>
    </cfRule>
    <cfRule type="containsText" dxfId="494" priority="182" operator="containsText" text="Muy Baja">
      <formula>NOT(ISERROR(SEARCH("Muy Baja",T10)))</formula>
    </cfRule>
    <cfRule type="containsText" dxfId="493" priority="183" operator="containsText" text="Muy Baja'Tabla probabilidad'!">
      <formula>NOT(ISERROR(SEARCH("Muy Baja'Tabla probabilidad'!",T10)))</formula>
    </cfRule>
    <cfRule type="containsText" dxfId="492" priority="184" operator="containsText" text="Muy bajo">
      <formula>NOT(ISERROR(SEARCH("Muy bajo",T10)))</formula>
    </cfRule>
    <cfRule type="containsText" dxfId="491" priority="185" operator="containsText" text="Alta">
      <formula>NOT(ISERROR(SEARCH("Alta",T10)))</formula>
    </cfRule>
    <cfRule type="containsText" dxfId="490" priority="186" operator="containsText" text="Media">
      <formula>NOT(ISERROR(SEARCH("Media",T10)))</formula>
    </cfRule>
    <cfRule type="containsText" dxfId="489" priority="187" operator="containsText" text="Baja">
      <formula>NOT(ISERROR(SEARCH("Baja",T10)))</formula>
    </cfRule>
    <cfRule type="containsText" dxfId="488" priority="188" operator="containsText" text="Muy baja">
      <formula>NOT(ISERROR(SEARCH("Muy baja",T10)))</formula>
    </cfRule>
    <cfRule type="cellIs" dxfId="487" priority="191" operator="between">
      <formula>1</formula>
      <formula>2</formula>
    </cfRule>
    <cfRule type="cellIs" dxfId="486" priority="192" operator="between">
      <formula>0</formula>
      <formula>2</formula>
    </cfRule>
  </conditionalFormatting>
  <conditionalFormatting sqref="U10">
    <cfRule type="containsText" dxfId="485" priority="165" operator="containsText" text="Catastrófico">
      <formula>NOT(ISERROR(SEARCH("Catastrófico",U10)))</formula>
    </cfRule>
    <cfRule type="containsText" dxfId="484" priority="166" operator="containsText" text="Mayor">
      <formula>NOT(ISERROR(SEARCH("Mayor",U10)))</formula>
    </cfRule>
    <cfRule type="containsText" dxfId="483" priority="167" operator="containsText" text="Alta">
      <formula>NOT(ISERROR(SEARCH("Alta",U10)))</formula>
    </cfRule>
    <cfRule type="containsText" dxfId="482" priority="168" operator="containsText" text="Moderado">
      <formula>NOT(ISERROR(SEARCH("Moderado",U10)))</formula>
    </cfRule>
    <cfRule type="containsText" dxfId="481" priority="169" operator="containsText" text="Menor">
      <formula>NOT(ISERROR(SEARCH("Menor",U10)))</formula>
    </cfRule>
    <cfRule type="containsText" dxfId="480" priority="170" operator="containsText" text="Leve">
      <formula>NOT(ISERROR(SEARCH("Leve",U10)))</formula>
    </cfRule>
  </conditionalFormatting>
  <conditionalFormatting sqref="V10">
    <cfRule type="containsText" dxfId="479" priority="161" operator="containsText" text="Extremo">
      <formula>NOT(ISERROR(SEARCH("Extremo",V10)))</formula>
    </cfRule>
    <cfRule type="containsText" dxfId="478" priority="162" operator="containsText" text="Alto">
      <formula>NOT(ISERROR(SEARCH("Alto",V10)))</formula>
    </cfRule>
    <cfRule type="containsText" dxfId="477" priority="163" operator="containsText" text="Bajo">
      <formula>NOT(ISERROR(SEARCH("Bajo",V10)))</formula>
    </cfRule>
    <cfRule type="containsText" dxfId="476" priority="164" operator="containsText" text="Moderado">
      <formula>NOT(ISERROR(SEARCH("Moderado",V10)))</formula>
    </cfRule>
  </conditionalFormatting>
  <conditionalFormatting sqref="T20 T30 T40">
    <cfRule type="containsText" dxfId="475" priority="139" operator="containsText" text="Muy Baja">
      <formula>NOT(ISERROR(SEARCH("Muy Baja",T20)))</formula>
    </cfRule>
    <cfRule type="containsText" dxfId="474" priority="140" operator="containsText" text="Baja">
      <formula>NOT(ISERROR(SEARCH("Baja",T20)))</formula>
    </cfRule>
    <cfRule type="containsText" dxfId="473" priority="141" operator="containsText" text="Muy Alta">
      <formula>NOT(ISERROR(SEARCH("Muy Alta",T20)))</formula>
    </cfRule>
    <cfRule type="containsText" dxfId="472" priority="142" operator="containsText" text="Alta">
      <formula>NOT(ISERROR(SEARCH("Alta",T20)))</formula>
    </cfRule>
    <cfRule type="containsText" dxfId="471" priority="143" operator="containsText" text="Media">
      <formula>NOT(ISERROR(SEARCH("Media",T20)))</formula>
    </cfRule>
    <cfRule type="containsText" dxfId="470" priority="144" operator="containsText" text="Media">
      <formula>NOT(ISERROR(SEARCH("Media",T20)))</formula>
    </cfRule>
    <cfRule type="containsText" dxfId="469" priority="145" operator="containsText" text="Media">
      <formula>NOT(ISERROR(SEARCH("Media",T20)))</formula>
    </cfRule>
    <cfRule type="containsText" dxfId="468" priority="146" operator="containsText" text="Muy Baja">
      <formula>NOT(ISERROR(SEARCH("Muy Baja",T20)))</formula>
    </cfRule>
    <cfRule type="containsText" dxfId="467" priority="147" operator="containsText" text="Baja">
      <formula>NOT(ISERROR(SEARCH("Baja",T20)))</formula>
    </cfRule>
    <cfRule type="containsText" dxfId="466" priority="148" operator="containsText" text="Muy Baja">
      <formula>NOT(ISERROR(SEARCH("Muy Baja",T20)))</formula>
    </cfRule>
    <cfRule type="containsText" dxfId="465" priority="149" operator="containsText" text="Muy Baja">
      <formula>NOT(ISERROR(SEARCH("Muy Baja",T20)))</formula>
    </cfRule>
    <cfRule type="containsText" dxfId="464" priority="150" operator="containsText" text="Muy Baja">
      <formula>NOT(ISERROR(SEARCH("Muy Baja",T20)))</formula>
    </cfRule>
    <cfRule type="containsText" dxfId="463" priority="151" operator="containsText" text="Muy Baja'Tabla probabilidad'!">
      <formula>NOT(ISERROR(SEARCH("Muy Baja'Tabla probabilidad'!",T20)))</formula>
    </cfRule>
    <cfRule type="containsText" dxfId="462" priority="152" operator="containsText" text="Muy bajo">
      <formula>NOT(ISERROR(SEARCH("Muy bajo",T20)))</formula>
    </cfRule>
    <cfRule type="containsText" dxfId="461" priority="153" operator="containsText" text="Alta">
      <formula>NOT(ISERROR(SEARCH("Alta",T20)))</formula>
    </cfRule>
    <cfRule type="containsText" dxfId="460" priority="154" operator="containsText" text="Media">
      <formula>NOT(ISERROR(SEARCH("Media",T20)))</formula>
    </cfRule>
    <cfRule type="containsText" dxfId="459" priority="155" operator="containsText" text="Baja">
      <formula>NOT(ISERROR(SEARCH("Baja",T20)))</formula>
    </cfRule>
    <cfRule type="containsText" dxfId="458" priority="156" operator="containsText" text="Muy baja">
      <formula>NOT(ISERROR(SEARCH("Muy baja",T20)))</formula>
    </cfRule>
    <cfRule type="cellIs" dxfId="457" priority="159" operator="between">
      <formula>1</formula>
      <formula>2</formula>
    </cfRule>
    <cfRule type="cellIs" dxfId="456" priority="160" operator="between">
      <formula>0</formula>
      <formula>2</formula>
    </cfRule>
  </conditionalFormatting>
  <conditionalFormatting sqref="U20 U30 U40">
    <cfRule type="containsText" dxfId="455" priority="133" operator="containsText" text="Catastrófico">
      <formula>NOT(ISERROR(SEARCH("Catastrófico",U20)))</formula>
    </cfRule>
    <cfRule type="containsText" dxfId="454" priority="134" operator="containsText" text="Mayor">
      <formula>NOT(ISERROR(SEARCH("Mayor",U20)))</formula>
    </cfRule>
    <cfRule type="containsText" dxfId="453" priority="135" operator="containsText" text="Alta">
      <formula>NOT(ISERROR(SEARCH("Alta",U20)))</formula>
    </cfRule>
    <cfRule type="containsText" dxfId="452" priority="136" operator="containsText" text="Moderado">
      <formula>NOT(ISERROR(SEARCH("Moderado",U20)))</formula>
    </cfRule>
    <cfRule type="containsText" dxfId="451" priority="137" operator="containsText" text="Menor">
      <formula>NOT(ISERROR(SEARCH("Menor",U20)))</formula>
    </cfRule>
    <cfRule type="containsText" dxfId="450" priority="138" operator="containsText" text="Leve">
      <formula>NOT(ISERROR(SEARCH("Leve",U20)))</formula>
    </cfRule>
  </conditionalFormatting>
  <conditionalFormatting sqref="V20 V30 V40">
    <cfRule type="containsText" dxfId="449" priority="129" operator="containsText" text="Extremo">
      <formula>NOT(ISERROR(SEARCH("Extremo",V20)))</formula>
    </cfRule>
    <cfRule type="containsText" dxfId="448" priority="130" operator="containsText" text="Alto">
      <formula>NOT(ISERROR(SEARCH("Alto",V20)))</formula>
    </cfRule>
    <cfRule type="containsText" dxfId="447" priority="131" operator="containsText" text="Bajo">
      <formula>NOT(ISERROR(SEARCH("Bajo",V20)))</formula>
    </cfRule>
    <cfRule type="containsText" dxfId="446" priority="132" operator="containsText" text="Moderado">
      <formula>NOT(ISERROR(SEARCH("Moderado",V20)))</formula>
    </cfRule>
  </conditionalFormatting>
  <conditionalFormatting sqref="T50 T60 T70">
    <cfRule type="containsText" dxfId="445" priority="107" operator="containsText" text="Muy Baja">
      <formula>NOT(ISERROR(SEARCH("Muy Baja",T50)))</formula>
    </cfRule>
    <cfRule type="containsText" dxfId="444" priority="108" operator="containsText" text="Baja">
      <formula>NOT(ISERROR(SEARCH("Baja",T50)))</formula>
    </cfRule>
    <cfRule type="containsText" dxfId="443" priority="109" operator="containsText" text="Muy Alta">
      <formula>NOT(ISERROR(SEARCH("Muy Alta",T50)))</formula>
    </cfRule>
    <cfRule type="containsText" dxfId="442" priority="110" operator="containsText" text="Alta">
      <formula>NOT(ISERROR(SEARCH("Alta",T50)))</formula>
    </cfRule>
    <cfRule type="containsText" dxfId="441" priority="111" operator="containsText" text="Media">
      <formula>NOT(ISERROR(SEARCH("Media",T50)))</formula>
    </cfRule>
    <cfRule type="containsText" dxfId="440" priority="112" operator="containsText" text="Media">
      <formula>NOT(ISERROR(SEARCH("Media",T50)))</formula>
    </cfRule>
    <cfRule type="containsText" dxfId="439" priority="113" operator="containsText" text="Media">
      <formula>NOT(ISERROR(SEARCH("Media",T50)))</formula>
    </cfRule>
    <cfRule type="containsText" dxfId="438" priority="114" operator="containsText" text="Muy Baja">
      <formula>NOT(ISERROR(SEARCH("Muy Baja",T50)))</formula>
    </cfRule>
    <cfRule type="containsText" dxfId="437" priority="115" operator="containsText" text="Baja">
      <formula>NOT(ISERROR(SEARCH("Baja",T50)))</formula>
    </cfRule>
    <cfRule type="containsText" dxfId="436" priority="116" operator="containsText" text="Muy Baja">
      <formula>NOT(ISERROR(SEARCH("Muy Baja",T50)))</formula>
    </cfRule>
    <cfRule type="containsText" dxfId="435" priority="117" operator="containsText" text="Muy Baja">
      <formula>NOT(ISERROR(SEARCH("Muy Baja",T50)))</formula>
    </cfRule>
    <cfRule type="containsText" dxfId="434" priority="118" operator="containsText" text="Muy Baja">
      <formula>NOT(ISERROR(SEARCH("Muy Baja",T50)))</formula>
    </cfRule>
    <cfRule type="containsText" dxfId="433" priority="119" operator="containsText" text="Muy Baja'Tabla probabilidad'!">
      <formula>NOT(ISERROR(SEARCH("Muy Baja'Tabla probabilidad'!",T50)))</formula>
    </cfRule>
    <cfRule type="containsText" dxfId="432" priority="120" operator="containsText" text="Muy bajo">
      <formula>NOT(ISERROR(SEARCH("Muy bajo",T50)))</formula>
    </cfRule>
    <cfRule type="containsText" dxfId="431" priority="121" operator="containsText" text="Alta">
      <formula>NOT(ISERROR(SEARCH("Alta",T50)))</formula>
    </cfRule>
    <cfRule type="containsText" dxfId="430" priority="122" operator="containsText" text="Media">
      <formula>NOT(ISERROR(SEARCH("Media",T50)))</formula>
    </cfRule>
    <cfRule type="containsText" dxfId="429" priority="123" operator="containsText" text="Baja">
      <formula>NOT(ISERROR(SEARCH("Baja",T50)))</formula>
    </cfRule>
    <cfRule type="containsText" dxfId="428" priority="124" operator="containsText" text="Muy baja">
      <formula>NOT(ISERROR(SEARCH("Muy baja",T50)))</formula>
    </cfRule>
    <cfRule type="cellIs" dxfId="427" priority="127" operator="between">
      <formula>1</formula>
      <formula>2</formula>
    </cfRule>
    <cfRule type="cellIs" dxfId="426" priority="128" operator="between">
      <formula>0</formula>
      <formula>2</formula>
    </cfRule>
  </conditionalFormatting>
  <conditionalFormatting sqref="U50 U60 U70">
    <cfRule type="containsText" dxfId="425" priority="101" operator="containsText" text="Catastrófico">
      <formula>NOT(ISERROR(SEARCH("Catastrófico",U50)))</formula>
    </cfRule>
    <cfRule type="containsText" dxfId="424" priority="102" operator="containsText" text="Mayor">
      <formula>NOT(ISERROR(SEARCH("Mayor",U50)))</formula>
    </cfRule>
    <cfRule type="containsText" dxfId="423" priority="103" operator="containsText" text="Alta">
      <formula>NOT(ISERROR(SEARCH("Alta",U50)))</formula>
    </cfRule>
    <cfRule type="containsText" dxfId="422" priority="104" operator="containsText" text="Moderado">
      <formula>NOT(ISERROR(SEARCH("Moderado",U50)))</formula>
    </cfRule>
    <cfRule type="containsText" dxfId="421" priority="105" operator="containsText" text="Menor">
      <formula>NOT(ISERROR(SEARCH("Menor",U50)))</formula>
    </cfRule>
    <cfRule type="containsText" dxfId="420" priority="106" operator="containsText" text="Leve">
      <formula>NOT(ISERROR(SEARCH("Leve",U50)))</formula>
    </cfRule>
  </conditionalFormatting>
  <conditionalFormatting sqref="V50 V60 V70">
    <cfRule type="containsText" dxfId="419" priority="97" operator="containsText" text="Extremo">
      <formula>NOT(ISERROR(SEARCH("Extremo",V50)))</formula>
    </cfRule>
    <cfRule type="containsText" dxfId="418" priority="98" operator="containsText" text="Alto">
      <formula>NOT(ISERROR(SEARCH("Alto",V50)))</formula>
    </cfRule>
    <cfRule type="containsText" dxfId="417" priority="99" operator="containsText" text="Bajo">
      <formula>NOT(ISERROR(SEARCH("Bajo",V50)))</formula>
    </cfRule>
    <cfRule type="containsText" dxfId="416" priority="100" operator="containsText" text="Moderado">
      <formula>NOT(ISERROR(SEARCH("Moderado",V50)))</formula>
    </cfRule>
  </conditionalFormatting>
  <conditionalFormatting sqref="T80 T90 T100">
    <cfRule type="containsText" dxfId="415" priority="75" operator="containsText" text="Muy Baja">
      <formula>NOT(ISERROR(SEARCH("Muy Baja",T80)))</formula>
    </cfRule>
    <cfRule type="containsText" dxfId="414" priority="76" operator="containsText" text="Baja">
      <formula>NOT(ISERROR(SEARCH("Baja",T80)))</formula>
    </cfRule>
    <cfRule type="containsText" dxfId="413" priority="77" operator="containsText" text="Muy Alta">
      <formula>NOT(ISERROR(SEARCH("Muy Alta",T80)))</formula>
    </cfRule>
    <cfRule type="containsText" dxfId="412" priority="78" operator="containsText" text="Alta">
      <formula>NOT(ISERROR(SEARCH("Alta",T80)))</formula>
    </cfRule>
    <cfRule type="containsText" dxfId="411" priority="79" operator="containsText" text="Media">
      <formula>NOT(ISERROR(SEARCH("Media",T80)))</formula>
    </cfRule>
    <cfRule type="containsText" dxfId="410" priority="80" operator="containsText" text="Media">
      <formula>NOT(ISERROR(SEARCH("Media",T80)))</formula>
    </cfRule>
    <cfRule type="containsText" dxfId="409" priority="81" operator="containsText" text="Media">
      <formula>NOT(ISERROR(SEARCH("Media",T80)))</formula>
    </cfRule>
    <cfRule type="containsText" dxfId="408" priority="82" operator="containsText" text="Muy Baja">
      <formula>NOT(ISERROR(SEARCH("Muy Baja",T80)))</formula>
    </cfRule>
    <cfRule type="containsText" dxfId="407" priority="83" operator="containsText" text="Baja">
      <formula>NOT(ISERROR(SEARCH("Baja",T80)))</formula>
    </cfRule>
    <cfRule type="containsText" dxfId="406" priority="84" operator="containsText" text="Muy Baja">
      <formula>NOT(ISERROR(SEARCH("Muy Baja",T80)))</formula>
    </cfRule>
    <cfRule type="containsText" dxfId="405" priority="85" operator="containsText" text="Muy Baja">
      <formula>NOT(ISERROR(SEARCH("Muy Baja",T80)))</formula>
    </cfRule>
    <cfRule type="containsText" dxfId="404" priority="86" operator="containsText" text="Muy Baja">
      <formula>NOT(ISERROR(SEARCH("Muy Baja",T80)))</formula>
    </cfRule>
    <cfRule type="containsText" dxfId="403" priority="87" operator="containsText" text="Muy Baja'Tabla probabilidad'!">
      <formula>NOT(ISERROR(SEARCH("Muy Baja'Tabla probabilidad'!",T80)))</formula>
    </cfRule>
    <cfRule type="containsText" dxfId="402" priority="88" operator="containsText" text="Muy bajo">
      <formula>NOT(ISERROR(SEARCH("Muy bajo",T80)))</formula>
    </cfRule>
    <cfRule type="containsText" dxfId="401" priority="89" operator="containsText" text="Alta">
      <formula>NOT(ISERROR(SEARCH("Alta",T80)))</formula>
    </cfRule>
    <cfRule type="containsText" dxfId="400" priority="90" operator="containsText" text="Media">
      <formula>NOT(ISERROR(SEARCH("Media",T80)))</formula>
    </cfRule>
    <cfRule type="containsText" dxfId="399" priority="91" operator="containsText" text="Baja">
      <formula>NOT(ISERROR(SEARCH("Baja",T80)))</formula>
    </cfRule>
    <cfRule type="containsText" dxfId="398" priority="92" operator="containsText" text="Muy baja">
      <formula>NOT(ISERROR(SEARCH("Muy baja",T80)))</formula>
    </cfRule>
    <cfRule type="cellIs" dxfId="397" priority="95" operator="between">
      <formula>1</formula>
      <formula>2</formula>
    </cfRule>
    <cfRule type="cellIs" dxfId="396" priority="96" operator="between">
      <formula>0</formula>
      <formula>2</formula>
    </cfRule>
  </conditionalFormatting>
  <conditionalFormatting sqref="U80 U90 U100">
    <cfRule type="containsText" dxfId="395" priority="69" operator="containsText" text="Catastrófico">
      <formula>NOT(ISERROR(SEARCH("Catastrófico",U80)))</formula>
    </cfRule>
    <cfRule type="containsText" dxfId="394" priority="70" operator="containsText" text="Mayor">
      <formula>NOT(ISERROR(SEARCH("Mayor",U80)))</formula>
    </cfRule>
    <cfRule type="containsText" dxfId="393" priority="71" operator="containsText" text="Alta">
      <formula>NOT(ISERROR(SEARCH("Alta",U80)))</formula>
    </cfRule>
    <cfRule type="containsText" dxfId="392" priority="72" operator="containsText" text="Moderado">
      <formula>NOT(ISERROR(SEARCH("Moderado",U80)))</formula>
    </cfRule>
    <cfRule type="containsText" dxfId="391" priority="73" operator="containsText" text="Menor">
      <formula>NOT(ISERROR(SEARCH("Menor",U80)))</formula>
    </cfRule>
    <cfRule type="containsText" dxfId="390" priority="74" operator="containsText" text="Leve">
      <formula>NOT(ISERROR(SEARCH("Leve",U80)))</formula>
    </cfRule>
  </conditionalFormatting>
  <conditionalFormatting sqref="V80 V90 V100">
    <cfRule type="containsText" dxfId="389" priority="65" operator="containsText" text="Extremo">
      <formula>NOT(ISERROR(SEARCH("Extremo",V80)))</formula>
    </cfRule>
    <cfRule type="containsText" dxfId="388" priority="66" operator="containsText" text="Alto">
      <formula>NOT(ISERROR(SEARCH("Alto",V80)))</formula>
    </cfRule>
    <cfRule type="containsText" dxfId="387" priority="67" operator="containsText" text="Bajo">
      <formula>NOT(ISERROR(SEARCH("Bajo",V80)))</formula>
    </cfRule>
    <cfRule type="containsText" dxfId="386" priority="68" operator="containsText" text="Moderado">
      <formula>NOT(ISERROR(SEARCH("Moderado",V80)))</formula>
    </cfRule>
  </conditionalFormatting>
  <conditionalFormatting sqref="T110 T120">
    <cfRule type="containsText" dxfId="385" priority="43" operator="containsText" text="Muy Baja">
      <formula>NOT(ISERROR(SEARCH("Muy Baja",T110)))</formula>
    </cfRule>
    <cfRule type="containsText" dxfId="384" priority="44" operator="containsText" text="Baja">
      <formula>NOT(ISERROR(SEARCH("Baja",T110)))</formula>
    </cfRule>
    <cfRule type="containsText" dxfId="383" priority="45" operator="containsText" text="Muy Alta">
      <formula>NOT(ISERROR(SEARCH("Muy Alta",T110)))</formula>
    </cfRule>
    <cfRule type="containsText" dxfId="382" priority="46" operator="containsText" text="Alta">
      <formula>NOT(ISERROR(SEARCH("Alta",T110)))</formula>
    </cfRule>
    <cfRule type="containsText" dxfId="381" priority="47" operator="containsText" text="Media">
      <formula>NOT(ISERROR(SEARCH("Media",T110)))</formula>
    </cfRule>
    <cfRule type="containsText" dxfId="380" priority="48" operator="containsText" text="Media">
      <formula>NOT(ISERROR(SEARCH("Media",T110)))</formula>
    </cfRule>
    <cfRule type="containsText" dxfId="379" priority="49" operator="containsText" text="Media">
      <formula>NOT(ISERROR(SEARCH("Media",T110)))</formula>
    </cfRule>
    <cfRule type="containsText" dxfId="378" priority="50" operator="containsText" text="Muy Baja">
      <formula>NOT(ISERROR(SEARCH("Muy Baja",T110)))</formula>
    </cfRule>
    <cfRule type="containsText" dxfId="377" priority="51" operator="containsText" text="Baja">
      <formula>NOT(ISERROR(SEARCH("Baja",T110)))</formula>
    </cfRule>
    <cfRule type="containsText" dxfId="376" priority="52" operator="containsText" text="Muy Baja">
      <formula>NOT(ISERROR(SEARCH("Muy Baja",T110)))</formula>
    </cfRule>
    <cfRule type="containsText" dxfId="375" priority="53" operator="containsText" text="Muy Baja">
      <formula>NOT(ISERROR(SEARCH("Muy Baja",T110)))</formula>
    </cfRule>
    <cfRule type="containsText" dxfId="374" priority="54" operator="containsText" text="Muy Baja">
      <formula>NOT(ISERROR(SEARCH("Muy Baja",T110)))</formula>
    </cfRule>
    <cfRule type="containsText" dxfId="373" priority="55" operator="containsText" text="Muy Baja'Tabla probabilidad'!">
      <formula>NOT(ISERROR(SEARCH("Muy Baja'Tabla probabilidad'!",T110)))</formula>
    </cfRule>
    <cfRule type="containsText" dxfId="372" priority="56" operator="containsText" text="Muy bajo">
      <formula>NOT(ISERROR(SEARCH("Muy bajo",T110)))</formula>
    </cfRule>
    <cfRule type="containsText" dxfId="371" priority="57" operator="containsText" text="Alta">
      <formula>NOT(ISERROR(SEARCH("Alta",T110)))</formula>
    </cfRule>
    <cfRule type="containsText" dxfId="370" priority="58" operator="containsText" text="Media">
      <formula>NOT(ISERROR(SEARCH("Media",T110)))</formula>
    </cfRule>
    <cfRule type="containsText" dxfId="369" priority="59" operator="containsText" text="Baja">
      <formula>NOT(ISERROR(SEARCH("Baja",T110)))</formula>
    </cfRule>
    <cfRule type="containsText" dxfId="368" priority="60" operator="containsText" text="Muy baja">
      <formula>NOT(ISERROR(SEARCH("Muy baja",T110)))</formula>
    </cfRule>
    <cfRule type="cellIs" dxfId="367" priority="63" operator="between">
      <formula>1</formula>
      <formula>2</formula>
    </cfRule>
    <cfRule type="cellIs" dxfId="366" priority="64" operator="between">
      <formula>0</formula>
      <formula>2</formula>
    </cfRule>
  </conditionalFormatting>
  <conditionalFormatting sqref="U110 U120">
    <cfRule type="containsText" dxfId="365" priority="37" operator="containsText" text="Catastrófico">
      <formula>NOT(ISERROR(SEARCH("Catastrófico",U110)))</formula>
    </cfRule>
    <cfRule type="containsText" dxfId="364" priority="38" operator="containsText" text="Mayor">
      <formula>NOT(ISERROR(SEARCH("Mayor",U110)))</formula>
    </cfRule>
    <cfRule type="containsText" dxfId="363" priority="39" operator="containsText" text="Alta">
      <formula>NOT(ISERROR(SEARCH("Alta",U110)))</formula>
    </cfRule>
    <cfRule type="containsText" dxfId="362" priority="40" operator="containsText" text="Moderado">
      <formula>NOT(ISERROR(SEARCH("Moderado",U110)))</formula>
    </cfRule>
    <cfRule type="containsText" dxfId="361" priority="41" operator="containsText" text="Menor">
      <formula>NOT(ISERROR(SEARCH("Menor",U110)))</formula>
    </cfRule>
    <cfRule type="containsText" dxfId="360" priority="42" operator="containsText" text="Leve">
      <formula>NOT(ISERROR(SEARCH("Leve",U110)))</formula>
    </cfRule>
  </conditionalFormatting>
  <conditionalFormatting sqref="V110 V120">
    <cfRule type="containsText" dxfId="359" priority="33" operator="containsText" text="Extremo">
      <formula>NOT(ISERROR(SEARCH("Extremo",V110)))</formula>
    </cfRule>
    <cfRule type="containsText" dxfId="358" priority="34" operator="containsText" text="Alto">
      <formula>NOT(ISERROR(SEARCH("Alto",V110)))</formula>
    </cfRule>
    <cfRule type="containsText" dxfId="357" priority="35" operator="containsText" text="Bajo">
      <formula>NOT(ISERROR(SEARCH("Bajo",V110)))</formula>
    </cfRule>
    <cfRule type="containsText" dxfId="356" priority="36" operator="containsText" text="Moderado">
      <formula>NOT(ISERROR(SEARCH("Moderado",V110)))</formula>
    </cfRule>
  </conditionalFormatting>
  <conditionalFormatting sqref="T130 T140">
    <cfRule type="containsText" dxfId="355" priority="11" operator="containsText" text="Muy Baja">
      <formula>NOT(ISERROR(SEARCH("Muy Baja",T130)))</formula>
    </cfRule>
    <cfRule type="containsText" dxfId="354" priority="12" operator="containsText" text="Baja">
      <formula>NOT(ISERROR(SEARCH("Baja",T130)))</formula>
    </cfRule>
    <cfRule type="containsText" dxfId="353" priority="13" operator="containsText" text="Muy Alta">
      <formula>NOT(ISERROR(SEARCH("Muy Alta",T130)))</formula>
    </cfRule>
    <cfRule type="containsText" dxfId="352" priority="14" operator="containsText" text="Alta">
      <formula>NOT(ISERROR(SEARCH("Alta",T130)))</formula>
    </cfRule>
    <cfRule type="containsText" dxfId="351" priority="15" operator="containsText" text="Media">
      <formula>NOT(ISERROR(SEARCH("Media",T130)))</formula>
    </cfRule>
    <cfRule type="containsText" dxfId="350" priority="16" operator="containsText" text="Media">
      <formula>NOT(ISERROR(SEARCH("Media",T130)))</formula>
    </cfRule>
    <cfRule type="containsText" dxfId="349" priority="17" operator="containsText" text="Media">
      <formula>NOT(ISERROR(SEARCH("Media",T130)))</formula>
    </cfRule>
    <cfRule type="containsText" dxfId="348" priority="18" operator="containsText" text="Muy Baja">
      <formula>NOT(ISERROR(SEARCH("Muy Baja",T130)))</formula>
    </cfRule>
    <cfRule type="containsText" dxfId="347" priority="19" operator="containsText" text="Baja">
      <formula>NOT(ISERROR(SEARCH("Baja",T130)))</formula>
    </cfRule>
    <cfRule type="containsText" dxfId="346" priority="20" operator="containsText" text="Muy Baja">
      <formula>NOT(ISERROR(SEARCH("Muy Baja",T130)))</formula>
    </cfRule>
    <cfRule type="containsText" dxfId="345" priority="21" operator="containsText" text="Muy Baja">
      <formula>NOT(ISERROR(SEARCH("Muy Baja",T130)))</formula>
    </cfRule>
    <cfRule type="containsText" dxfId="344" priority="22" operator="containsText" text="Muy Baja">
      <formula>NOT(ISERROR(SEARCH("Muy Baja",T130)))</formula>
    </cfRule>
    <cfRule type="containsText" dxfId="343" priority="23" operator="containsText" text="Muy Baja'Tabla probabilidad'!">
      <formula>NOT(ISERROR(SEARCH("Muy Baja'Tabla probabilidad'!",T130)))</formula>
    </cfRule>
    <cfRule type="containsText" dxfId="342" priority="24" operator="containsText" text="Muy bajo">
      <formula>NOT(ISERROR(SEARCH("Muy bajo",T130)))</formula>
    </cfRule>
    <cfRule type="containsText" dxfId="341" priority="25" operator="containsText" text="Alta">
      <formula>NOT(ISERROR(SEARCH("Alta",T130)))</formula>
    </cfRule>
    <cfRule type="containsText" dxfId="340" priority="26" operator="containsText" text="Media">
      <formula>NOT(ISERROR(SEARCH("Media",T130)))</formula>
    </cfRule>
    <cfRule type="containsText" dxfId="339" priority="27" operator="containsText" text="Baja">
      <formula>NOT(ISERROR(SEARCH("Baja",T130)))</formula>
    </cfRule>
    <cfRule type="containsText" dxfId="338" priority="28" operator="containsText" text="Muy baja">
      <formula>NOT(ISERROR(SEARCH("Muy baja",T130)))</formula>
    </cfRule>
    <cfRule type="cellIs" dxfId="337" priority="31" operator="between">
      <formula>1</formula>
      <formula>2</formula>
    </cfRule>
    <cfRule type="cellIs" dxfId="336" priority="32" operator="between">
      <formula>0</formula>
      <formula>2</formula>
    </cfRule>
  </conditionalFormatting>
  <conditionalFormatting sqref="U130 U140">
    <cfRule type="containsText" dxfId="335" priority="5" operator="containsText" text="Catastrófico">
      <formula>NOT(ISERROR(SEARCH("Catastrófico",U130)))</formula>
    </cfRule>
    <cfRule type="containsText" dxfId="334" priority="6" operator="containsText" text="Mayor">
      <formula>NOT(ISERROR(SEARCH("Mayor",U130)))</formula>
    </cfRule>
    <cfRule type="containsText" dxfId="333" priority="7" operator="containsText" text="Alta">
      <formula>NOT(ISERROR(SEARCH("Alta",U130)))</formula>
    </cfRule>
    <cfRule type="containsText" dxfId="332" priority="8" operator="containsText" text="Moderado">
      <formula>NOT(ISERROR(SEARCH("Moderado",U130)))</formula>
    </cfRule>
    <cfRule type="containsText" dxfId="331" priority="9" operator="containsText" text="Menor">
      <formula>NOT(ISERROR(SEARCH("Menor",U130)))</formula>
    </cfRule>
    <cfRule type="containsText" dxfId="330" priority="10" operator="containsText" text="Leve">
      <formula>NOT(ISERROR(SEARCH("Leve",U130)))</formula>
    </cfRule>
  </conditionalFormatting>
  <conditionalFormatting sqref="V130 V140">
    <cfRule type="containsText" dxfId="329" priority="1" operator="containsText" text="Extremo">
      <formula>NOT(ISERROR(SEARCH("Extremo",V130)))</formula>
    </cfRule>
    <cfRule type="containsText" dxfId="328" priority="2" operator="containsText" text="Alto">
      <formula>NOT(ISERROR(SEARCH("Alto",V130)))</formula>
    </cfRule>
    <cfRule type="containsText" dxfId="327" priority="3" operator="containsText" text="Bajo">
      <formula>NOT(ISERROR(SEARCH("Bajo",V130)))</formula>
    </cfRule>
    <cfRule type="containsText" dxfId="326" priority="4" operator="containsText" text="Moderado">
      <formula>NOT(ISERROR(SEARCH("Moderado",V130)))</formula>
    </cfRule>
  </conditionalFormatting>
  <dataValidations count="2">
    <dataValidation type="list" allowBlank="1" showInputMessage="1" showErrorMessage="1" sqref="F10:I149 N10:Q149" xr:uid="{9104B475-4BF2-4D02-8220-BA9D8B818B64}">
      <formula1>"SI,NO"</formula1>
    </dataValidation>
    <dataValidation allowBlank="1" showInputMessage="1" showErrorMessage="1" prompt="Enunciar cuál es el control" sqref="E130:E131 E25:E28 M10:M14 E33 E35:E38 E30:E31 E83 E85:E88 E80:E81 E93 E95:E98 E90:E91 E23 E40:E41 E45:E48 E43 E53 E55:E58 E50:E51 E60:E61 E65:E68 E63 E73 E75:E78 E70:E71 E103 E105:E108 E100:E101 E113 E115:E118 E110:E111 E123 E125:E128 E120:E121 E133 E135:E138 E10:E21 E140:E141 E143 E145:E148" xr:uid="{7928B5FF-7FCE-491C-B96F-D6B03D215992}"/>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189" operator="containsText" id="{41120B14-EA76-4250-ABB6-8A77595E0194}">
            <xm:f>NOT(ISERROR(SEARCH(#REF!,T10)))</xm:f>
            <xm:f>#REF!</xm:f>
            <x14:dxf>
              <font>
                <color rgb="FF006100"/>
              </font>
              <fill>
                <patternFill>
                  <bgColor rgb="FFC6EFCE"/>
                </patternFill>
              </fill>
            </x14:dxf>
          </x14:cfRule>
          <x14:cfRule type="containsText" priority="190" operator="containsText" id="{335B7254-CC2B-46D3-822A-45D8D37C154C}">
            <xm:f>NOT(ISERROR(SEARCH(#REF!,T10)))</xm:f>
            <xm:f>#REF!</xm:f>
            <x14:dxf>
              <font>
                <color rgb="FF9C0006"/>
              </font>
              <fill>
                <patternFill>
                  <bgColor rgb="FFFFC7CE"/>
                </patternFill>
              </fill>
            </x14:dxf>
          </x14:cfRule>
          <xm:sqref>T10</xm:sqref>
        </x14:conditionalFormatting>
        <x14:conditionalFormatting xmlns:xm="http://schemas.microsoft.com/office/excel/2006/main">
          <x14:cfRule type="containsText" priority="157" operator="containsText" id="{F6D927D5-9BF3-41A5-849E-27BE04076734}">
            <xm:f>NOT(ISERROR(SEARCH(#REF!,T20)))</xm:f>
            <xm:f>#REF!</xm:f>
            <x14:dxf>
              <font>
                <color rgb="FF006100"/>
              </font>
              <fill>
                <patternFill>
                  <bgColor rgb="FFC6EFCE"/>
                </patternFill>
              </fill>
            </x14:dxf>
          </x14:cfRule>
          <x14:cfRule type="containsText" priority="158" operator="containsText" id="{8B19C571-5C48-4154-8610-96875C900B81}">
            <xm:f>NOT(ISERROR(SEARCH(#REF!,T20)))</xm:f>
            <xm:f>#REF!</xm:f>
            <x14:dxf>
              <font>
                <color rgb="FF9C0006"/>
              </font>
              <fill>
                <patternFill>
                  <bgColor rgb="FFFFC7CE"/>
                </patternFill>
              </fill>
            </x14:dxf>
          </x14:cfRule>
          <xm:sqref>T20 T30 T40</xm:sqref>
        </x14:conditionalFormatting>
        <x14:conditionalFormatting xmlns:xm="http://schemas.microsoft.com/office/excel/2006/main">
          <x14:cfRule type="containsText" priority="125" operator="containsText" id="{C978FED0-969F-4644-9402-088AE22D5F73}">
            <xm:f>NOT(ISERROR(SEARCH(#REF!,T50)))</xm:f>
            <xm:f>#REF!</xm:f>
            <x14:dxf>
              <font>
                <color rgb="FF006100"/>
              </font>
              <fill>
                <patternFill>
                  <bgColor rgb="FFC6EFCE"/>
                </patternFill>
              </fill>
            </x14:dxf>
          </x14:cfRule>
          <x14:cfRule type="containsText" priority="126" operator="containsText" id="{61CD7602-62BE-4C94-8F16-6BF9932CC749}">
            <xm:f>NOT(ISERROR(SEARCH(#REF!,T50)))</xm:f>
            <xm:f>#REF!</xm:f>
            <x14:dxf>
              <font>
                <color rgb="FF9C0006"/>
              </font>
              <fill>
                <patternFill>
                  <bgColor rgb="FFFFC7CE"/>
                </patternFill>
              </fill>
            </x14:dxf>
          </x14:cfRule>
          <xm:sqref>T50 T60 T70</xm:sqref>
        </x14:conditionalFormatting>
        <x14:conditionalFormatting xmlns:xm="http://schemas.microsoft.com/office/excel/2006/main">
          <x14:cfRule type="containsText" priority="93" operator="containsText" id="{3821D80F-94AD-44EB-B750-CD0BAE921686}">
            <xm:f>NOT(ISERROR(SEARCH(#REF!,T80)))</xm:f>
            <xm:f>#REF!</xm:f>
            <x14:dxf>
              <font>
                <color rgb="FF006100"/>
              </font>
              <fill>
                <patternFill>
                  <bgColor rgb="FFC6EFCE"/>
                </patternFill>
              </fill>
            </x14:dxf>
          </x14:cfRule>
          <x14:cfRule type="containsText" priority="94" operator="containsText" id="{F5FAF5BC-9354-4FA8-8AC6-7F72EAF55CAB}">
            <xm:f>NOT(ISERROR(SEARCH(#REF!,T80)))</xm:f>
            <xm:f>#REF!</xm:f>
            <x14:dxf>
              <font>
                <color rgb="FF9C0006"/>
              </font>
              <fill>
                <patternFill>
                  <bgColor rgb="FFFFC7CE"/>
                </patternFill>
              </fill>
            </x14:dxf>
          </x14:cfRule>
          <xm:sqref>T80 T90 T100</xm:sqref>
        </x14:conditionalFormatting>
        <x14:conditionalFormatting xmlns:xm="http://schemas.microsoft.com/office/excel/2006/main">
          <x14:cfRule type="containsText" priority="61" operator="containsText" id="{2B356F74-AE7D-4EC1-9F5D-FEFBC089C8B3}">
            <xm:f>NOT(ISERROR(SEARCH(#REF!,T110)))</xm:f>
            <xm:f>#REF!</xm:f>
            <x14:dxf>
              <font>
                <color rgb="FF006100"/>
              </font>
              <fill>
                <patternFill>
                  <bgColor rgb="FFC6EFCE"/>
                </patternFill>
              </fill>
            </x14:dxf>
          </x14:cfRule>
          <x14:cfRule type="containsText" priority="62" operator="containsText" id="{4E85DE6D-7145-427D-A4E0-226D38E3E8B2}">
            <xm:f>NOT(ISERROR(SEARCH(#REF!,T110)))</xm:f>
            <xm:f>#REF!</xm:f>
            <x14:dxf>
              <font>
                <color rgb="FF9C0006"/>
              </font>
              <fill>
                <patternFill>
                  <bgColor rgb="FFFFC7CE"/>
                </patternFill>
              </fill>
            </x14:dxf>
          </x14:cfRule>
          <xm:sqref>T110 T120</xm:sqref>
        </x14:conditionalFormatting>
        <x14:conditionalFormatting xmlns:xm="http://schemas.microsoft.com/office/excel/2006/main">
          <x14:cfRule type="containsText" priority="29" operator="containsText" id="{2A47797D-1979-42D2-A945-C49076A25284}">
            <xm:f>NOT(ISERROR(SEARCH(#REF!,T130)))</xm:f>
            <xm:f>#REF!</xm:f>
            <x14:dxf>
              <font>
                <color rgb="FF006100"/>
              </font>
              <fill>
                <patternFill>
                  <bgColor rgb="FFC6EFCE"/>
                </patternFill>
              </fill>
            </x14:dxf>
          </x14:cfRule>
          <x14:cfRule type="containsText" priority="30" operator="containsText" id="{EF57B63E-9162-4274-BE2C-DB24115E17D7}">
            <xm:f>NOT(ISERROR(SEARCH(#REF!,T130)))</xm:f>
            <xm:f>#REF!</xm:f>
            <x14:dxf>
              <font>
                <color rgb="FF9C0006"/>
              </font>
              <fill>
                <patternFill>
                  <bgColor rgb="FFFFC7CE"/>
                </patternFill>
              </fill>
            </x14:dxf>
          </x14:cfRule>
          <xm:sqref>T130 T140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R149"/>
  <sheetViews>
    <sheetView showGridLines="0" topLeftCell="A3" zoomScale="70" zoomScaleNormal="70" workbookViewId="0">
      <selection activeCell="C20" sqref="C20"/>
    </sheetView>
  </sheetViews>
  <sheetFormatPr defaultColWidth="11.42578125" defaultRowHeight="15"/>
  <cols>
    <col min="1" max="1" width="5.42578125" style="34" customWidth="1"/>
    <col min="2" max="2" width="42.5703125" style="34" customWidth="1"/>
    <col min="3" max="3" width="54.28515625" style="34" customWidth="1"/>
    <col min="4" max="4" width="43.28515625" style="34" hidden="1" customWidth="1"/>
    <col min="5" max="5" width="52.7109375" style="42" hidden="1" customWidth="1"/>
    <col min="6" max="6" width="17.28515625" style="34" customWidth="1"/>
    <col min="7" max="7" width="14.42578125" style="34" customWidth="1"/>
    <col min="8" max="8" width="17.7109375" style="34" customWidth="1"/>
    <col min="9" max="9" width="2.7109375" style="34" customWidth="1"/>
    <col min="10" max="10" width="17.5703125" style="34" customWidth="1"/>
    <col min="11" max="11" width="18" style="34" customWidth="1"/>
    <col min="12" max="12" width="16.42578125" style="81" hidden="1" customWidth="1"/>
    <col min="13" max="13" width="16.7109375" style="34" customWidth="1"/>
    <col min="14" max="14" width="19.42578125" style="34" customWidth="1"/>
    <col min="15" max="15" width="17.140625" style="80" customWidth="1"/>
    <col min="16" max="16" width="16" style="80" customWidth="1"/>
    <col min="17" max="17" width="20.7109375" style="80" customWidth="1"/>
    <col min="18" max="18" width="4" style="80" customWidth="1"/>
    <col min="19" max="16384" width="11.42578125" style="80"/>
  </cols>
  <sheetData>
    <row r="1" spans="1:18" s="78" customFormat="1" ht="27.75" customHeight="1">
      <c r="A1" s="76"/>
      <c r="B1" s="82"/>
      <c r="C1" s="430" t="s">
        <v>398</v>
      </c>
      <c r="D1" s="430"/>
      <c r="E1" s="430"/>
      <c r="F1" s="430"/>
      <c r="G1" s="430"/>
      <c r="H1" s="430"/>
      <c r="I1" s="430"/>
      <c r="J1" s="430"/>
      <c r="K1" s="430"/>
      <c r="L1" s="430"/>
      <c r="M1" s="430"/>
      <c r="N1" s="430"/>
      <c r="O1" s="430"/>
      <c r="P1" s="430"/>
      <c r="Q1" s="444"/>
      <c r="R1" s="11"/>
    </row>
    <row r="2" spans="1:18" s="78" customFormat="1" ht="27" customHeight="1">
      <c r="A2" s="83"/>
      <c r="B2" s="73"/>
      <c r="C2" s="430"/>
      <c r="D2" s="430"/>
      <c r="E2" s="430"/>
      <c r="F2" s="430"/>
      <c r="G2" s="430"/>
      <c r="H2" s="430"/>
      <c r="I2" s="430"/>
      <c r="J2" s="430"/>
      <c r="K2" s="430"/>
      <c r="L2" s="430"/>
      <c r="M2" s="430"/>
      <c r="N2" s="430"/>
      <c r="O2" s="430"/>
      <c r="P2" s="430"/>
      <c r="Q2" s="444"/>
      <c r="R2" s="11"/>
    </row>
    <row r="3" spans="1:18" s="78" customFormat="1" ht="27" customHeight="1" thickBot="1">
      <c r="A3" s="83"/>
      <c r="B3" s="73"/>
      <c r="C3" s="445"/>
      <c r="D3" s="445"/>
      <c r="E3" s="445"/>
      <c r="F3" s="445"/>
      <c r="G3" s="445"/>
      <c r="H3" s="445"/>
      <c r="I3" s="445"/>
      <c r="J3" s="445"/>
      <c r="K3" s="445"/>
      <c r="L3" s="445"/>
      <c r="M3" s="445"/>
      <c r="N3" s="445"/>
      <c r="O3" s="445"/>
      <c r="P3" s="445"/>
      <c r="Q3" s="446"/>
      <c r="R3" s="11"/>
    </row>
    <row r="4" spans="1:18" s="78" customFormat="1" ht="23.25" customHeight="1" thickTop="1">
      <c r="A4" s="393" t="s">
        <v>399</v>
      </c>
      <c r="B4" s="393"/>
      <c r="C4" s="432" t="s">
        <v>5</v>
      </c>
      <c r="D4" s="432"/>
      <c r="E4" s="432"/>
      <c r="F4" s="432"/>
      <c r="G4" s="432"/>
      <c r="H4" s="432"/>
      <c r="I4" s="432"/>
      <c r="J4" s="432"/>
      <c r="K4" s="432"/>
      <c r="L4" s="432"/>
      <c r="M4" s="432"/>
      <c r="N4" s="432"/>
      <c r="O4" s="432"/>
      <c r="P4" s="432"/>
      <c r="Q4" s="432"/>
      <c r="R4" s="11"/>
    </row>
    <row r="5" spans="1:18" s="78" customFormat="1" ht="56.25" customHeight="1">
      <c r="A5" s="393" t="s">
        <v>400</v>
      </c>
      <c r="B5" s="393"/>
      <c r="C5" s="432" t="s">
        <v>401</v>
      </c>
      <c r="D5" s="432"/>
      <c r="E5" s="432"/>
      <c r="F5" s="432"/>
      <c r="G5" s="432"/>
      <c r="H5" s="432"/>
      <c r="I5" s="432"/>
      <c r="J5" s="432"/>
      <c r="K5" s="432"/>
      <c r="L5" s="432"/>
      <c r="M5" s="432"/>
      <c r="N5" s="432"/>
      <c r="O5" s="432"/>
      <c r="P5" s="432"/>
      <c r="Q5" s="432"/>
      <c r="R5" s="11"/>
    </row>
    <row r="6" spans="1:18" s="78" customFormat="1" ht="28.5" customHeight="1">
      <c r="A6" s="393" t="s">
        <v>402</v>
      </c>
      <c r="B6" s="393"/>
      <c r="C6" s="431" t="s">
        <v>376</v>
      </c>
      <c r="D6" s="431"/>
      <c r="E6" s="431"/>
      <c r="F6" s="431"/>
      <c r="G6" s="431"/>
      <c r="H6" s="431"/>
      <c r="I6" s="431"/>
      <c r="J6" s="431"/>
      <c r="K6" s="431"/>
      <c r="L6" s="431"/>
      <c r="M6" s="431"/>
      <c r="N6" s="431"/>
      <c r="O6" s="431"/>
      <c r="P6" s="431"/>
      <c r="Q6" s="431"/>
      <c r="R6" s="11"/>
    </row>
    <row r="7" spans="1:18" s="78" customFormat="1" ht="40.5" customHeight="1" thickBot="1">
      <c r="A7" s="457" t="s">
        <v>403</v>
      </c>
      <c r="B7" s="457"/>
      <c r="C7" s="457"/>
      <c r="D7" s="457"/>
      <c r="E7" s="457"/>
      <c r="F7" s="457" t="s">
        <v>272</v>
      </c>
      <c r="G7" s="457"/>
      <c r="H7" s="457"/>
      <c r="I7" s="187"/>
      <c r="J7" s="379" t="s">
        <v>404</v>
      </c>
      <c r="K7" s="379"/>
      <c r="L7" s="379"/>
      <c r="M7" s="379"/>
      <c r="N7" s="380"/>
      <c r="O7" s="10" t="s">
        <v>405</v>
      </c>
      <c r="P7" s="10" t="s">
        <v>406</v>
      </c>
      <c r="Q7" s="10" t="s">
        <v>407</v>
      </c>
      <c r="R7" s="11"/>
    </row>
    <row r="8" spans="1:18" s="78" customFormat="1" ht="33" customHeight="1" thickTop="1" thickBot="1">
      <c r="A8" s="416" t="s">
        <v>262</v>
      </c>
      <c r="B8" s="417" t="s">
        <v>379</v>
      </c>
      <c r="C8" s="460" t="s">
        <v>264</v>
      </c>
      <c r="D8" s="455" t="s">
        <v>274</v>
      </c>
      <c r="E8" s="417" t="s">
        <v>258</v>
      </c>
      <c r="F8" s="458" t="s">
        <v>408</v>
      </c>
      <c r="G8" s="458" t="s">
        <v>409</v>
      </c>
      <c r="H8" s="458" t="s">
        <v>410</v>
      </c>
      <c r="I8" s="447"/>
      <c r="J8" s="458" t="s">
        <v>411</v>
      </c>
      <c r="K8" s="458" t="s">
        <v>412</v>
      </c>
      <c r="L8" s="458" t="s">
        <v>413</v>
      </c>
      <c r="M8" s="458" t="s">
        <v>414</v>
      </c>
      <c r="N8" s="458" t="s">
        <v>415</v>
      </c>
      <c r="O8" s="458"/>
      <c r="P8" s="458"/>
      <c r="Q8" s="458"/>
      <c r="R8" s="11"/>
    </row>
    <row r="9" spans="1:18" s="79" customFormat="1" ht="28.5" customHeight="1" thickTop="1" thickBot="1">
      <c r="A9" s="384"/>
      <c r="B9" s="418"/>
      <c r="C9" s="461"/>
      <c r="D9" s="456"/>
      <c r="E9" s="418"/>
      <c r="F9" s="459"/>
      <c r="G9" s="459"/>
      <c r="H9" s="459"/>
      <c r="I9" s="448"/>
      <c r="J9" s="459"/>
      <c r="K9" s="459"/>
      <c r="L9" s="459"/>
      <c r="M9" s="459"/>
      <c r="N9" s="459"/>
      <c r="O9" s="459"/>
      <c r="P9" s="459"/>
      <c r="Q9" s="459"/>
      <c r="R9" s="77"/>
    </row>
    <row r="10" spans="1:18" ht="30">
      <c r="A10" s="413">
        <f>'5- Identificación de Riesgos'!A10</f>
        <v>1</v>
      </c>
      <c r="B10" s="403" t="str">
        <f>'5- Identificación de Riesgos'!B10</f>
        <v>Interrupción del servicio de conectividad WAN - Nacional</v>
      </c>
      <c r="C10" s="403" t="str">
        <f>'5- Identificación de Riesgos'!C10</f>
        <v>Imprevistos de la prestación de los servicios de conectividad.</v>
      </c>
      <c r="D10" s="403" t="s">
        <v>288</v>
      </c>
      <c r="E10" s="188" t="str">
        <f>'5- Identificación de Riesgos'!D10</f>
        <v>1. Fallas del operador de conectividad Nacional y sus aliados.</v>
      </c>
      <c r="F10" s="404" t="str">
        <f>'5- Identificación de Riesgos'!H10</f>
        <v>Muy Baja - 1</v>
      </c>
      <c r="G10" s="403" t="str">
        <f>'5- Identificación de Riesgos'!M10</f>
        <v>Leve - 1</v>
      </c>
      <c r="H10" s="403" t="str">
        <f>'5- Identificación de Riesgos'!N10</f>
        <v>Bajo - 1</v>
      </c>
      <c r="I10" s="439"/>
      <c r="J10" s="433" t="str">
        <f>'6- Valoración Controles'!T10</f>
        <v>Muy Baja - 1</v>
      </c>
      <c r="K10" s="433" t="str">
        <f>'6- Valoración Controles'!U10</f>
        <v>Leve - 1</v>
      </c>
      <c r="L10" s="436"/>
      <c r="M10" s="403" t="str">
        <f>'6- Valoración Controles'!V10</f>
        <v>Bajo - 1</v>
      </c>
      <c r="N10" s="403" t="s">
        <v>416</v>
      </c>
      <c r="O10" s="189"/>
      <c r="P10" s="189"/>
      <c r="Q10" s="190"/>
      <c r="R10" s="14"/>
    </row>
    <row r="11" spans="1:18">
      <c r="A11" s="414"/>
      <c r="B11" s="367"/>
      <c r="C11" s="367"/>
      <c r="D11" s="367"/>
      <c r="E11" s="191" t="str">
        <f>'5- Identificación de Riesgos'!D11</f>
        <v>2. Saturación en los canales</v>
      </c>
      <c r="F11" s="405"/>
      <c r="G11" s="442"/>
      <c r="H11" s="367"/>
      <c r="I11" s="440"/>
      <c r="J11" s="434"/>
      <c r="K11" s="434"/>
      <c r="L11" s="437"/>
      <c r="M11" s="367"/>
      <c r="N11" s="367"/>
      <c r="O11" s="192"/>
      <c r="P11" s="192">
        <v>5</v>
      </c>
      <c r="Q11" s="193"/>
      <c r="R11" s="14"/>
    </row>
    <row r="12" spans="1:18">
      <c r="A12" s="414"/>
      <c r="B12" s="367"/>
      <c r="C12" s="367"/>
      <c r="D12" s="367"/>
      <c r="E12" s="191" t="str">
        <f>'5- Identificación de Riesgos'!D12</f>
        <v>3. Fluido Eléctrico</v>
      </c>
      <c r="F12" s="405"/>
      <c r="G12" s="442"/>
      <c r="H12" s="367"/>
      <c r="I12" s="440"/>
      <c r="J12" s="434"/>
      <c r="K12" s="434"/>
      <c r="L12" s="437"/>
      <c r="M12" s="367"/>
      <c r="N12" s="367"/>
      <c r="O12" s="192"/>
      <c r="P12" s="192"/>
      <c r="Q12" s="193"/>
      <c r="R12" s="14"/>
    </row>
    <row r="13" spans="1:18">
      <c r="A13" s="414"/>
      <c r="B13" s="367"/>
      <c r="C13" s="367"/>
      <c r="D13" s="367"/>
      <c r="E13" s="191" t="str">
        <f>'5- Identificación de Riesgos'!D13</f>
        <v>4. Presupuesto asignado insuficiente</v>
      </c>
      <c r="F13" s="405"/>
      <c r="G13" s="442"/>
      <c r="H13" s="367"/>
      <c r="I13" s="440"/>
      <c r="J13" s="434"/>
      <c r="K13" s="434"/>
      <c r="L13" s="437"/>
      <c r="M13" s="367"/>
      <c r="N13" s="367"/>
      <c r="O13" s="192"/>
      <c r="P13" s="192"/>
      <c r="Q13" s="193"/>
      <c r="R13" s="14"/>
    </row>
    <row r="14" spans="1:18" ht="13.5" customHeight="1">
      <c r="A14" s="414"/>
      <c r="B14" s="367"/>
      <c r="C14" s="367"/>
      <c r="D14" s="367"/>
      <c r="E14" s="191">
        <f>'5- Identificación de Riesgos'!D14</f>
        <v>0</v>
      </c>
      <c r="F14" s="405"/>
      <c r="G14" s="442"/>
      <c r="H14" s="367"/>
      <c r="I14" s="440"/>
      <c r="J14" s="434"/>
      <c r="K14" s="434"/>
      <c r="L14" s="437"/>
      <c r="M14" s="367"/>
      <c r="N14" s="367"/>
      <c r="O14" s="192"/>
      <c r="P14" s="192"/>
      <c r="Q14" s="193"/>
      <c r="R14" s="14"/>
    </row>
    <row r="15" spans="1:18" ht="13.5" customHeight="1">
      <c r="A15" s="414"/>
      <c r="B15" s="367"/>
      <c r="C15" s="367"/>
      <c r="D15" s="367"/>
      <c r="E15" s="191">
        <f>'5- Identificación de Riesgos'!D15</f>
        <v>0</v>
      </c>
      <c r="F15" s="405"/>
      <c r="G15" s="442"/>
      <c r="H15" s="367"/>
      <c r="I15" s="440"/>
      <c r="J15" s="434"/>
      <c r="K15" s="434"/>
      <c r="L15" s="437"/>
      <c r="M15" s="367"/>
      <c r="N15" s="367"/>
      <c r="O15" s="192"/>
      <c r="P15" s="192"/>
      <c r="Q15" s="193"/>
      <c r="R15" s="14"/>
    </row>
    <row r="16" spans="1:18" ht="13.5" customHeight="1">
      <c r="A16" s="414"/>
      <c r="B16" s="367"/>
      <c r="C16" s="367"/>
      <c r="D16" s="367"/>
      <c r="E16" s="191">
        <f>'5- Identificación de Riesgos'!D16</f>
        <v>0</v>
      </c>
      <c r="F16" s="405"/>
      <c r="G16" s="442"/>
      <c r="H16" s="367"/>
      <c r="I16" s="440"/>
      <c r="J16" s="434"/>
      <c r="K16" s="434"/>
      <c r="L16" s="437"/>
      <c r="M16" s="367"/>
      <c r="N16" s="367"/>
      <c r="O16" s="192"/>
      <c r="P16" s="192"/>
      <c r="Q16" s="193"/>
      <c r="R16" s="14"/>
    </row>
    <row r="17" spans="1:18" ht="13.5" customHeight="1">
      <c r="A17" s="414"/>
      <c r="B17" s="367"/>
      <c r="C17" s="367"/>
      <c r="D17" s="367"/>
      <c r="E17" s="191">
        <f>'5- Identificación de Riesgos'!D17</f>
        <v>0</v>
      </c>
      <c r="F17" s="405"/>
      <c r="G17" s="442"/>
      <c r="H17" s="367"/>
      <c r="I17" s="440"/>
      <c r="J17" s="434"/>
      <c r="K17" s="434"/>
      <c r="L17" s="437"/>
      <c r="M17" s="367"/>
      <c r="N17" s="367"/>
      <c r="O17" s="192"/>
      <c r="P17" s="192"/>
      <c r="Q17" s="193"/>
      <c r="R17" s="14"/>
    </row>
    <row r="18" spans="1:18" ht="13.5" customHeight="1">
      <c r="A18" s="414"/>
      <c r="B18" s="367"/>
      <c r="C18" s="367"/>
      <c r="D18" s="367"/>
      <c r="E18" s="191">
        <f>'5- Identificación de Riesgos'!D18</f>
        <v>0</v>
      </c>
      <c r="F18" s="405"/>
      <c r="G18" s="442"/>
      <c r="H18" s="367"/>
      <c r="I18" s="440"/>
      <c r="J18" s="434"/>
      <c r="K18" s="434"/>
      <c r="L18" s="437"/>
      <c r="M18" s="367"/>
      <c r="N18" s="367"/>
      <c r="O18" s="192"/>
      <c r="P18" s="192"/>
      <c r="Q18" s="193"/>
      <c r="R18" s="14"/>
    </row>
    <row r="19" spans="1:18" ht="13.5" customHeight="1" thickBot="1">
      <c r="A19" s="454"/>
      <c r="B19" s="449"/>
      <c r="C19" s="449"/>
      <c r="D19" s="449"/>
      <c r="E19" s="194">
        <f>'5- Identificación de Riesgos'!D19</f>
        <v>0</v>
      </c>
      <c r="F19" s="450"/>
      <c r="G19" s="451"/>
      <c r="H19" s="449"/>
      <c r="I19" s="440"/>
      <c r="J19" s="452"/>
      <c r="K19" s="452"/>
      <c r="L19" s="453"/>
      <c r="M19" s="449"/>
      <c r="N19" s="449"/>
      <c r="O19" s="195"/>
      <c r="P19" s="195"/>
      <c r="Q19" s="196"/>
      <c r="R19" s="14"/>
    </row>
    <row r="20" spans="1:18" ht="31.5" customHeight="1">
      <c r="A20" s="413">
        <f>'5- Identificación de Riesgos'!A20</f>
        <v>2</v>
      </c>
      <c r="B20" s="403" t="str">
        <f>'5- Identificación de Riesgos'!B20</f>
        <v>Incumplimiento Contractual</v>
      </c>
      <c r="C20" s="403" t="str">
        <f>'5- Identificación de Riesgos'!C20</f>
        <v>Posibilidad de incumplimiento de metas establecidas debido a que los bienes o servicios contratados se entreguen más allá del plazo de ejecución pactado, de manera incompleta, o en malas condiciones de calidad.</v>
      </c>
      <c r="D20" s="403" t="s">
        <v>288</v>
      </c>
      <c r="E20" s="188" t="str">
        <f>'5- Identificación de Riesgos'!D20</f>
        <v>1. Cambios inesperados en el entorno de la ejecución del contrato.</v>
      </c>
      <c r="F20" s="404" t="str">
        <f>'5- Identificación de Riesgos'!H20</f>
        <v>Muy Baja - 1</v>
      </c>
      <c r="G20" s="403" t="str">
        <f>'5- Identificación de Riesgos'!M20</f>
        <v>Leve - 1</v>
      </c>
      <c r="H20" s="403" t="str">
        <f>'5- Identificación de Riesgos'!N20</f>
        <v>Bajo - 1</v>
      </c>
      <c r="I20" s="439"/>
      <c r="J20" s="433" t="str">
        <f>'6- Valoración Controles'!T20</f>
        <v>Muy Baja - 1</v>
      </c>
      <c r="K20" s="433" t="str">
        <f>'6- Valoración Controles'!U20</f>
        <v>Leve - 1</v>
      </c>
      <c r="L20" s="436"/>
      <c r="M20" s="403" t="str">
        <f>'6- Valoración Controles'!V20</f>
        <v>Bajo - 1</v>
      </c>
      <c r="N20" s="403" t="s">
        <v>416</v>
      </c>
      <c r="O20" s="189"/>
      <c r="P20" s="189"/>
      <c r="Q20" s="190"/>
      <c r="R20" s="14"/>
    </row>
    <row r="21" spans="1:18" ht="24.75" customHeight="1">
      <c r="A21" s="414"/>
      <c r="B21" s="367"/>
      <c r="C21" s="367"/>
      <c r="D21" s="367"/>
      <c r="E21" s="191" t="str">
        <f>'5- Identificación de Riesgos'!D21</f>
        <v>2. Deficiencias en la ejecución por parte del contratista.</v>
      </c>
      <c r="F21" s="405"/>
      <c r="G21" s="442"/>
      <c r="H21" s="367"/>
      <c r="I21" s="440"/>
      <c r="J21" s="434"/>
      <c r="K21" s="434"/>
      <c r="L21" s="437"/>
      <c r="M21" s="367"/>
      <c r="N21" s="367"/>
      <c r="O21" s="192"/>
      <c r="P21" s="192"/>
      <c r="Q21" s="193"/>
      <c r="R21" s="14"/>
    </row>
    <row r="22" spans="1:18" ht="30">
      <c r="A22" s="414"/>
      <c r="B22" s="367"/>
      <c r="C22" s="367"/>
      <c r="D22" s="367"/>
      <c r="E22" s="191" t="str">
        <f>'5- Identificación de Riesgos'!D22</f>
        <v>3. Incumplimiento por parte del contratista en los acuerdos de niveles de servicio.</v>
      </c>
      <c r="F22" s="405"/>
      <c r="G22" s="442"/>
      <c r="H22" s="367"/>
      <c r="I22" s="440"/>
      <c r="J22" s="434"/>
      <c r="K22" s="434"/>
      <c r="L22" s="437"/>
      <c r="M22" s="367"/>
      <c r="N22" s="367"/>
      <c r="O22" s="192"/>
      <c r="P22" s="192"/>
      <c r="Q22" s="193"/>
      <c r="R22" s="14"/>
    </row>
    <row r="23" spans="1:18" ht="13.5" customHeight="1">
      <c r="A23" s="414"/>
      <c r="B23" s="367"/>
      <c r="C23" s="367"/>
      <c r="D23" s="367"/>
      <c r="E23" s="191">
        <f>'5- Identificación de Riesgos'!D23</f>
        <v>0</v>
      </c>
      <c r="F23" s="405"/>
      <c r="G23" s="442"/>
      <c r="H23" s="367"/>
      <c r="I23" s="440"/>
      <c r="J23" s="434"/>
      <c r="K23" s="434"/>
      <c r="L23" s="437"/>
      <c r="M23" s="367"/>
      <c r="N23" s="367"/>
      <c r="O23" s="192"/>
      <c r="P23" s="192"/>
      <c r="Q23" s="193"/>
      <c r="R23" s="14"/>
    </row>
    <row r="24" spans="1:18" ht="13.5" customHeight="1">
      <c r="A24" s="414"/>
      <c r="B24" s="367"/>
      <c r="C24" s="367"/>
      <c r="D24" s="367"/>
      <c r="E24" s="191">
        <f>'5- Identificación de Riesgos'!D24</f>
        <v>0</v>
      </c>
      <c r="F24" s="405"/>
      <c r="G24" s="442"/>
      <c r="H24" s="367"/>
      <c r="I24" s="440"/>
      <c r="J24" s="434"/>
      <c r="K24" s="434"/>
      <c r="L24" s="437"/>
      <c r="M24" s="367"/>
      <c r="N24" s="367"/>
      <c r="O24" s="192"/>
      <c r="P24" s="192"/>
      <c r="Q24" s="193"/>
      <c r="R24" s="14"/>
    </row>
    <row r="25" spans="1:18" ht="13.5" customHeight="1">
      <c r="A25" s="414"/>
      <c r="B25" s="367"/>
      <c r="C25" s="367"/>
      <c r="D25" s="367"/>
      <c r="E25" s="191">
        <f>'5- Identificación de Riesgos'!D25</f>
        <v>0</v>
      </c>
      <c r="F25" s="405"/>
      <c r="G25" s="442"/>
      <c r="H25" s="367"/>
      <c r="I25" s="440"/>
      <c r="J25" s="434"/>
      <c r="K25" s="434"/>
      <c r="L25" s="437"/>
      <c r="M25" s="367"/>
      <c r="N25" s="367"/>
      <c r="O25" s="192"/>
      <c r="P25" s="192"/>
      <c r="Q25" s="193"/>
      <c r="R25" s="14"/>
    </row>
    <row r="26" spans="1:18" ht="13.5" customHeight="1">
      <c r="A26" s="414"/>
      <c r="B26" s="367"/>
      <c r="C26" s="367"/>
      <c r="D26" s="367"/>
      <c r="E26" s="191">
        <f>'5- Identificación de Riesgos'!D26</f>
        <v>0</v>
      </c>
      <c r="F26" s="405"/>
      <c r="G26" s="442"/>
      <c r="H26" s="367"/>
      <c r="I26" s="440"/>
      <c r="J26" s="434"/>
      <c r="K26" s="434"/>
      <c r="L26" s="437"/>
      <c r="M26" s="367"/>
      <c r="N26" s="367"/>
      <c r="O26" s="192"/>
      <c r="P26" s="192"/>
      <c r="Q26" s="193"/>
      <c r="R26" s="14"/>
    </row>
    <row r="27" spans="1:18" ht="13.5" customHeight="1">
      <c r="A27" s="414"/>
      <c r="B27" s="367"/>
      <c r="C27" s="367"/>
      <c r="D27" s="367"/>
      <c r="E27" s="191">
        <f>'5- Identificación de Riesgos'!D27</f>
        <v>0</v>
      </c>
      <c r="F27" s="405"/>
      <c r="G27" s="442"/>
      <c r="H27" s="367"/>
      <c r="I27" s="440"/>
      <c r="J27" s="434"/>
      <c r="K27" s="434"/>
      <c r="L27" s="437"/>
      <c r="M27" s="367"/>
      <c r="N27" s="367"/>
      <c r="O27" s="192"/>
      <c r="P27" s="192"/>
      <c r="Q27" s="193"/>
      <c r="R27" s="14"/>
    </row>
    <row r="28" spans="1:18" ht="13.5" customHeight="1">
      <c r="A28" s="414"/>
      <c r="B28" s="367"/>
      <c r="C28" s="367"/>
      <c r="D28" s="367"/>
      <c r="E28" s="191">
        <f>'5- Identificación de Riesgos'!D28</f>
        <v>0</v>
      </c>
      <c r="F28" s="405"/>
      <c r="G28" s="442"/>
      <c r="H28" s="367"/>
      <c r="I28" s="440"/>
      <c r="J28" s="434"/>
      <c r="K28" s="434"/>
      <c r="L28" s="437"/>
      <c r="M28" s="367"/>
      <c r="N28" s="367"/>
      <c r="O28" s="192"/>
      <c r="P28" s="192"/>
      <c r="Q28" s="193"/>
      <c r="R28" s="14"/>
    </row>
    <row r="29" spans="1:18" ht="13.5" customHeight="1" thickBot="1">
      <c r="A29" s="415"/>
      <c r="B29" s="368"/>
      <c r="C29" s="368"/>
      <c r="D29" s="368"/>
      <c r="E29" s="197">
        <f>'5- Identificación de Riesgos'!D29</f>
        <v>0</v>
      </c>
      <c r="F29" s="406"/>
      <c r="G29" s="443"/>
      <c r="H29" s="368"/>
      <c r="I29" s="441"/>
      <c r="J29" s="435"/>
      <c r="K29" s="435"/>
      <c r="L29" s="438"/>
      <c r="M29" s="368"/>
      <c r="N29" s="368"/>
      <c r="O29" s="198"/>
      <c r="P29" s="198"/>
      <c r="Q29" s="199"/>
      <c r="R29" s="14"/>
    </row>
    <row r="30" spans="1:18" ht="30">
      <c r="A30" s="413">
        <f>'5- Identificación de Riesgos'!A30</f>
        <v>3</v>
      </c>
      <c r="B30" s="403" t="str">
        <f>'5- Identificación de Riesgos'!B30</f>
        <v>Falta de Gobernabilidad de TIC</v>
      </c>
      <c r="C30" s="403" t="str">
        <f>'5- Identificación de Riesgos'!C30</f>
        <v>Desarticulación de las políticas en materia de las TICs</v>
      </c>
      <c r="D30" s="403" t="s">
        <v>288</v>
      </c>
      <c r="E30" s="188" t="str">
        <f>'5- Identificación de Riesgos'!D30</f>
        <v>1. Falta de control y regulación respecto de la aplicación del las TIC en las diferentes Seccionales</v>
      </c>
      <c r="F30" s="404" t="str">
        <f>'5- Identificación de Riesgos'!H30</f>
        <v>Muy Baja - 1</v>
      </c>
      <c r="G30" s="403" t="str">
        <f>'5- Identificación de Riesgos'!M30</f>
        <v>Menor - 2</v>
      </c>
      <c r="H30" s="403" t="str">
        <f>'5- Identificación de Riesgos'!N30</f>
        <v>Bajo - 2</v>
      </c>
      <c r="I30" s="439"/>
      <c r="J30" s="433" t="str">
        <f>'6- Valoración Controles'!T30</f>
        <v>Muy Baja - 1</v>
      </c>
      <c r="K30" s="433" t="str">
        <f>'6- Valoración Controles'!U30</f>
        <v>Menor - 2</v>
      </c>
      <c r="L30" s="436"/>
      <c r="M30" s="403" t="str">
        <f>'6- Valoración Controles'!V30</f>
        <v>Bajo - 2</v>
      </c>
      <c r="N30" s="403" t="s">
        <v>416</v>
      </c>
      <c r="O30" s="189"/>
      <c r="P30" s="189"/>
      <c r="Q30" s="190"/>
      <c r="R30" s="14"/>
    </row>
    <row r="31" spans="1:18" ht="45">
      <c r="A31" s="414"/>
      <c r="B31" s="367"/>
      <c r="C31" s="367"/>
      <c r="D31" s="367"/>
      <c r="E31" s="191" t="str">
        <f>'5- Identificación de Riesgos'!D31</f>
        <v>2. Desarticulación con los ingenieros Seccionales, al no tener administrativamente dependencia de la dirección de la Unidad de Informática.</v>
      </c>
      <c r="F31" s="405"/>
      <c r="G31" s="442"/>
      <c r="H31" s="367"/>
      <c r="I31" s="440"/>
      <c r="J31" s="434"/>
      <c r="K31" s="434"/>
      <c r="L31" s="437"/>
      <c r="M31" s="367"/>
      <c r="N31" s="367"/>
      <c r="O31" s="192"/>
      <c r="P31" s="192"/>
      <c r="Q31" s="193"/>
      <c r="R31" s="14"/>
    </row>
    <row r="32" spans="1:18" ht="13.5" customHeight="1">
      <c r="A32" s="414"/>
      <c r="B32" s="367"/>
      <c r="C32" s="367"/>
      <c r="D32" s="367"/>
      <c r="E32" s="191" t="str">
        <f>'5- Identificación de Riesgos'!D32</f>
        <v>3.Falta de Estandarización de la implementación de aplicativos a nivel nacional.</v>
      </c>
      <c r="F32" s="405"/>
      <c r="G32" s="442"/>
      <c r="H32" s="367"/>
      <c r="I32" s="440"/>
      <c r="J32" s="434"/>
      <c r="K32" s="434"/>
      <c r="L32" s="437"/>
      <c r="M32" s="367"/>
      <c r="N32" s="367"/>
      <c r="O32" s="192"/>
      <c r="P32" s="192"/>
      <c r="Q32" s="193"/>
      <c r="R32" s="14"/>
    </row>
    <row r="33" spans="1:18" ht="13.5" customHeight="1">
      <c r="A33" s="414"/>
      <c r="B33" s="367"/>
      <c r="C33" s="367"/>
      <c r="D33" s="367"/>
      <c r="E33" s="191">
        <f>'5- Identificación de Riesgos'!D33</f>
        <v>0</v>
      </c>
      <c r="F33" s="405"/>
      <c r="G33" s="442"/>
      <c r="H33" s="367"/>
      <c r="I33" s="440"/>
      <c r="J33" s="434"/>
      <c r="K33" s="434"/>
      <c r="L33" s="437"/>
      <c r="M33" s="367"/>
      <c r="N33" s="367"/>
      <c r="O33" s="192"/>
      <c r="P33" s="192"/>
      <c r="Q33" s="193"/>
      <c r="R33" s="14"/>
    </row>
    <row r="34" spans="1:18" ht="13.5" customHeight="1">
      <c r="A34" s="414"/>
      <c r="B34" s="367"/>
      <c r="C34" s="367"/>
      <c r="D34" s="367"/>
      <c r="E34" s="191">
        <f>'5- Identificación de Riesgos'!D34</f>
        <v>0</v>
      </c>
      <c r="F34" s="405"/>
      <c r="G34" s="442"/>
      <c r="H34" s="367"/>
      <c r="I34" s="440"/>
      <c r="J34" s="434"/>
      <c r="K34" s="434"/>
      <c r="L34" s="437"/>
      <c r="M34" s="367"/>
      <c r="N34" s="367"/>
      <c r="O34" s="192"/>
      <c r="P34" s="192"/>
      <c r="Q34" s="193"/>
      <c r="R34" s="14"/>
    </row>
    <row r="35" spans="1:18" ht="13.5" customHeight="1">
      <c r="A35" s="414"/>
      <c r="B35" s="367"/>
      <c r="C35" s="367"/>
      <c r="D35" s="367"/>
      <c r="E35" s="191">
        <f>'5- Identificación de Riesgos'!D35</f>
        <v>0</v>
      </c>
      <c r="F35" s="405"/>
      <c r="G35" s="442"/>
      <c r="H35" s="367"/>
      <c r="I35" s="440"/>
      <c r="J35" s="434"/>
      <c r="K35" s="434"/>
      <c r="L35" s="437"/>
      <c r="M35" s="367"/>
      <c r="N35" s="367"/>
      <c r="O35" s="192"/>
      <c r="P35" s="192"/>
      <c r="Q35" s="193"/>
      <c r="R35" s="14"/>
    </row>
    <row r="36" spans="1:18" ht="13.5" customHeight="1">
      <c r="A36" s="414"/>
      <c r="B36" s="367"/>
      <c r="C36" s="367"/>
      <c r="D36" s="367"/>
      <c r="E36" s="191">
        <f>'5- Identificación de Riesgos'!D36</f>
        <v>0</v>
      </c>
      <c r="F36" s="405"/>
      <c r="G36" s="442"/>
      <c r="H36" s="367"/>
      <c r="I36" s="440"/>
      <c r="J36" s="434"/>
      <c r="K36" s="434"/>
      <c r="L36" s="437"/>
      <c r="M36" s="367"/>
      <c r="N36" s="367"/>
      <c r="O36" s="192"/>
      <c r="P36" s="192"/>
      <c r="Q36" s="193"/>
      <c r="R36" s="14"/>
    </row>
    <row r="37" spans="1:18" ht="13.5" customHeight="1">
      <c r="A37" s="414"/>
      <c r="B37" s="367"/>
      <c r="C37" s="367"/>
      <c r="D37" s="367"/>
      <c r="E37" s="191">
        <f>'5- Identificación de Riesgos'!D37</f>
        <v>0</v>
      </c>
      <c r="F37" s="405"/>
      <c r="G37" s="442"/>
      <c r="H37" s="367"/>
      <c r="I37" s="440"/>
      <c r="J37" s="434"/>
      <c r="K37" s="434"/>
      <c r="L37" s="437"/>
      <c r="M37" s="367"/>
      <c r="N37" s="367"/>
      <c r="O37" s="192"/>
      <c r="P37" s="192"/>
      <c r="Q37" s="193"/>
      <c r="R37" s="14"/>
    </row>
    <row r="38" spans="1:18" ht="13.5" customHeight="1">
      <c r="A38" s="414"/>
      <c r="B38" s="367"/>
      <c r="C38" s="367"/>
      <c r="D38" s="367"/>
      <c r="E38" s="191">
        <f>'5- Identificación de Riesgos'!D38</f>
        <v>0</v>
      </c>
      <c r="F38" s="405"/>
      <c r="G38" s="442"/>
      <c r="H38" s="367"/>
      <c r="I38" s="440"/>
      <c r="J38" s="434"/>
      <c r="K38" s="434"/>
      <c r="L38" s="437"/>
      <c r="M38" s="367"/>
      <c r="N38" s="367"/>
      <c r="O38" s="192"/>
      <c r="P38" s="192"/>
      <c r="Q38" s="193"/>
      <c r="R38" s="14"/>
    </row>
    <row r="39" spans="1:18" ht="13.5" customHeight="1" thickBot="1">
      <c r="A39" s="415"/>
      <c r="B39" s="368"/>
      <c r="C39" s="368"/>
      <c r="D39" s="368"/>
      <c r="E39" s="197">
        <f>'5- Identificación de Riesgos'!D39</f>
        <v>0</v>
      </c>
      <c r="F39" s="406"/>
      <c r="G39" s="443"/>
      <c r="H39" s="368"/>
      <c r="I39" s="441"/>
      <c r="J39" s="435"/>
      <c r="K39" s="435"/>
      <c r="L39" s="438"/>
      <c r="M39" s="368"/>
      <c r="N39" s="368"/>
      <c r="O39" s="198"/>
      <c r="P39" s="198"/>
      <c r="Q39" s="199"/>
      <c r="R39" s="14"/>
    </row>
    <row r="40" spans="1:18" ht="31.5" customHeight="1">
      <c r="A40" s="413">
        <f>'5- Identificación de Riesgos'!A40</f>
        <v>4</v>
      </c>
      <c r="B40" s="403" t="str">
        <f>'5- Identificación de Riesgos'!B40</f>
        <v>Incumplimiento del plan Anual de Inversiones</v>
      </c>
      <c r="C40" s="403" t="str">
        <f>'5- Identificación de Riesgos'!C40</f>
        <v>Postergación o negación en el trámite asociado con la autorización y aprobación de las actividades definidas Plan de Inversión anual.</v>
      </c>
      <c r="D40" s="403" t="s">
        <v>288</v>
      </c>
      <c r="E40" s="188" t="str">
        <f>'5- Identificación de Riesgos'!D40</f>
        <v>1. Demora en el CSJ en aprobación del plan de inversión.</v>
      </c>
      <c r="F40" s="404" t="str">
        <f>'5- Identificación de Riesgos'!H40</f>
        <v>Muy Baja - 1</v>
      </c>
      <c r="G40" s="403" t="str">
        <f>'5- Identificación de Riesgos'!M40</f>
        <v>Leve - 1</v>
      </c>
      <c r="H40" s="403" t="str">
        <f>'5- Identificación de Riesgos'!N40</f>
        <v>Bajo - 1</v>
      </c>
      <c r="I40" s="439"/>
      <c r="J40" s="433" t="str">
        <f>'6- Valoración Controles'!T40</f>
        <v>Muy Baja - 1</v>
      </c>
      <c r="K40" s="433" t="str">
        <f>'6- Valoración Controles'!U40</f>
        <v>Leve - 1</v>
      </c>
      <c r="L40" s="436"/>
      <c r="M40" s="403" t="str">
        <f>'6- Valoración Controles'!V40</f>
        <v>Bajo - 1</v>
      </c>
      <c r="N40" s="403" t="s">
        <v>416</v>
      </c>
      <c r="O40" s="189"/>
      <c r="P40" s="189"/>
      <c r="Q40" s="190"/>
      <c r="R40" s="14"/>
    </row>
    <row r="41" spans="1:18" ht="30">
      <c r="A41" s="414"/>
      <c r="B41" s="367"/>
      <c r="C41" s="367"/>
      <c r="D41" s="367"/>
      <c r="E41" s="191" t="str">
        <f>'5- Identificación de Riesgos'!D41</f>
        <v>2. Demora en la entrega del plan de inversión al Consejo para aprobación.</v>
      </c>
      <c r="F41" s="405"/>
      <c r="G41" s="442"/>
      <c r="H41" s="367"/>
      <c r="I41" s="440"/>
      <c r="J41" s="434"/>
      <c r="K41" s="434"/>
      <c r="L41" s="437"/>
      <c r="M41" s="367"/>
      <c r="N41" s="367"/>
      <c r="O41" s="192"/>
      <c r="P41" s="192"/>
      <c r="Q41" s="193"/>
      <c r="R41" s="14"/>
    </row>
    <row r="42" spans="1:18" ht="30">
      <c r="A42" s="414"/>
      <c r="B42" s="367"/>
      <c r="C42" s="367"/>
      <c r="D42" s="367"/>
      <c r="E42" s="191" t="str">
        <f>'5- Identificación de Riesgos'!D42</f>
        <v>3. Demora en la retroalimentación que se realiza en Consejo sobre el plan de inversión.</v>
      </c>
      <c r="F42" s="405"/>
      <c r="G42" s="442"/>
      <c r="H42" s="367"/>
      <c r="I42" s="440"/>
      <c r="J42" s="434"/>
      <c r="K42" s="434"/>
      <c r="L42" s="437"/>
      <c r="M42" s="367"/>
      <c r="N42" s="367"/>
      <c r="O42" s="192"/>
      <c r="P42" s="192"/>
      <c r="Q42" s="193"/>
      <c r="R42" s="14"/>
    </row>
    <row r="43" spans="1:18" ht="30">
      <c r="A43" s="414"/>
      <c r="B43" s="367"/>
      <c r="C43" s="367"/>
      <c r="D43" s="367"/>
      <c r="E43" s="191" t="str">
        <f>'5- Identificación de Riesgos'!D43</f>
        <v>4. Diversidad de criterios frente a las soluciones planteadas por la Unidad de Informática.</v>
      </c>
      <c r="F43" s="405"/>
      <c r="G43" s="442"/>
      <c r="H43" s="367"/>
      <c r="I43" s="440"/>
      <c r="J43" s="434"/>
      <c r="K43" s="434"/>
      <c r="L43" s="437"/>
      <c r="M43" s="367"/>
      <c r="N43" s="367"/>
      <c r="O43" s="192"/>
      <c r="P43" s="192"/>
      <c r="Q43" s="193"/>
      <c r="R43" s="14"/>
    </row>
    <row r="44" spans="1:18" ht="19.5" customHeight="1">
      <c r="A44" s="414"/>
      <c r="B44" s="367"/>
      <c r="C44" s="367"/>
      <c r="D44" s="367"/>
      <c r="E44" s="191" t="str">
        <f>'5- Identificación de Riesgos'!D44</f>
        <v>5. Equipo de profesionales insuficiente.</v>
      </c>
      <c r="F44" s="405"/>
      <c r="G44" s="442"/>
      <c r="H44" s="367"/>
      <c r="I44" s="440"/>
      <c r="J44" s="434"/>
      <c r="K44" s="434"/>
      <c r="L44" s="437"/>
      <c r="M44" s="367"/>
      <c r="N44" s="367"/>
      <c r="O44" s="192"/>
      <c r="P44" s="192"/>
      <c r="Q44" s="193"/>
      <c r="R44" s="14"/>
    </row>
    <row r="45" spans="1:18" ht="19.5" customHeight="1">
      <c r="A45" s="414"/>
      <c r="B45" s="367"/>
      <c r="C45" s="367"/>
      <c r="D45" s="367"/>
      <c r="E45" s="191" t="str">
        <f>'5- Identificación de Riesgos'!D45</f>
        <v>6. Asignación tardía de recursos.</v>
      </c>
      <c r="F45" s="405"/>
      <c r="G45" s="442"/>
      <c r="H45" s="367"/>
      <c r="I45" s="440"/>
      <c r="J45" s="434"/>
      <c r="K45" s="434"/>
      <c r="L45" s="437"/>
      <c r="M45" s="367"/>
      <c r="N45" s="367"/>
      <c r="O45" s="192"/>
      <c r="P45" s="192"/>
      <c r="Q45" s="193"/>
      <c r="R45" s="14"/>
    </row>
    <row r="46" spans="1:18">
      <c r="A46" s="414"/>
      <c r="B46" s="367"/>
      <c r="C46" s="367"/>
      <c r="D46" s="367"/>
      <c r="E46" s="191">
        <f>'5- Identificación de Riesgos'!D46</f>
        <v>0</v>
      </c>
      <c r="F46" s="405"/>
      <c r="G46" s="442"/>
      <c r="H46" s="367"/>
      <c r="I46" s="440"/>
      <c r="J46" s="434"/>
      <c r="K46" s="434"/>
      <c r="L46" s="437"/>
      <c r="M46" s="367"/>
      <c r="N46" s="367"/>
      <c r="O46" s="192"/>
      <c r="P46" s="192"/>
      <c r="Q46" s="193"/>
      <c r="R46" s="14"/>
    </row>
    <row r="47" spans="1:18">
      <c r="A47" s="414"/>
      <c r="B47" s="367"/>
      <c r="C47" s="367"/>
      <c r="D47" s="367"/>
      <c r="E47" s="191">
        <f>'5- Identificación de Riesgos'!D47</f>
        <v>0</v>
      </c>
      <c r="F47" s="405"/>
      <c r="G47" s="442"/>
      <c r="H47" s="367"/>
      <c r="I47" s="440"/>
      <c r="J47" s="434"/>
      <c r="K47" s="434"/>
      <c r="L47" s="437"/>
      <c r="M47" s="367"/>
      <c r="N47" s="367"/>
      <c r="O47" s="192"/>
      <c r="P47" s="192"/>
      <c r="Q47" s="193"/>
      <c r="R47" s="14"/>
    </row>
    <row r="48" spans="1:18">
      <c r="A48" s="414"/>
      <c r="B48" s="367"/>
      <c r="C48" s="367"/>
      <c r="D48" s="367"/>
      <c r="E48" s="191">
        <f>'5- Identificación de Riesgos'!D48</f>
        <v>0</v>
      </c>
      <c r="F48" s="405"/>
      <c r="G48" s="442"/>
      <c r="H48" s="367"/>
      <c r="I48" s="440"/>
      <c r="J48" s="434"/>
      <c r="K48" s="434"/>
      <c r="L48" s="437"/>
      <c r="M48" s="367"/>
      <c r="N48" s="367"/>
      <c r="O48" s="192"/>
      <c r="P48" s="192"/>
      <c r="Q48" s="193"/>
      <c r="R48" s="14"/>
    </row>
    <row r="49" spans="1:18" ht="15.75" thickBot="1">
      <c r="A49" s="415"/>
      <c r="B49" s="368"/>
      <c r="C49" s="368"/>
      <c r="D49" s="368"/>
      <c r="E49" s="197">
        <f>'5- Identificación de Riesgos'!D49</f>
        <v>0</v>
      </c>
      <c r="F49" s="406"/>
      <c r="G49" s="443"/>
      <c r="H49" s="368"/>
      <c r="I49" s="441"/>
      <c r="J49" s="435"/>
      <c r="K49" s="435"/>
      <c r="L49" s="438"/>
      <c r="M49" s="368"/>
      <c r="N49" s="368"/>
      <c r="O49" s="198"/>
      <c r="P49" s="198"/>
      <c r="Q49" s="199"/>
      <c r="R49" s="14"/>
    </row>
    <row r="50" spans="1:18" ht="67.5" customHeight="1">
      <c r="A50" s="413">
        <f>'5- Identificación de Riesgos'!A50</f>
        <v>5</v>
      </c>
      <c r="B50" s="403" t="str">
        <f>'5- Identificación de Riesgos'!B50</f>
        <v>Corrupción</v>
      </c>
      <c r="C50" s="403" t="str">
        <f>'5- Identificación de Riesgos'!C50</f>
        <v>Posibilidad de actos indebidos de  los servidores judiciales debido a  la carencia en transparencia, ética y valores</v>
      </c>
      <c r="D50" s="403" t="s">
        <v>288</v>
      </c>
      <c r="E50" s="188" t="str">
        <f>'5- Identificación de Riesgos'!D50</f>
        <v>1.Insuficientes programas de capacitación para la toma de conciencia debido al desconocimiento de la ley anti soborno (ISO 37001:2016), Plan Anticorrupción y  de los  valores y principios propios de la entidad.</v>
      </c>
      <c r="F50" s="404" t="str">
        <f>'5- Identificación de Riesgos'!H50</f>
        <v>Muy Baja - 1</v>
      </c>
      <c r="G50" s="403" t="str">
        <f>'5- Identificación de Riesgos'!M50</f>
        <v>Menor - 2</v>
      </c>
      <c r="H50" s="403" t="str">
        <f>'5- Identificación de Riesgos'!N50</f>
        <v>Bajo - 2</v>
      </c>
      <c r="I50" s="439"/>
      <c r="J50" s="433" t="str">
        <f>'6- Valoración Controles'!T50</f>
        <v>Muy Baja - 1</v>
      </c>
      <c r="K50" s="433" t="str">
        <f>'6- Valoración Controles'!U50</f>
        <v>Menor - 2</v>
      </c>
      <c r="L50" s="436"/>
      <c r="M50" s="403" t="str">
        <f>'6- Valoración Controles'!V50</f>
        <v>Bajo - 2</v>
      </c>
      <c r="N50" s="403" t="s">
        <v>417</v>
      </c>
      <c r="O50" s="189" t="s">
        <v>418</v>
      </c>
      <c r="P50" s="189" t="s">
        <v>419</v>
      </c>
      <c r="Q50" s="190">
        <v>45366</v>
      </c>
      <c r="R50" s="14"/>
    </row>
    <row r="51" spans="1:18" ht="33.75" customHeight="1">
      <c r="A51" s="414"/>
      <c r="B51" s="367"/>
      <c r="C51" s="367"/>
      <c r="D51" s="367"/>
      <c r="E51" s="191" t="str">
        <f>'5- Identificación de Riesgos'!D51</f>
        <v xml:space="preserve">2. Desconocimiento del Código de Ética y Buen Gobierno.    </v>
      </c>
      <c r="F51" s="405"/>
      <c r="G51" s="442"/>
      <c r="H51" s="367"/>
      <c r="I51" s="440"/>
      <c r="J51" s="434"/>
      <c r="K51" s="434"/>
      <c r="L51" s="437"/>
      <c r="M51" s="367"/>
      <c r="N51" s="367"/>
      <c r="O51" s="192"/>
      <c r="P51" s="192"/>
      <c r="Q51" s="193"/>
      <c r="R51" s="14"/>
    </row>
    <row r="52" spans="1:18" ht="30">
      <c r="A52" s="414"/>
      <c r="B52" s="367"/>
      <c r="C52" s="367"/>
      <c r="D52" s="367"/>
      <c r="E52" s="191" t="str">
        <f>'5- Identificación de Riesgos'!D52</f>
        <v>3.Carencia de compromiso  y transparencia de los servidores judiciales con la Entidad.</v>
      </c>
      <c r="F52" s="405"/>
      <c r="G52" s="442"/>
      <c r="H52" s="367"/>
      <c r="I52" s="440"/>
      <c r="J52" s="434"/>
      <c r="K52" s="434"/>
      <c r="L52" s="437"/>
      <c r="M52" s="367"/>
      <c r="N52" s="367"/>
      <c r="O52" s="192"/>
      <c r="P52" s="192"/>
      <c r="Q52" s="193"/>
      <c r="R52" s="14"/>
    </row>
    <row r="53" spans="1:18" ht="30">
      <c r="A53" s="414"/>
      <c r="B53" s="367"/>
      <c r="C53" s="367"/>
      <c r="D53" s="367"/>
      <c r="E53" s="191" t="str">
        <f>'5- Identificación de Riesgos'!D53</f>
        <v>4.Deficiencia del control y seguimiento de la gestión ejercida por los servidores judiciales.</v>
      </c>
      <c r="F53" s="405"/>
      <c r="G53" s="442"/>
      <c r="H53" s="367"/>
      <c r="I53" s="440"/>
      <c r="J53" s="434"/>
      <c r="K53" s="434"/>
      <c r="L53" s="437"/>
      <c r="M53" s="367"/>
      <c r="N53" s="367"/>
      <c r="O53" s="192"/>
      <c r="P53" s="192"/>
      <c r="Q53" s="193"/>
      <c r="R53" s="14"/>
    </row>
    <row r="54" spans="1:18" ht="27.75" customHeight="1">
      <c r="A54" s="414"/>
      <c r="B54" s="367"/>
      <c r="C54" s="367"/>
      <c r="D54" s="367"/>
      <c r="E54" s="191" t="str">
        <f>'5- Identificación de Riesgos'!D54</f>
        <v xml:space="preserve">5.Obtención de beneficios propios </v>
      </c>
      <c r="F54" s="405"/>
      <c r="G54" s="442"/>
      <c r="H54" s="367"/>
      <c r="I54" s="440"/>
      <c r="J54" s="434"/>
      <c r="K54" s="434"/>
      <c r="L54" s="437"/>
      <c r="M54" s="367"/>
      <c r="N54" s="367"/>
      <c r="O54" s="192"/>
      <c r="P54" s="192"/>
      <c r="Q54" s="193"/>
      <c r="R54" s="14"/>
    </row>
    <row r="55" spans="1:18">
      <c r="A55" s="414"/>
      <c r="B55" s="367"/>
      <c r="C55" s="367"/>
      <c r="D55" s="367"/>
      <c r="E55" s="191">
        <f>'5- Identificación de Riesgos'!D55</f>
        <v>0</v>
      </c>
      <c r="F55" s="405"/>
      <c r="G55" s="442"/>
      <c r="H55" s="367"/>
      <c r="I55" s="440"/>
      <c r="J55" s="434"/>
      <c r="K55" s="434"/>
      <c r="L55" s="437"/>
      <c r="M55" s="367"/>
      <c r="N55" s="367"/>
      <c r="O55" s="192"/>
      <c r="P55" s="192"/>
      <c r="Q55" s="193"/>
      <c r="R55" s="14"/>
    </row>
    <row r="56" spans="1:18">
      <c r="A56" s="414"/>
      <c r="B56" s="367"/>
      <c r="C56" s="367"/>
      <c r="D56" s="367"/>
      <c r="E56" s="191">
        <f>'5- Identificación de Riesgos'!D56</f>
        <v>0</v>
      </c>
      <c r="F56" s="405"/>
      <c r="G56" s="442"/>
      <c r="H56" s="367"/>
      <c r="I56" s="440"/>
      <c r="J56" s="434"/>
      <c r="K56" s="434"/>
      <c r="L56" s="437"/>
      <c r="M56" s="367"/>
      <c r="N56" s="367"/>
      <c r="O56" s="192"/>
      <c r="P56" s="192"/>
      <c r="Q56" s="193"/>
      <c r="R56" s="14"/>
    </row>
    <row r="57" spans="1:18">
      <c r="A57" s="414"/>
      <c r="B57" s="367"/>
      <c r="C57" s="367"/>
      <c r="D57" s="367"/>
      <c r="E57" s="191">
        <f>'5- Identificación de Riesgos'!D57</f>
        <v>0</v>
      </c>
      <c r="F57" s="405"/>
      <c r="G57" s="442"/>
      <c r="H57" s="367"/>
      <c r="I57" s="440"/>
      <c r="J57" s="434"/>
      <c r="K57" s="434"/>
      <c r="L57" s="437"/>
      <c r="M57" s="367"/>
      <c r="N57" s="367"/>
      <c r="O57" s="192"/>
      <c r="P57" s="192"/>
      <c r="Q57" s="193"/>
      <c r="R57" s="14"/>
    </row>
    <row r="58" spans="1:18">
      <c r="A58" s="414"/>
      <c r="B58" s="367"/>
      <c r="C58" s="367"/>
      <c r="D58" s="367"/>
      <c r="E58" s="191">
        <f>'5- Identificación de Riesgos'!D58</f>
        <v>0</v>
      </c>
      <c r="F58" s="405"/>
      <c r="G58" s="442"/>
      <c r="H58" s="367"/>
      <c r="I58" s="440"/>
      <c r="J58" s="434"/>
      <c r="K58" s="434"/>
      <c r="L58" s="437"/>
      <c r="M58" s="367"/>
      <c r="N58" s="367"/>
      <c r="O58" s="192"/>
      <c r="P58" s="192"/>
      <c r="Q58" s="193"/>
      <c r="R58" s="14"/>
    </row>
    <row r="59" spans="1:18" ht="15.75" thickBot="1">
      <c r="A59" s="415"/>
      <c r="B59" s="368"/>
      <c r="C59" s="368"/>
      <c r="D59" s="368"/>
      <c r="E59" s="197">
        <f>'5- Identificación de Riesgos'!D59</f>
        <v>0</v>
      </c>
      <c r="F59" s="406"/>
      <c r="G59" s="443"/>
      <c r="H59" s="368"/>
      <c r="I59" s="441"/>
      <c r="J59" s="435"/>
      <c r="K59" s="435"/>
      <c r="L59" s="438"/>
      <c r="M59" s="368"/>
      <c r="N59" s="368"/>
      <c r="O59" s="198"/>
      <c r="P59" s="198"/>
      <c r="Q59" s="199"/>
      <c r="R59" s="14"/>
    </row>
    <row r="60" spans="1:18" ht="38.25" customHeight="1">
      <c r="A60" s="413">
        <f>'5- Identificación de Riesgos'!A60</f>
        <v>6</v>
      </c>
      <c r="B60" s="403" t="str">
        <f>'5- Identificación de Riesgos'!B60</f>
        <v>Obsolescencia Tecnológica.</v>
      </c>
      <c r="C60" s="403" t="str">
        <f>'5- Identificación de Riesgos'!C60</f>
        <v>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v>
      </c>
      <c r="D60" s="403" t="s">
        <v>288</v>
      </c>
      <c r="E60" s="188" t="str">
        <f>'5- Identificación de Riesgos'!D60</f>
        <v>1.Rápido e inevitable avance tecnológico.</v>
      </c>
      <c r="F60" s="404" t="str">
        <f>'5- Identificación de Riesgos'!H60</f>
        <v>Muy Baja - 1</v>
      </c>
      <c r="G60" s="403" t="str">
        <f>'5- Identificación de Riesgos'!M60</f>
        <v>Mayor - 4</v>
      </c>
      <c r="H60" s="403" t="str">
        <f>'5- Identificación de Riesgos'!N60</f>
        <v>Alto  - 4</v>
      </c>
      <c r="I60" s="439"/>
      <c r="J60" s="433" t="str">
        <f>'6- Valoración Controles'!T60</f>
        <v>Muy Baja - 1</v>
      </c>
      <c r="K60" s="433" t="str">
        <f>'6- Valoración Controles'!U60</f>
        <v>Mayor - 4</v>
      </c>
      <c r="L60" s="436"/>
      <c r="M60" s="403" t="str">
        <f>'6- Valoración Controles'!V60</f>
        <v>Alto  - 4</v>
      </c>
      <c r="N60" s="403" t="s">
        <v>417</v>
      </c>
      <c r="O60" s="189"/>
      <c r="P60" s="189"/>
      <c r="Q60" s="190"/>
      <c r="R60" s="14"/>
    </row>
    <row r="61" spans="1:18" ht="54.75" customHeight="1">
      <c r="A61" s="414"/>
      <c r="B61" s="367"/>
      <c r="C61" s="367"/>
      <c r="D61" s="367"/>
      <c r="E61" s="191" t="str">
        <f>'5- Identificación de Riesgos'!D61</f>
        <v>2. Falta de recursos presupuestales para enfrentar la necesidad de actualizar la plataforma tecnológica y los sistemas de información.</v>
      </c>
      <c r="F61" s="405"/>
      <c r="G61" s="442"/>
      <c r="H61" s="367"/>
      <c r="I61" s="440"/>
      <c r="J61" s="434"/>
      <c r="K61" s="434"/>
      <c r="L61" s="437"/>
      <c r="M61" s="367"/>
      <c r="N61" s="367"/>
      <c r="O61" s="192"/>
      <c r="P61" s="192"/>
      <c r="Q61" s="193"/>
      <c r="R61" s="14"/>
    </row>
    <row r="62" spans="1:18">
      <c r="A62" s="414"/>
      <c r="B62" s="367"/>
      <c r="C62" s="367"/>
      <c r="D62" s="367"/>
      <c r="E62" s="191">
        <f>'5- Identificación de Riesgos'!D62</f>
        <v>0</v>
      </c>
      <c r="F62" s="405"/>
      <c r="G62" s="442"/>
      <c r="H62" s="367"/>
      <c r="I62" s="440"/>
      <c r="J62" s="434"/>
      <c r="K62" s="434"/>
      <c r="L62" s="437"/>
      <c r="M62" s="367"/>
      <c r="N62" s="367"/>
      <c r="O62" s="192"/>
      <c r="P62" s="192"/>
      <c r="Q62" s="193"/>
      <c r="R62" s="14"/>
    </row>
    <row r="63" spans="1:18">
      <c r="A63" s="414"/>
      <c r="B63" s="367"/>
      <c r="C63" s="367"/>
      <c r="D63" s="367"/>
      <c r="E63" s="191">
        <f>'5- Identificación de Riesgos'!D63</f>
        <v>0</v>
      </c>
      <c r="F63" s="405"/>
      <c r="G63" s="442"/>
      <c r="H63" s="367"/>
      <c r="I63" s="440"/>
      <c r="J63" s="434"/>
      <c r="K63" s="434"/>
      <c r="L63" s="437"/>
      <c r="M63" s="367"/>
      <c r="N63" s="367"/>
      <c r="O63" s="192"/>
      <c r="P63" s="192"/>
      <c r="Q63" s="193"/>
      <c r="R63" s="14"/>
    </row>
    <row r="64" spans="1:18" ht="27.75" customHeight="1">
      <c r="A64" s="414"/>
      <c r="B64" s="367"/>
      <c r="C64" s="367"/>
      <c r="D64" s="367"/>
      <c r="E64" s="191">
        <f>'5- Identificación de Riesgos'!D64</f>
        <v>0</v>
      </c>
      <c r="F64" s="405"/>
      <c r="G64" s="442"/>
      <c r="H64" s="367"/>
      <c r="I64" s="440"/>
      <c r="J64" s="434"/>
      <c r="K64" s="434"/>
      <c r="L64" s="437"/>
      <c r="M64" s="367"/>
      <c r="N64" s="367"/>
      <c r="O64" s="192"/>
      <c r="P64" s="192"/>
      <c r="Q64" s="193"/>
      <c r="R64" s="14"/>
    </row>
    <row r="65" spans="1:18">
      <c r="A65" s="414"/>
      <c r="B65" s="367"/>
      <c r="C65" s="367"/>
      <c r="D65" s="367"/>
      <c r="E65" s="191">
        <f>'5- Identificación de Riesgos'!D65</f>
        <v>0</v>
      </c>
      <c r="F65" s="405"/>
      <c r="G65" s="442"/>
      <c r="H65" s="367"/>
      <c r="I65" s="440"/>
      <c r="J65" s="434"/>
      <c r="K65" s="434"/>
      <c r="L65" s="437"/>
      <c r="M65" s="367"/>
      <c r="N65" s="367"/>
      <c r="O65" s="192"/>
      <c r="P65" s="192"/>
      <c r="Q65" s="193"/>
      <c r="R65" s="14"/>
    </row>
    <row r="66" spans="1:18">
      <c r="A66" s="414"/>
      <c r="B66" s="367"/>
      <c r="C66" s="367"/>
      <c r="D66" s="367"/>
      <c r="E66" s="191">
        <f>'5- Identificación de Riesgos'!D66</f>
        <v>0</v>
      </c>
      <c r="F66" s="405"/>
      <c r="G66" s="442"/>
      <c r="H66" s="367"/>
      <c r="I66" s="440"/>
      <c r="J66" s="434"/>
      <c r="K66" s="434"/>
      <c r="L66" s="437"/>
      <c r="M66" s="367"/>
      <c r="N66" s="367"/>
      <c r="O66" s="192"/>
      <c r="P66" s="192"/>
      <c r="Q66" s="193"/>
      <c r="R66" s="14"/>
    </row>
    <row r="67" spans="1:18">
      <c r="A67" s="414"/>
      <c r="B67" s="367"/>
      <c r="C67" s="367"/>
      <c r="D67" s="367"/>
      <c r="E67" s="191">
        <f>'5- Identificación de Riesgos'!D67</f>
        <v>0</v>
      </c>
      <c r="F67" s="405"/>
      <c r="G67" s="442"/>
      <c r="H67" s="367"/>
      <c r="I67" s="440"/>
      <c r="J67" s="434"/>
      <c r="K67" s="434"/>
      <c r="L67" s="437"/>
      <c r="M67" s="367"/>
      <c r="N67" s="367"/>
      <c r="O67" s="192"/>
      <c r="P67" s="192"/>
      <c r="Q67" s="193"/>
      <c r="R67" s="14"/>
    </row>
    <row r="68" spans="1:18">
      <c r="A68" s="414"/>
      <c r="B68" s="367"/>
      <c r="C68" s="367"/>
      <c r="D68" s="367"/>
      <c r="E68" s="191">
        <f>'5- Identificación de Riesgos'!D68</f>
        <v>0</v>
      </c>
      <c r="F68" s="405"/>
      <c r="G68" s="442"/>
      <c r="H68" s="367"/>
      <c r="I68" s="440"/>
      <c r="J68" s="434"/>
      <c r="K68" s="434"/>
      <c r="L68" s="437"/>
      <c r="M68" s="367"/>
      <c r="N68" s="367"/>
      <c r="O68" s="192"/>
      <c r="P68" s="192"/>
      <c r="Q68" s="193"/>
      <c r="R68" s="14"/>
    </row>
    <row r="69" spans="1:18" ht="15.75" thickBot="1">
      <c r="A69" s="415"/>
      <c r="B69" s="368"/>
      <c r="C69" s="368"/>
      <c r="D69" s="368"/>
      <c r="E69" s="197">
        <f>'5- Identificación de Riesgos'!D69</f>
        <v>0</v>
      </c>
      <c r="F69" s="406"/>
      <c r="G69" s="443"/>
      <c r="H69" s="368"/>
      <c r="I69" s="441"/>
      <c r="J69" s="435"/>
      <c r="K69" s="435"/>
      <c r="L69" s="438"/>
      <c r="M69" s="368"/>
      <c r="N69" s="368"/>
      <c r="O69" s="198"/>
      <c r="P69" s="198"/>
      <c r="Q69" s="199"/>
      <c r="R69" s="14"/>
    </row>
    <row r="70" spans="1:18" ht="57.6" customHeight="1">
      <c r="A70" s="413">
        <f>'5- Identificación de Riesgos'!A70</f>
        <v>7</v>
      </c>
      <c r="B70" s="403" t="str">
        <f>'5- Identificación de Riesgos'!B70</f>
        <v>Interrupción de los servicios tecnológicos</v>
      </c>
      <c r="C70" s="403" t="str">
        <f>'5- Identificación de Riesgos'!C70</f>
        <v xml:space="preserve">Afectación en la prestación de servicios tecnológicos, causado por la MIGRACIÓN de los mismos, en el cambio de proveedor, afectando el normal desarrollo de las actividades </v>
      </c>
      <c r="D70" s="403" t="s">
        <v>288</v>
      </c>
      <c r="E70" s="188" t="str">
        <f>'5- Identificación de Riesgos'!D70</f>
        <v>1. Alta complejidad de la prestación de servicios tecnológicos, en particular cuando hay cambio de operadores.</v>
      </c>
      <c r="F70" s="404" t="str">
        <f>'5- Identificación de Riesgos'!H70</f>
        <v>Muy Baja - 1</v>
      </c>
      <c r="G70" s="403" t="str">
        <f>'5- Identificación de Riesgos'!M70</f>
        <v>Menor - 2</v>
      </c>
      <c r="H70" s="403" t="str">
        <f>'5- Identificación de Riesgos'!N70</f>
        <v>Bajo - 2</v>
      </c>
      <c r="I70" s="439"/>
      <c r="J70" s="433" t="str">
        <f>'6- Valoración Controles'!T70</f>
        <v>Muy Baja - 1</v>
      </c>
      <c r="K70" s="433" t="str">
        <f>'6- Valoración Controles'!U70</f>
        <v>Menor - 2</v>
      </c>
      <c r="L70" s="436"/>
      <c r="M70" s="403" t="str">
        <f>'6- Valoración Controles'!V70</f>
        <v>Bajo - 2</v>
      </c>
      <c r="N70" s="403" t="s">
        <v>417</v>
      </c>
      <c r="O70" s="189" t="s">
        <v>418</v>
      </c>
      <c r="P70" s="189" t="s">
        <v>419</v>
      </c>
      <c r="Q70" s="190">
        <v>45366</v>
      </c>
      <c r="R70" s="14"/>
    </row>
    <row r="71" spans="1:18">
      <c r="A71" s="414"/>
      <c r="B71" s="367"/>
      <c r="C71" s="367"/>
      <c r="D71" s="367"/>
      <c r="E71" s="191">
        <f>'5- Identificación de Riesgos'!D71</f>
        <v>0</v>
      </c>
      <c r="F71" s="405"/>
      <c r="G71" s="442"/>
      <c r="H71" s="367"/>
      <c r="I71" s="440"/>
      <c r="J71" s="434"/>
      <c r="K71" s="434"/>
      <c r="L71" s="437"/>
      <c r="M71" s="367"/>
      <c r="N71" s="367"/>
      <c r="O71" s="192"/>
      <c r="P71" s="192"/>
      <c r="Q71" s="193"/>
      <c r="R71" s="14"/>
    </row>
    <row r="72" spans="1:18">
      <c r="A72" s="414"/>
      <c r="B72" s="367"/>
      <c r="C72" s="367"/>
      <c r="D72" s="367"/>
      <c r="E72" s="191">
        <f>'5- Identificación de Riesgos'!D72</f>
        <v>0</v>
      </c>
      <c r="F72" s="405"/>
      <c r="G72" s="442"/>
      <c r="H72" s="367"/>
      <c r="I72" s="440"/>
      <c r="J72" s="434"/>
      <c r="K72" s="434"/>
      <c r="L72" s="437"/>
      <c r="M72" s="367"/>
      <c r="N72" s="367"/>
      <c r="O72" s="192"/>
      <c r="P72" s="192"/>
      <c r="Q72" s="193"/>
      <c r="R72" s="14"/>
    </row>
    <row r="73" spans="1:18">
      <c r="A73" s="414"/>
      <c r="B73" s="367"/>
      <c r="C73" s="367"/>
      <c r="D73" s="367"/>
      <c r="E73" s="191">
        <f>'5- Identificación de Riesgos'!D73</f>
        <v>0</v>
      </c>
      <c r="F73" s="405"/>
      <c r="G73" s="442"/>
      <c r="H73" s="367"/>
      <c r="I73" s="440"/>
      <c r="J73" s="434"/>
      <c r="K73" s="434"/>
      <c r="L73" s="437"/>
      <c r="M73" s="367"/>
      <c r="N73" s="367"/>
      <c r="O73" s="192"/>
      <c r="P73" s="192"/>
      <c r="Q73" s="193"/>
      <c r="R73" s="14"/>
    </row>
    <row r="74" spans="1:18" ht="13.5" customHeight="1">
      <c r="A74" s="414"/>
      <c r="B74" s="367"/>
      <c r="C74" s="367"/>
      <c r="D74" s="367"/>
      <c r="E74" s="191">
        <f>'5- Identificación de Riesgos'!D74</f>
        <v>0</v>
      </c>
      <c r="F74" s="405"/>
      <c r="G74" s="442"/>
      <c r="H74" s="367"/>
      <c r="I74" s="440"/>
      <c r="J74" s="434"/>
      <c r="K74" s="434"/>
      <c r="L74" s="437"/>
      <c r="M74" s="367"/>
      <c r="N74" s="367"/>
      <c r="O74" s="192"/>
      <c r="P74" s="192"/>
      <c r="Q74" s="193"/>
      <c r="R74" s="14"/>
    </row>
    <row r="75" spans="1:18">
      <c r="A75" s="414"/>
      <c r="B75" s="367"/>
      <c r="C75" s="367"/>
      <c r="D75" s="367"/>
      <c r="E75" s="191">
        <f>'5- Identificación de Riesgos'!D75</f>
        <v>0</v>
      </c>
      <c r="F75" s="405"/>
      <c r="G75" s="442"/>
      <c r="H75" s="367"/>
      <c r="I75" s="440"/>
      <c r="J75" s="434"/>
      <c r="K75" s="434"/>
      <c r="L75" s="437"/>
      <c r="M75" s="367"/>
      <c r="N75" s="367"/>
      <c r="O75" s="192"/>
      <c r="P75" s="192"/>
      <c r="Q75" s="193"/>
      <c r="R75" s="14"/>
    </row>
    <row r="76" spans="1:18">
      <c r="A76" s="414"/>
      <c r="B76" s="367"/>
      <c r="C76" s="367"/>
      <c r="D76" s="367"/>
      <c r="E76" s="191">
        <f>'5- Identificación de Riesgos'!D76</f>
        <v>0</v>
      </c>
      <c r="F76" s="405"/>
      <c r="G76" s="442"/>
      <c r="H76" s="367"/>
      <c r="I76" s="440"/>
      <c r="J76" s="434"/>
      <c r="K76" s="434"/>
      <c r="L76" s="437"/>
      <c r="M76" s="367"/>
      <c r="N76" s="367"/>
      <c r="O76" s="192"/>
      <c r="P76" s="192"/>
      <c r="Q76" s="193"/>
      <c r="R76" s="14"/>
    </row>
    <row r="77" spans="1:18">
      <c r="A77" s="414"/>
      <c r="B77" s="367"/>
      <c r="C77" s="367"/>
      <c r="D77" s="367"/>
      <c r="E77" s="191">
        <f>'5- Identificación de Riesgos'!D77</f>
        <v>0</v>
      </c>
      <c r="F77" s="405"/>
      <c r="G77" s="442"/>
      <c r="H77" s="367"/>
      <c r="I77" s="440"/>
      <c r="J77" s="434"/>
      <c r="K77" s="434"/>
      <c r="L77" s="437"/>
      <c r="M77" s="367"/>
      <c r="N77" s="367"/>
      <c r="O77" s="192"/>
      <c r="P77" s="192"/>
      <c r="Q77" s="193"/>
      <c r="R77" s="14"/>
    </row>
    <row r="78" spans="1:18">
      <c r="A78" s="414"/>
      <c r="B78" s="367"/>
      <c r="C78" s="367"/>
      <c r="D78" s="367"/>
      <c r="E78" s="191">
        <f>'5- Identificación de Riesgos'!D78</f>
        <v>0</v>
      </c>
      <c r="F78" s="405"/>
      <c r="G78" s="442"/>
      <c r="H78" s="367"/>
      <c r="I78" s="440"/>
      <c r="J78" s="434"/>
      <c r="K78" s="434"/>
      <c r="L78" s="437"/>
      <c r="M78" s="367"/>
      <c r="N78" s="367"/>
      <c r="O78" s="192"/>
      <c r="P78" s="192"/>
      <c r="Q78" s="193"/>
      <c r="R78" s="14"/>
    </row>
    <row r="79" spans="1:18" ht="15.75" thickBot="1">
      <c r="A79" s="415"/>
      <c r="B79" s="368"/>
      <c r="C79" s="368"/>
      <c r="D79" s="368"/>
      <c r="E79" s="197">
        <f>'5- Identificación de Riesgos'!D79</f>
        <v>0</v>
      </c>
      <c r="F79" s="406"/>
      <c r="G79" s="443"/>
      <c r="H79" s="368"/>
      <c r="I79" s="441"/>
      <c r="J79" s="435"/>
      <c r="K79" s="435"/>
      <c r="L79" s="438"/>
      <c r="M79" s="368"/>
      <c r="N79" s="368"/>
      <c r="O79" s="198"/>
      <c r="P79" s="198"/>
      <c r="Q79" s="199"/>
      <c r="R79" s="14"/>
    </row>
    <row r="80" spans="1:18" ht="19.5" customHeight="1">
      <c r="A80" s="413">
        <f>'5- Identificación de Riesgos'!A80</f>
        <v>8</v>
      </c>
      <c r="B80" s="403" t="str">
        <f>'5- Identificación de Riesgos'!B80</f>
        <v>Interrupción del servicio de conectividad LAN - Local</v>
      </c>
      <c r="C80" s="403" t="str">
        <f>'5- Identificación de Riesgos'!C80</f>
        <v>Afectar el normal curso de las operaciones en alguna de las ubicaciones de la organización con ocasión a la ausencia de conectividad</v>
      </c>
      <c r="D80" s="403" t="s">
        <v>288</v>
      </c>
      <c r="E80" s="188" t="str">
        <f>'5- Identificación de Riesgos'!D80</f>
        <v>1. Fallas en la operación de los equipos activos de RED.</v>
      </c>
      <c r="F80" s="404" t="str">
        <f>'5- Identificación de Riesgos'!H80</f>
        <v>Media - 3</v>
      </c>
      <c r="G80" s="403" t="str">
        <f>'5- Identificación de Riesgos'!M80</f>
        <v>Menor - 2</v>
      </c>
      <c r="H80" s="403" t="str">
        <f>'5- Identificación de Riesgos'!N80</f>
        <v>Moderado - 6</v>
      </c>
      <c r="I80" s="439"/>
      <c r="J80" s="433" t="str">
        <f>'6- Valoración Controles'!T80</f>
        <v>Media - 3</v>
      </c>
      <c r="K80" s="433" t="str">
        <f>'6- Valoración Controles'!U80</f>
        <v>Menor - 2</v>
      </c>
      <c r="L80" s="436"/>
      <c r="M80" s="403" t="str">
        <f>'6- Valoración Controles'!V80</f>
        <v>Moderado - 6</v>
      </c>
      <c r="N80" s="403" t="s">
        <v>417</v>
      </c>
      <c r="O80" s="189" t="s">
        <v>418</v>
      </c>
      <c r="P80" s="189" t="s">
        <v>419</v>
      </c>
      <c r="Q80" s="190">
        <v>45366</v>
      </c>
      <c r="R80" s="14"/>
    </row>
    <row r="81" spans="1:18" ht="19.5" customHeight="1">
      <c r="A81" s="414"/>
      <c r="B81" s="367"/>
      <c r="C81" s="367"/>
      <c r="D81" s="367"/>
      <c r="E81" s="191" t="str">
        <f>'5- Identificación de Riesgos'!D81</f>
        <v>2. Fallas en el fluido eléctrico</v>
      </c>
      <c r="F81" s="405"/>
      <c r="G81" s="442"/>
      <c r="H81" s="367"/>
      <c r="I81" s="440"/>
      <c r="J81" s="434"/>
      <c r="K81" s="434"/>
      <c r="L81" s="437"/>
      <c r="M81" s="367"/>
      <c r="N81" s="367"/>
      <c r="O81" s="192"/>
      <c r="P81" s="192"/>
      <c r="Q81" s="193"/>
      <c r="R81" s="14"/>
    </row>
    <row r="82" spans="1:18" ht="19.5" customHeight="1">
      <c r="A82" s="414"/>
      <c r="B82" s="367"/>
      <c r="C82" s="367"/>
      <c r="D82" s="367"/>
      <c r="E82" s="191" t="str">
        <f>'5- Identificación de Riesgos'!D82</f>
        <v>3. Falta o demoras en el mantenimiento</v>
      </c>
      <c r="F82" s="405"/>
      <c r="G82" s="442"/>
      <c r="H82" s="367"/>
      <c r="I82" s="440"/>
      <c r="J82" s="434"/>
      <c r="K82" s="434"/>
      <c r="L82" s="437"/>
      <c r="M82" s="367"/>
      <c r="N82" s="367"/>
      <c r="O82" s="192"/>
      <c r="P82" s="192"/>
      <c r="Q82" s="193"/>
      <c r="R82" s="14"/>
    </row>
    <row r="83" spans="1:18" ht="19.5" customHeight="1">
      <c r="A83" s="414"/>
      <c r="B83" s="367"/>
      <c r="C83" s="367"/>
      <c r="D83" s="367"/>
      <c r="E83" s="191" t="str">
        <f>'5- Identificación de Riesgos'!D83</f>
        <v>4. Virus Informático</v>
      </c>
      <c r="F83" s="405"/>
      <c r="G83" s="442"/>
      <c r="H83" s="367"/>
      <c r="I83" s="440"/>
      <c r="J83" s="434"/>
      <c r="K83" s="434"/>
      <c r="L83" s="437"/>
      <c r="M83" s="367"/>
      <c r="N83" s="367"/>
      <c r="O83" s="192"/>
      <c r="P83" s="192"/>
      <c r="Q83" s="193"/>
      <c r="R83" s="14"/>
    </row>
    <row r="84" spans="1:18" ht="19.5" customHeight="1">
      <c r="A84" s="414"/>
      <c r="B84" s="367"/>
      <c r="C84" s="367"/>
      <c r="D84" s="367"/>
      <c r="E84" s="191" t="str">
        <f>'5- Identificación de Riesgos'!D84</f>
        <v>5. Falta de presupuesto</v>
      </c>
      <c r="F84" s="405"/>
      <c r="G84" s="442"/>
      <c r="H84" s="367"/>
      <c r="I84" s="440"/>
      <c r="J84" s="434"/>
      <c r="K84" s="434"/>
      <c r="L84" s="437"/>
      <c r="M84" s="367"/>
      <c r="N84" s="367"/>
      <c r="O84" s="192"/>
      <c r="P84" s="192"/>
      <c r="Q84" s="193"/>
      <c r="R84" s="14"/>
    </row>
    <row r="85" spans="1:18">
      <c r="A85" s="414"/>
      <c r="B85" s="367"/>
      <c r="C85" s="367"/>
      <c r="D85" s="367"/>
      <c r="E85" s="191">
        <f>'5- Identificación de Riesgos'!D85</f>
        <v>0</v>
      </c>
      <c r="F85" s="405"/>
      <c r="G85" s="442"/>
      <c r="H85" s="367"/>
      <c r="I85" s="440"/>
      <c r="J85" s="434"/>
      <c r="K85" s="434"/>
      <c r="L85" s="437"/>
      <c r="M85" s="367"/>
      <c r="N85" s="367"/>
      <c r="O85" s="192"/>
      <c r="P85" s="192"/>
      <c r="Q85" s="193"/>
      <c r="R85" s="14"/>
    </row>
    <row r="86" spans="1:18">
      <c r="A86" s="414"/>
      <c r="B86" s="367"/>
      <c r="C86" s="367"/>
      <c r="D86" s="367"/>
      <c r="E86" s="191">
        <f>'5- Identificación de Riesgos'!D86</f>
        <v>0</v>
      </c>
      <c r="F86" s="405"/>
      <c r="G86" s="442"/>
      <c r="H86" s="367"/>
      <c r="I86" s="440"/>
      <c r="J86" s="434"/>
      <c r="K86" s="434"/>
      <c r="L86" s="437"/>
      <c r="M86" s="367"/>
      <c r="N86" s="367"/>
      <c r="O86" s="192"/>
      <c r="P86" s="192"/>
      <c r="Q86" s="193"/>
      <c r="R86" s="14"/>
    </row>
    <row r="87" spans="1:18">
      <c r="A87" s="414"/>
      <c r="B87" s="367"/>
      <c r="C87" s="367"/>
      <c r="D87" s="367"/>
      <c r="E87" s="191">
        <f>'5- Identificación de Riesgos'!D87</f>
        <v>0</v>
      </c>
      <c r="F87" s="405"/>
      <c r="G87" s="442"/>
      <c r="H87" s="367"/>
      <c r="I87" s="440"/>
      <c r="J87" s="434"/>
      <c r="K87" s="434"/>
      <c r="L87" s="437"/>
      <c r="M87" s="367"/>
      <c r="N87" s="367"/>
      <c r="O87" s="192"/>
      <c r="P87" s="192"/>
      <c r="Q87" s="193"/>
      <c r="R87" s="14"/>
    </row>
    <row r="88" spans="1:18">
      <c r="A88" s="414"/>
      <c r="B88" s="367"/>
      <c r="C88" s="367"/>
      <c r="D88" s="367"/>
      <c r="E88" s="191">
        <f>'5- Identificación de Riesgos'!D88</f>
        <v>0</v>
      </c>
      <c r="F88" s="405"/>
      <c r="G88" s="442"/>
      <c r="H88" s="367"/>
      <c r="I88" s="440"/>
      <c r="J88" s="434"/>
      <c r="K88" s="434"/>
      <c r="L88" s="437"/>
      <c r="M88" s="367"/>
      <c r="N88" s="367"/>
      <c r="O88" s="192"/>
      <c r="P88" s="192"/>
      <c r="Q88" s="193"/>
      <c r="R88" s="14"/>
    </row>
    <row r="89" spans="1:18" ht="15.75" thickBot="1">
      <c r="A89" s="415"/>
      <c r="B89" s="368"/>
      <c r="C89" s="368"/>
      <c r="D89" s="368"/>
      <c r="E89" s="197">
        <f>'5- Identificación de Riesgos'!D89</f>
        <v>0</v>
      </c>
      <c r="F89" s="406"/>
      <c r="G89" s="443"/>
      <c r="H89" s="368"/>
      <c r="I89" s="441"/>
      <c r="J89" s="435"/>
      <c r="K89" s="435"/>
      <c r="L89" s="438"/>
      <c r="M89" s="368"/>
      <c r="N89" s="368"/>
      <c r="O89" s="198"/>
      <c r="P89" s="198"/>
      <c r="Q89" s="199"/>
      <c r="R89" s="14"/>
    </row>
    <row r="90" spans="1:18" ht="18.75" customHeight="1">
      <c r="A90" s="413">
        <f>'5- Identificación de Riesgos'!A90</f>
        <v>9</v>
      </c>
      <c r="B90" s="403" t="str">
        <f>'5- Identificación de Riesgos'!B90</f>
        <v xml:space="preserve">Pérdida de la seguridad, confiablidad o disponibilidad de la información </v>
      </c>
      <c r="C90" s="403" t="str">
        <f>'5- Identificación de Riesgos'!C90</f>
        <v xml:space="preserve">Afectación en la confidencialidad, integridad,  disponibilidad y seguridad de la información por la no aplicabilidad de  barreras y procedimientos que resguardan el acceso a los datos. </v>
      </c>
      <c r="D90" s="403" t="s">
        <v>288</v>
      </c>
      <c r="E90" s="188" t="str">
        <f>'5- Identificación de Riesgos'!D90</f>
        <v>1. Ausencia  en los controles técnicos</v>
      </c>
      <c r="F90" s="404" t="str">
        <f>'5- Identificación de Riesgos'!H90</f>
        <v>Muy Baja - 1</v>
      </c>
      <c r="G90" s="403" t="str">
        <f>'5- Identificación de Riesgos'!M90</f>
        <v>Menor - 2</v>
      </c>
      <c r="H90" s="403" t="str">
        <f>'5- Identificación de Riesgos'!N90</f>
        <v>Bajo - 2</v>
      </c>
      <c r="I90" s="439"/>
      <c r="J90" s="433" t="str">
        <f>'6- Valoración Controles'!T90</f>
        <v>Muy Baja - 1</v>
      </c>
      <c r="K90" s="433" t="str">
        <f>'6- Valoración Controles'!U90</f>
        <v>Menor - 2</v>
      </c>
      <c r="L90" s="436"/>
      <c r="M90" s="403" t="str">
        <f>'6- Valoración Controles'!V90</f>
        <v>Bajo - 2</v>
      </c>
      <c r="N90" s="403" t="s">
        <v>417</v>
      </c>
      <c r="O90" s="189" t="s">
        <v>418</v>
      </c>
      <c r="P90" s="189" t="s">
        <v>419</v>
      </c>
      <c r="Q90" s="190">
        <v>45366</v>
      </c>
      <c r="R90" s="14"/>
    </row>
    <row r="91" spans="1:18" ht="30" customHeight="1">
      <c r="A91" s="414"/>
      <c r="B91" s="367"/>
      <c r="C91" s="367"/>
      <c r="D91" s="367"/>
      <c r="E91" s="191" t="str">
        <f>'5- Identificación de Riesgos'!D91</f>
        <v>2. Debilidad en la concienciación y concientización de los servidores judiciales en materia de seguridad de la información</v>
      </c>
      <c r="F91" s="405"/>
      <c r="G91" s="442"/>
      <c r="H91" s="367"/>
      <c r="I91" s="440"/>
      <c r="J91" s="434"/>
      <c r="K91" s="434"/>
      <c r="L91" s="437"/>
      <c r="M91" s="367"/>
      <c r="N91" s="367"/>
      <c r="O91" s="192"/>
      <c r="P91" s="192"/>
      <c r="Q91" s="193"/>
      <c r="R91" s="14"/>
    </row>
    <row r="92" spans="1:18" ht="19.5" customHeight="1">
      <c r="A92" s="414"/>
      <c r="B92" s="367"/>
      <c r="C92" s="367"/>
      <c r="D92" s="367"/>
      <c r="E92" s="191" t="str">
        <f>'5- Identificación de Riesgos'!D92</f>
        <v>3.Ataques cibernéticos</v>
      </c>
      <c r="F92" s="405"/>
      <c r="G92" s="442"/>
      <c r="H92" s="367"/>
      <c r="I92" s="440"/>
      <c r="J92" s="434"/>
      <c r="K92" s="434"/>
      <c r="L92" s="437"/>
      <c r="M92" s="367"/>
      <c r="N92" s="367"/>
      <c r="O92" s="192"/>
      <c r="P92" s="192"/>
      <c r="Q92" s="193"/>
      <c r="R92" s="14"/>
    </row>
    <row r="93" spans="1:18" ht="33" customHeight="1">
      <c r="A93" s="414"/>
      <c r="B93" s="367"/>
      <c r="C93" s="367"/>
      <c r="D93" s="367"/>
      <c r="E93" s="191" t="str">
        <f>'5- Identificación de Riesgos'!D93</f>
        <v xml:space="preserve">4. Ausencia de copias de seguridad de los activos de información </v>
      </c>
      <c r="F93" s="405"/>
      <c r="G93" s="442"/>
      <c r="H93" s="367"/>
      <c r="I93" s="440"/>
      <c r="J93" s="434"/>
      <c r="K93" s="434"/>
      <c r="L93" s="437"/>
      <c r="M93" s="367"/>
      <c r="N93" s="367"/>
      <c r="O93" s="192"/>
      <c r="P93" s="192"/>
      <c r="Q93" s="193"/>
      <c r="R93" s="14"/>
    </row>
    <row r="94" spans="1:18" ht="34.5" customHeight="1">
      <c r="A94" s="414"/>
      <c r="B94" s="367"/>
      <c r="C94" s="367"/>
      <c r="D94" s="367"/>
      <c r="E94" s="191" t="str">
        <f>'5- Identificación de Riesgos'!D94</f>
        <v xml:space="preserve">5. Ausencia en  mecanismos de validación de copias de seguridad </v>
      </c>
      <c r="F94" s="405"/>
      <c r="G94" s="442"/>
      <c r="H94" s="367"/>
      <c r="I94" s="440"/>
      <c r="J94" s="434"/>
      <c r="K94" s="434"/>
      <c r="L94" s="437"/>
      <c r="M94" s="367"/>
      <c r="N94" s="367"/>
      <c r="O94" s="192"/>
      <c r="P94" s="192"/>
      <c r="Q94" s="193"/>
      <c r="R94" s="14"/>
    </row>
    <row r="95" spans="1:18">
      <c r="A95" s="414"/>
      <c r="B95" s="367"/>
      <c r="C95" s="367"/>
      <c r="D95" s="367"/>
      <c r="E95" s="191">
        <f>'5- Identificación de Riesgos'!D95</f>
        <v>0</v>
      </c>
      <c r="F95" s="405"/>
      <c r="G95" s="442"/>
      <c r="H95" s="367"/>
      <c r="I95" s="440"/>
      <c r="J95" s="434"/>
      <c r="K95" s="434"/>
      <c r="L95" s="437"/>
      <c r="M95" s="367"/>
      <c r="N95" s="367"/>
      <c r="O95" s="192"/>
      <c r="P95" s="192"/>
      <c r="Q95" s="193"/>
      <c r="R95" s="14"/>
    </row>
    <row r="96" spans="1:18">
      <c r="A96" s="414"/>
      <c r="B96" s="367"/>
      <c r="C96" s="367"/>
      <c r="D96" s="367"/>
      <c r="E96" s="191">
        <f>'5- Identificación de Riesgos'!D96</f>
        <v>0</v>
      </c>
      <c r="F96" s="405"/>
      <c r="G96" s="442"/>
      <c r="H96" s="367"/>
      <c r="I96" s="440"/>
      <c r="J96" s="434"/>
      <c r="K96" s="434"/>
      <c r="L96" s="437"/>
      <c r="M96" s="367"/>
      <c r="N96" s="367"/>
      <c r="O96" s="192"/>
      <c r="P96" s="192"/>
      <c r="Q96" s="193"/>
      <c r="R96" s="14"/>
    </row>
    <row r="97" spans="1:18">
      <c r="A97" s="414"/>
      <c r="B97" s="367"/>
      <c r="C97" s="367"/>
      <c r="D97" s="367"/>
      <c r="E97" s="191">
        <f>'5- Identificación de Riesgos'!D97</f>
        <v>0</v>
      </c>
      <c r="F97" s="405"/>
      <c r="G97" s="442"/>
      <c r="H97" s="367"/>
      <c r="I97" s="440"/>
      <c r="J97" s="434"/>
      <c r="K97" s="434"/>
      <c r="L97" s="437"/>
      <c r="M97" s="367"/>
      <c r="N97" s="367"/>
      <c r="O97" s="192"/>
      <c r="P97" s="192"/>
      <c r="Q97" s="193"/>
      <c r="R97" s="14"/>
    </row>
    <row r="98" spans="1:18">
      <c r="A98" s="414"/>
      <c r="B98" s="367"/>
      <c r="C98" s="367"/>
      <c r="D98" s="367"/>
      <c r="E98" s="191">
        <f>'5- Identificación de Riesgos'!D98</f>
        <v>0</v>
      </c>
      <c r="F98" s="405"/>
      <c r="G98" s="442"/>
      <c r="H98" s="367"/>
      <c r="I98" s="440"/>
      <c r="J98" s="434"/>
      <c r="K98" s="434"/>
      <c r="L98" s="437"/>
      <c r="M98" s="367"/>
      <c r="N98" s="367"/>
      <c r="O98" s="192"/>
      <c r="P98" s="192"/>
      <c r="Q98" s="193"/>
      <c r="R98" s="14"/>
    </row>
    <row r="99" spans="1:18" ht="15.75" thickBot="1">
      <c r="A99" s="415"/>
      <c r="B99" s="368"/>
      <c r="C99" s="368"/>
      <c r="D99" s="368"/>
      <c r="E99" s="197">
        <f>'5- Identificación de Riesgos'!D99</f>
        <v>0</v>
      </c>
      <c r="F99" s="406"/>
      <c r="G99" s="443"/>
      <c r="H99" s="368"/>
      <c r="I99" s="441"/>
      <c r="J99" s="435"/>
      <c r="K99" s="435"/>
      <c r="L99" s="438"/>
      <c r="M99" s="368"/>
      <c r="N99" s="368"/>
      <c r="O99" s="198"/>
      <c r="P99" s="198"/>
      <c r="Q99" s="199"/>
      <c r="R99" s="14"/>
    </row>
    <row r="100" spans="1:18" ht="16.5" customHeight="1">
      <c r="A100" s="413">
        <f>'5- Identificación de Riesgos'!A100</f>
        <v>10</v>
      </c>
      <c r="B100" s="403" t="str">
        <f>'5- Identificación de Riesgos'!B100</f>
        <v xml:space="preserve">Recibir dádivas o beneficios a nombre propio o de terceros para  afectar la seguridad o confidencialidad de la información   </v>
      </c>
      <c r="C100" s="403" t="str">
        <f>'5- Identificación de Riesgos'!C100</f>
        <v xml:space="preserve">Recibir dádivas o beneficios a nombre propio o de terceros por   revelar información confidencial,  alterar, retener o no publicar información.  </v>
      </c>
      <c r="D100" s="403" t="s">
        <v>288</v>
      </c>
      <c r="E100" s="188" t="str">
        <f>'5- Identificación de Riesgos'!D100</f>
        <v>1. Falta de ética y valores.</v>
      </c>
      <c r="F100" s="404" t="str">
        <f>'5- Identificación de Riesgos'!H100</f>
        <v>Muy Baja - 1</v>
      </c>
      <c r="G100" s="403" t="str">
        <f>'5- Identificación de Riesgos'!M100</f>
        <v>Catastrófico - 5</v>
      </c>
      <c r="H100" s="403" t="str">
        <f>'5- Identificación de Riesgos'!N100</f>
        <v>Extremo - 5</v>
      </c>
      <c r="I100" s="439"/>
      <c r="J100" s="433" t="str">
        <f>'6- Valoración Controles'!T100</f>
        <v>Muy Baja - 1</v>
      </c>
      <c r="K100" s="433" t="str">
        <f>'6- Valoración Controles'!U100</f>
        <v>Catastrófico - 5</v>
      </c>
      <c r="L100" s="436"/>
      <c r="M100" s="403" t="str">
        <f>'6- Valoración Controles'!V100</f>
        <v>Extremo - 5</v>
      </c>
      <c r="N100" s="403" t="s">
        <v>417</v>
      </c>
      <c r="O100" s="189" t="s">
        <v>418</v>
      </c>
      <c r="P100" s="189" t="s">
        <v>419</v>
      </c>
      <c r="Q100" s="190">
        <v>45366</v>
      </c>
      <c r="R100" s="14"/>
    </row>
    <row r="101" spans="1:18" ht="34.5" customHeight="1">
      <c r="A101" s="414"/>
      <c r="B101" s="367"/>
      <c r="C101" s="367"/>
      <c r="D101" s="367"/>
      <c r="E101" s="191" t="str">
        <f>'5- Identificación de Riesgos'!D101</f>
        <v>2. Insuficientes programas de capacitación para la toma de conciencia debido al desconocimiento de la ley antisoborno (ISO 37001:2016), Plan Anticorrupción y  de los  valores y principios propios de la entidad.</v>
      </c>
      <c r="F101" s="405"/>
      <c r="G101" s="442"/>
      <c r="H101" s="367"/>
      <c r="I101" s="440"/>
      <c r="J101" s="434"/>
      <c r="K101" s="434"/>
      <c r="L101" s="437"/>
      <c r="M101" s="367"/>
      <c r="N101" s="367"/>
      <c r="O101" s="192"/>
      <c r="P101" s="192"/>
      <c r="Q101" s="193"/>
      <c r="R101" s="14"/>
    </row>
    <row r="102" spans="1:18" ht="39.75" customHeight="1">
      <c r="A102" s="414"/>
      <c r="B102" s="367"/>
      <c r="C102" s="367"/>
      <c r="D102" s="367"/>
      <c r="E102" s="191" t="str">
        <f>'5- Identificación de Riesgos'!D102</f>
        <v>3. Desconocimiento del Código de Etica y Buen Gobierno.</v>
      </c>
      <c r="F102" s="405"/>
      <c r="G102" s="442"/>
      <c r="H102" s="367"/>
      <c r="I102" s="440"/>
      <c r="J102" s="434"/>
      <c r="K102" s="434"/>
      <c r="L102" s="437"/>
      <c r="M102" s="367"/>
      <c r="N102" s="367"/>
      <c r="O102" s="192"/>
      <c r="P102" s="192"/>
      <c r="Q102" s="193"/>
      <c r="R102" s="14"/>
    </row>
    <row r="103" spans="1:18" ht="54.75" customHeight="1">
      <c r="A103" s="414"/>
      <c r="B103" s="367"/>
      <c r="C103" s="367"/>
      <c r="D103" s="367"/>
      <c r="E103" s="191" t="str">
        <f>'5- Identificación de Riesgos'!D103</f>
        <v>4. Falta o inaplicación de controles.</v>
      </c>
      <c r="F103" s="405"/>
      <c r="G103" s="442"/>
      <c r="H103" s="367"/>
      <c r="I103" s="440"/>
      <c r="J103" s="434"/>
      <c r="K103" s="434"/>
      <c r="L103" s="437"/>
      <c r="M103" s="367"/>
      <c r="N103" s="367"/>
      <c r="O103" s="192"/>
      <c r="P103" s="192"/>
      <c r="Q103" s="193"/>
      <c r="R103" s="14"/>
    </row>
    <row r="104" spans="1:18" ht="27.75" customHeight="1">
      <c r="A104" s="414"/>
      <c r="B104" s="367"/>
      <c r="C104" s="367"/>
      <c r="D104" s="367"/>
      <c r="E104" s="191">
        <f>'5- Identificación de Riesgos'!D104</f>
        <v>0</v>
      </c>
      <c r="F104" s="405"/>
      <c r="G104" s="442"/>
      <c r="H104" s="367"/>
      <c r="I104" s="440"/>
      <c r="J104" s="434"/>
      <c r="K104" s="434"/>
      <c r="L104" s="437"/>
      <c r="M104" s="367"/>
      <c r="N104" s="367"/>
      <c r="O104" s="192"/>
      <c r="P104" s="192"/>
      <c r="Q104" s="193"/>
      <c r="R104" s="14"/>
    </row>
    <row r="105" spans="1:18">
      <c r="A105" s="414"/>
      <c r="B105" s="367"/>
      <c r="C105" s="367"/>
      <c r="D105" s="367"/>
      <c r="E105" s="191">
        <f>'5- Identificación de Riesgos'!D105</f>
        <v>0</v>
      </c>
      <c r="F105" s="405"/>
      <c r="G105" s="442"/>
      <c r="H105" s="367"/>
      <c r="I105" s="440"/>
      <c r="J105" s="434"/>
      <c r="K105" s="434"/>
      <c r="L105" s="437"/>
      <c r="M105" s="367"/>
      <c r="N105" s="367"/>
      <c r="O105" s="192"/>
      <c r="P105" s="192"/>
      <c r="Q105" s="193"/>
      <c r="R105" s="14"/>
    </row>
    <row r="106" spans="1:18">
      <c r="A106" s="414"/>
      <c r="B106" s="367"/>
      <c r="C106" s="367"/>
      <c r="D106" s="367"/>
      <c r="E106" s="191">
        <f>'5- Identificación de Riesgos'!D106</f>
        <v>0</v>
      </c>
      <c r="F106" s="405"/>
      <c r="G106" s="442"/>
      <c r="H106" s="367"/>
      <c r="I106" s="440"/>
      <c r="J106" s="434"/>
      <c r="K106" s="434"/>
      <c r="L106" s="437"/>
      <c r="M106" s="367"/>
      <c r="N106" s="367"/>
      <c r="O106" s="192"/>
      <c r="P106" s="192"/>
      <c r="Q106" s="193"/>
      <c r="R106" s="14"/>
    </row>
    <row r="107" spans="1:18">
      <c r="A107" s="414"/>
      <c r="B107" s="367"/>
      <c r="C107" s="367"/>
      <c r="D107" s="367"/>
      <c r="E107" s="191">
        <f>'5- Identificación de Riesgos'!D107</f>
        <v>0</v>
      </c>
      <c r="F107" s="405"/>
      <c r="G107" s="442"/>
      <c r="H107" s="367"/>
      <c r="I107" s="440"/>
      <c r="J107" s="434"/>
      <c r="K107" s="434"/>
      <c r="L107" s="437"/>
      <c r="M107" s="367"/>
      <c r="N107" s="367"/>
      <c r="O107" s="192"/>
      <c r="P107" s="192"/>
      <c r="Q107" s="193"/>
      <c r="R107" s="14"/>
    </row>
    <row r="108" spans="1:18">
      <c r="A108" s="414"/>
      <c r="B108" s="367"/>
      <c r="C108" s="367"/>
      <c r="D108" s="367"/>
      <c r="E108" s="191">
        <f>'5- Identificación de Riesgos'!D108</f>
        <v>0</v>
      </c>
      <c r="F108" s="405"/>
      <c r="G108" s="442"/>
      <c r="H108" s="367"/>
      <c r="I108" s="440"/>
      <c r="J108" s="434"/>
      <c r="K108" s="434"/>
      <c r="L108" s="437"/>
      <c r="M108" s="367"/>
      <c r="N108" s="367"/>
      <c r="O108" s="192"/>
      <c r="P108" s="192"/>
      <c r="Q108" s="193"/>
      <c r="R108" s="14"/>
    </row>
    <row r="109" spans="1:18" ht="15.75" thickBot="1">
      <c r="A109" s="415"/>
      <c r="B109" s="368"/>
      <c r="C109" s="368"/>
      <c r="D109" s="368"/>
      <c r="E109" s="197">
        <f>'5- Identificación de Riesgos'!D109</f>
        <v>0</v>
      </c>
      <c r="F109" s="406"/>
      <c r="G109" s="443"/>
      <c r="H109" s="368"/>
      <c r="I109" s="441"/>
      <c r="J109" s="435"/>
      <c r="K109" s="435"/>
      <c r="L109" s="438"/>
      <c r="M109" s="368"/>
      <c r="N109" s="368"/>
      <c r="O109" s="198"/>
      <c r="P109" s="198"/>
      <c r="Q109" s="199"/>
      <c r="R109" s="14"/>
    </row>
    <row r="110" spans="1:18" ht="39.75" customHeight="1">
      <c r="A110" s="413">
        <f>'5- Identificación de Riesgos'!A110</f>
        <v>11</v>
      </c>
      <c r="B110" s="403" t="str">
        <f>'5- Identificación de Riesgos'!B110</f>
        <v>Ofrecer, prometer, entregar, aceptar o solicitar una ventaja indebida para la asignación de permisos para el acceso y uso de servicios tecnológicos no autorizados, con exposición de datos sensibles,  en  beneficio propio o de un tercero.</v>
      </c>
      <c r="C110" s="403" t="str">
        <f>'5- Identificación de Riesgos'!C110</f>
        <v>Cuando por el acceso indebido  y malintencionado a los sistemas de información se hace el uso no apropiado de la información contenida en los sistemas en favorecimiento propio o de un tercero.</v>
      </c>
      <c r="D110" s="403" t="s">
        <v>288</v>
      </c>
      <c r="E110" s="188" t="str">
        <f>'5- Identificación de Riesgos'!D110</f>
        <v>1. Falta de ética de los servidores públicos (Debilidades en principios y valores)</v>
      </c>
      <c r="F110" s="404" t="str">
        <f>'5- Identificación de Riesgos'!H110</f>
        <v>Muy Baja - 1</v>
      </c>
      <c r="G110" s="403" t="str">
        <f>'5- Identificación de Riesgos'!M110</f>
        <v>Moderado - 3</v>
      </c>
      <c r="H110" s="403" t="str">
        <f>'5- Identificación de Riesgos'!N110</f>
        <v>Moderado - 3</v>
      </c>
      <c r="I110" s="439"/>
      <c r="J110" s="433" t="str">
        <f>'6- Valoración Controles'!T110</f>
        <v>Muy Baja - 1</v>
      </c>
      <c r="K110" s="433" t="str">
        <f>'6- Valoración Controles'!U110</f>
        <v>Moderado - 3</v>
      </c>
      <c r="L110" s="436"/>
      <c r="M110" s="403" t="str">
        <f>'6- Valoración Controles'!V110</f>
        <v>Moderado - 3</v>
      </c>
      <c r="N110" s="403" t="s">
        <v>417</v>
      </c>
      <c r="O110" s="189" t="s">
        <v>418</v>
      </c>
      <c r="P110" s="189" t="s">
        <v>419</v>
      </c>
      <c r="Q110" s="190">
        <v>45366</v>
      </c>
      <c r="R110" s="14"/>
    </row>
    <row r="111" spans="1:18" ht="44.25" customHeight="1">
      <c r="A111" s="414"/>
      <c r="B111" s="367"/>
      <c r="C111" s="367"/>
      <c r="D111" s="367"/>
      <c r="E111" s="191" t="str">
        <f>'5- Identificación de Riesgos'!D111</f>
        <v>2. Falta de ética de terceros interesados  (Debilidades principios y valores)</v>
      </c>
      <c r="F111" s="405"/>
      <c r="G111" s="442"/>
      <c r="H111" s="367"/>
      <c r="I111" s="440"/>
      <c r="J111" s="434"/>
      <c r="K111" s="434"/>
      <c r="L111" s="437"/>
      <c r="M111" s="367"/>
      <c r="N111" s="367"/>
      <c r="O111" s="192"/>
      <c r="P111" s="192"/>
      <c r="Q111" s="193"/>
      <c r="R111" s="14"/>
    </row>
    <row r="112" spans="1:18" ht="48.75" customHeight="1">
      <c r="A112" s="414"/>
      <c r="B112" s="367"/>
      <c r="C112" s="367"/>
      <c r="D112" s="367"/>
      <c r="E112" s="191" t="str">
        <f>'5- Identificación de Riesgos'!D112</f>
        <v>3. Debilidad en la gestión de Seguridad de la Información, relacionada con contraseñas.</v>
      </c>
      <c r="F112" s="405"/>
      <c r="G112" s="442"/>
      <c r="H112" s="367"/>
      <c r="I112" s="440"/>
      <c r="J112" s="434"/>
      <c r="K112" s="434"/>
      <c r="L112" s="437"/>
      <c r="M112" s="367"/>
      <c r="N112" s="367"/>
      <c r="O112" s="192"/>
      <c r="P112" s="192"/>
      <c r="Q112" s="193"/>
      <c r="R112" s="14"/>
    </row>
    <row r="113" spans="1:18" ht="45">
      <c r="A113" s="414"/>
      <c r="B113" s="367"/>
      <c r="C113" s="367"/>
      <c r="D113" s="367"/>
      <c r="E113" s="191" t="str">
        <f>'5- Identificación de Riesgos'!D113</f>
        <v>4. Debilidad en los controles relacionados con la gestión de los aplicativos. (Daño - cambio - manipulación base de datos)</v>
      </c>
      <c r="F113" s="405"/>
      <c r="G113" s="442"/>
      <c r="H113" s="367"/>
      <c r="I113" s="440"/>
      <c r="J113" s="434"/>
      <c r="K113" s="434"/>
      <c r="L113" s="437"/>
      <c r="M113" s="367"/>
      <c r="N113" s="367"/>
      <c r="O113" s="192"/>
      <c r="P113" s="192"/>
      <c r="Q113" s="193"/>
      <c r="R113" s="14"/>
    </row>
    <row r="114" spans="1:18" ht="27.75" customHeight="1">
      <c r="A114" s="414"/>
      <c r="B114" s="367"/>
      <c r="C114" s="367"/>
      <c r="D114" s="367"/>
      <c r="E114" s="191">
        <f>'5- Identificación de Riesgos'!D114</f>
        <v>0</v>
      </c>
      <c r="F114" s="405"/>
      <c r="G114" s="442"/>
      <c r="H114" s="367"/>
      <c r="I114" s="440"/>
      <c r="J114" s="434"/>
      <c r="K114" s="434"/>
      <c r="L114" s="437"/>
      <c r="M114" s="367"/>
      <c r="N114" s="367"/>
      <c r="O114" s="192"/>
      <c r="P114" s="192"/>
      <c r="Q114" s="193"/>
      <c r="R114" s="14"/>
    </row>
    <row r="115" spans="1:18">
      <c r="A115" s="414"/>
      <c r="B115" s="367"/>
      <c r="C115" s="367"/>
      <c r="D115" s="367"/>
      <c r="E115" s="191">
        <f>'5- Identificación de Riesgos'!D115</f>
        <v>0</v>
      </c>
      <c r="F115" s="405"/>
      <c r="G115" s="442"/>
      <c r="H115" s="367"/>
      <c r="I115" s="440"/>
      <c r="J115" s="434"/>
      <c r="K115" s="434"/>
      <c r="L115" s="437"/>
      <c r="M115" s="367"/>
      <c r="N115" s="367"/>
      <c r="O115" s="192"/>
      <c r="P115" s="192"/>
      <c r="Q115" s="193"/>
      <c r="R115" s="14"/>
    </row>
    <row r="116" spans="1:18">
      <c r="A116" s="414"/>
      <c r="B116" s="367"/>
      <c r="C116" s="367"/>
      <c r="D116" s="367"/>
      <c r="E116" s="191">
        <f>'5- Identificación de Riesgos'!D116</f>
        <v>0</v>
      </c>
      <c r="F116" s="405"/>
      <c r="G116" s="442"/>
      <c r="H116" s="367"/>
      <c r="I116" s="440"/>
      <c r="J116" s="434"/>
      <c r="K116" s="434"/>
      <c r="L116" s="437"/>
      <c r="M116" s="367"/>
      <c r="N116" s="367"/>
      <c r="O116" s="192"/>
      <c r="P116" s="192"/>
      <c r="Q116" s="193"/>
      <c r="R116" s="14"/>
    </row>
    <row r="117" spans="1:18">
      <c r="A117" s="414"/>
      <c r="B117" s="367"/>
      <c r="C117" s="367"/>
      <c r="D117" s="367"/>
      <c r="E117" s="191">
        <f>'5- Identificación de Riesgos'!D117</f>
        <v>0</v>
      </c>
      <c r="F117" s="405"/>
      <c r="G117" s="442"/>
      <c r="H117" s="367"/>
      <c r="I117" s="440"/>
      <c r="J117" s="434"/>
      <c r="K117" s="434"/>
      <c r="L117" s="437"/>
      <c r="M117" s="367"/>
      <c r="N117" s="367"/>
      <c r="O117" s="192"/>
      <c r="P117" s="192"/>
      <c r="Q117" s="193"/>
      <c r="R117" s="14"/>
    </row>
    <row r="118" spans="1:18">
      <c r="A118" s="414"/>
      <c r="B118" s="367"/>
      <c r="C118" s="367"/>
      <c r="D118" s="367"/>
      <c r="E118" s="191">
        <f>'5- Identificación de Riesgos'!D118</f>
        <v>0</v>
      </c>
      <c r="F118" s="405"/>
      <c r="G118" s="442"/>
      <c r="H118" s="367"/>
      <c r="I118" s="440"/>
      <c r="J118" s="434"/>
      <c r="K118" s="434"/>
      <c r="L118" s="437"/>
      <c r="M118" s="367"/>
      <c r="N118" s="367"/>
      <c r="O118" s="192"/>
      <c r="P118" s="192"/>
      <c r="Q118" s="193"/>
      <c r="R118" s="14"/>
    </row>
    <row r="119" spans="1:18" ht="15.75" thickBot="1">
      <c r="A119" s="415"/>
      <c r="B119" s="368"/>
      <c r="C119" s="368"/>
      <c r="D119" s="368"/>
      <c r="E119" s="197">
        <f>'5- Identificación de Riesgos'!D119</f>
        <v>0</v>
      </c>
      <c r="F119" s="406"/>
      <c r="G119" s="443"/>
      <c r="H119" s="368"/>
      <c r="I119" s="441"/>
      <c r="J119" s="435"/>
      <c r="K119" s="435"/>
      <c r="L119" s="438"/>
      <c r="M119" s="368"/>
      <c r="N119" s="368"/>
      <c r="O119" s="198"/>
      <c r="P119" s="198"/>
      <c r="Q119" s="199"/>
      <c r="R119" s="14"/>
    </row>
    <row r="120" spans="1:18" ht="36" customHeight="1">
      <c r="A120" s="413">
        <f>'5- Identificación de Riesgos'!A120</f>
        <v>12</v>
      </c>
      <c r="B120" s="403" t="str">
        <f>'5- Identificación de Riesgos'!B120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120" s="403" t="str">
        <f>'5- Identificación de Riesgos'!C120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120" s="403" t="s">
        <v>288</v>
      </c>
      <c r="E120" s="188" t="str">
        <f>'5- Identificación de Riesgos'!D120</f>
        <v>1. Falta de ética de los servidores públicos (Debilidades en principios y valores)</v>
      </c>
      <c r="F120" s="404" t="str">
        <f>'5- Identificación de Riesgos'!H120</f>
        <v>Muy Baja - 1</v>
      </c>
      <c r="G120" s="403" t="str">
        <f>'5- Identificación de Riesgos'!M120</f>
        <v>Moderado - 3</v>
      </c>
      <c r="H120" s="403" t="str">
        <f>'5- Identificación de Riesgos'!N120</f>
        <v>Moderado - 3</v>
      </c>
      <c r="I120" s="439"/>
      <c r="J120" s="433" t="str">
        <f>'6- Valoración Controles'!T120</f>
        <v>Muy Baja - 1</v>
      </c>
      <c r="K120" s="433" t="str">
        <f>'6- Valoración Controles'!U120</f>
        <v>Moderado - 3</v>
      </c>
      <c r="L120" s="436"/>
      <c r="M120" s="403" t="str">
        <f>'6- Valoración Controles'!V120</f>
        <v>Moderado - 3</v>
      </c>
      <c r="N120" s="403" t="s">
        <v>417</v>
      </c>
      <c r="O120" s="189" t="s">
        <v>418</v>
      </c>
      <c r="P120" s="189" t="s">
        <v>419</v>
      </c>
      <c r="Q120" s="190">
        <v>45366</v>
      </c>
      <c r="R120" s="14"/>
    </row>
    <row r="121" spans="1:18" ht="35.25" customHeight="1">
      <c r="A121" s="414"/>
      <c r="B121" s="367"/>
      <c r="C121" s="367"/>
      <c r="D121" s="367"/>
      <c r="E121" s="191" t="str">
        <f>'5- Identificación de Riesgos'!D121</f>
        <v>2. Falta de ética de terceros interesados  (Debilidades principios y valores)</v>
      </c>
      <c r="F121" s="405"/>
      <c r="G121" s="442"/>
      <c r="H121" s="367"/>
      <c r="I121" s="440"/>
      <c r="J121" s="434"/>
      <c r="K121" s="434"/>
      <c r="L121" s="437"/>
      <c r="M121" s="367"/>
      <c r="N121" s="367"/>
      <c r="O121" s="192"/>
      <c r="P121" s="192"/>
      <c r="Q121" s="193"/>
      <c r="R121" s="14"/>
    </row>
    <row r="122" spans="1:18" ht="30">
      <c r="A122" s="414"/>
      <c r="B122" s="367"/>
      <c r="C122" s="367"/>
      <c r="D122" s="367"/>
      <c r="E122" s="191" t="str">
        <f>'5- Identificación de Riesgos'!D122</f>
        <v>3. Debilidades en los controles de los procedimientos de estructuración contractual.</v>
      </c>
      <c r="F122" s="405"/>
      <c r="G122" s="442"/>
      <c r="H122" s="367"/>
      <c r="I122" s="440"/>
      <c r="J122" s="434"/>
      <c r="K122" s="434"/>
      <c r="L122" s="437"/>
      <c r="M122" s="367"/>
      <c r="N122" s="367"/>
      <c r="O122" s="192"/>
      <c r="P122" s="192"/>
      <c r="Q122" s="193"/>
      <c r="R122" s="14"/>
    </row>
    <row r="123" spans="1:18">
      <c r="A123" s="414"/>
      <c r="B123" s="367"/>
      <c r="C123" s="367"/>
      <c r="D123" s="367"/>
      <c r="E123" s="191">
        <f>'5- Identificación de Riesgos'!D123</f>
        <v>0</v>
      </c>
      <c r="F123" s="405"/>
      <c r="G123" s="442"/>
      <c r="H123" s="367"/>
      <c r="I123" s="440"/>
      <c r="J123" s="434"/>
      <c r="K123" s="434"/>
      <c r="L123" s="437"/>
      <c r="M123" s="367"/>
      <c r="N123" s="367"/>
      <c r="O123" s="192"/>
      <c r="P123" s="192"/>
      <c r="Q123" s="193"/>
      <c r="R123" s="14"/>
    </row>
    <row r="124" spans="1:18" ht="27.75" customHeight="1">
      <c r="A124" s="414"/>
      <c r="B124" s="367"/>
      <c r="C124" s="367"/>
      <c r="D124" s="367"/>
      <c r="E124" s="191">
        <f>'5- Identificación de Riesgos'!D124</f>
        <v>0</v>
      </c>
      <c r="F124" s="405"/>
      <c r="G124" s="442"/>
      <c r="H124" s="367"/>
      <c r="I124" s="440"/>
      <c r="J124" s="434"/>
      <c r="K124" s="434"/>
      <c r="L124" s="437"/>
      <c r="M124" s="367"/>
      <c r="N124" s="367"/>
      <c r="O124" s="192"/>
      <c r="P124" s="192"/>
      <c r="Q124" s="193"/>
      <c r="R124" s="14"/>
    </row>
    <row r="125" spans="1:18">
      <c r="A125" s="414"/>
      <c r="B125" s="367"/>
      <c r="C125" s="367"/>
      <c r="D125" s="367"/>
      <c r="E125" s="191">
        <f>'5- Identificación de Riesgos'!D125</f>
        <v>0</v>
      </c>
      <c r="F125" s="405"/>
      <c r="G125" s="442"/>
      <c r="H125" s="367"/>
      <c r="I125" s="440"/>
      <c r="J125" s="434"/>
      <c r="K125" s="434"/>
      <c r="L125" s="437"/>
      <c r="M125" s="367"/>
      <c r="N125" s="367"/>
      <c r="O125" s="192"/>
      <c r="P125" s="192"/>
      <c r="Q125" s="193"/>
      <c r="R125" s="14"/>
    </row>
    <row r="126" spans="1:18">
      <c r="A126" s="414"/>
      <c r="B126" s="367"/>
      <c r="C126" s="367"/>
      <c r="D126" s="367"/>
      <c r="E126" s="191">
        <f>'5- Identificación de Riesgos'!D126</f>
        <v>0</v>
      </c>
      <c r="F126" s="405"/>
      <c r="G126" s="442"/>
      <c r="H126" s="367"/>
      <c r="I126" s="440"/>
      <c r="J126" s="434"/>
      <c r="K126" s="434"/>
      <c r="L126" s="437"/>
      <c r="M126" s="367"/>
      <c r="N126" s="367"/>
      <c r="O126" s="192"/>
      <c r="P126" s="192"/>
      <c r="Q126" s="193"/>
      <c r="R126" s="14"/>
    </row>
    <row r="127" spans="1:18">
      <c r="A127" s="414"/>
      <c r="B127" s="367"/>
      <c r="C127" s="367"/>
      <c r="D127" s="367"/>
      <c r="E127" s="191">
        <f>'5- Identificación de Riesgos'!D127</f>
        <v>0</v>
      </c>
      <c r="F127" s="405"/>
      <c r="G127" s="442"/>
      <c r="H127" s="367"/>
      <c r="I127" s="440"/>
      <c r="J127" s="434"/>
      <c r="K127" s="434"/>
      <c r="L127" s="437"/>
      <c r="M127" s="367"/>
      <c r="N127" s="367"/>
      <c r="O127" s="192"/>
      <c r="P127" s="192"/>
      <c r="Q127" s="193"/>
      <c r="R127" s="14"/>
    </row>
    <row r="128" spans="1:18">
      <c r="A128" s="414"/>
      <c r="B128" s="367"/>
      <c r="C128" s="367"/>
      <c r="D128" s="367"/>
      <c r="E128" s="191">
        <f>'5- Identificación de Riesgos'!D128</f>
        <v>0</v>
      </c>
      <c r="F128" s="405"/>
      <c r="G128" s="442"/>
      <c r="H128" s="367"/>
      <c r="I128" s="440"/>
      <c r="J128" s="434"/>
      <c r="K128" s="434"/>
      <c r="L128" s="437"/>
      <c r="M128" s="367"/>
      <c r="N128" s="367"/>
      <c r="O128" s="192"/>
      <c r="P128" s="192"/>
      <c r="Q128" s="193"/>
      <c r="R128" s="14"/>
    </row>
    <row r="129" spans="1:18" ht="15.75" thickBot="1">
      <c r="A129" s="415"/>
      <c r="B129" s="368"/>
      <c r="C129" s="368"/>
      <c r="D129" s="368"/>
      <c r="E129" s="197">
        <f>'5- Identificación de Riesgos'!D129</f>
        <v>0</v>
      </c>
      <c r="F129" s="406"/>
      <c r="G129" s="443"/>
      <c r="H129" s="368"/>
      <c r="I129" s="441"/>
      <c r="J129" s="435"/>
      <c r="K129" s="435"/>
      <c r="L129" s="438"/>
      <c r="M129" s="368"/>
      <c r="N129" s="368"/>
      <c r="O129" s="198"/>
      <c r="P129" s="198"/>
      <c r="Q129" s="199"/>
      <c r="R129" s="14"/>
    </row>
    <row r="130" spans="1:18" ht="31.5" customHeight="1">
      <c r="A130" s="413">
        <f>'5- Identificación de Riesgos'!A130</f>
        <v>13</v>
      </c>
      <c r="B130" s="403" t="str">
        <f>'5- Identificación de Riesgos'!B130</f>
        <v>Ofrecer, prometer, entregar, aceptar o solicitar una ventaja para afectar indebidamente la evaluación técnica de ofertas en los procesos de contratación.</v>
      </c>
      <c r="C130" s="403" t="str">
        <f>'5- Identificación de Riesgos'!C130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130" s="403" t="s">
        <v>288</v>
      </c>
      <c r="E130" s="188" t="str">
        <f>'5- Identificación de Riesgos'!D130</f>
        <v>1. Falta de ética de los servidores públicos (Debilidades en principios y valores)</v>
      </c>
      <c r="F130" s="404" t="str">
        <f>'5- Identificación de Riesgos'!H130</f>
        <v>Muy Baja - 1</v>
      </c>
      <c r="G130" s="403" t="str">
        <f>'5- Identificación de Riesgos'!M130</f>
        <v>Moderado - 3</v>
      </c>
      <c r="H130" s="403" t="str">
        <f>'5- Identificación de Riesgos'!N130</f>
        <v>Moderado - 3</v>
      </c>
      <c r="I130" s="439"/>
      <c r="J130" s="433" t="str">
        <f>'6- Valoración Controles'!T130</f>
        <v>Muy Baja - 1</v>
      </c>
      <c r="K130" s="433" t="str">
        <f>'6- Valoración Controles'!U130</f>
        <v>Moderado - 3</v>
      </c>
      <c r="L130" s="436"/>
      <c r="M130" s="403" t="str">
        <f>'6- Valoración Controles'!V130</f>
        <v>Moderado - 3</v>
      </c>
      <c r="N130" s="403" t="s">
        <v>417</v>
      </c>
      <c r="O130" s="189" t="s">
        <v>418</v>
      </c>
      <c r="P130" s="189" t="s">
        <v>419</v>
      </c>
      <c r="Q130" s="190">
        <v>45366</v>
      </c>
      <c r="R130" s="14"/>
    </row>
    <row r="131" spans="1:18" ht="37.5" customHeight="1">
      <c r="A131" s="414"/>
      <c r="B131" s="367"/>
      <c r="C131" s="367"/>
      <c r="D131" s="367"/>
      <c r="E131" s="191" t="str">
        <f>'5- Identificación de Riesgos'!D131</f>
        <v>2. Falta de ética de terceros interesados  (Debilidades principios y valores)</v>
      </c>
      <c r="F131" s="405"/>
      <c r="G131" s="442"/>
      <c r="H131" s="367"/>
      <c r="I131" s="440"/>
      <c r="J131" s="434"/>
      <c r="K131" s="434"/>
      <c r="L131" s="437"/>
      <c r="M131" s="367"/>
      <c r="N131" s="367"/>
      <c r="O131" s="192"/>
      <c r="P131" s="192"/>
      <c r="Q131" s="193"/>
      <c r="R131" s="14"/>
    </row>
    <row r="132" spans="1:18" ht="30">
      <c r="A132" s="414"/>
      <c r="B132" s="367"/>
      <c r="C132" s="367"/>
      <c r="D132" s="367"/>
      <c r="E132" s="191" t="str">
        <f>'5- Identificación de Riesgos'!D132</f>
        <v>3. Debilidades en los controles de los procedimientos de evaluación  contractual.</v>
      </c>
      <c r="F132" s="405"/>
      <c r="G132" s="442"/>
      <c r="H132" s="367"/>
      <c r="I132" s="440"/>
      <c r="J132" s="434"/>
      <c r="K132" s="434"/>
      <c r="L132" s="437"/>
      <c r="M132" s="367"/>
      <c r="N132" s="367"/>
      <c r="O132" s="192"/>
      <c r="P132" s="192"/>
      <c r="Q132" s="193"/>
      <c r="R132" s="14"/>
    </row>
    <row r="133" spans="1:18">
      <c r="A133" s="414"/>
      <c r="B133" s="367"/>
      <c r="C133" s="367"/>
      <c r="D133" s="367"/>
      <c r="E133" s="191">
        <f>'5- Identificación de Riesgos'!D133</f>
        <v>0</v>
      </c>
      <c r="F133" s="405"/>
      <c r="G133" s="442"/>
      <c r="H133" s="367"/>
      <c r="I133" s="440"/>
      <c r="J133" s="434"/>
      <c r="K133" s="434"/>
      <c r="L133" s="437"/>
      <c r="M133" s="367"/>
      <c r="N133" s="367"/>
      <c r="O133" s="192"/>
      <c r="P133" s="192"/>
      <c r="Q133" s="193"/>
      <c r="R133" s="14"/>
    </row>
    <row r="134" spans="1:18" ht="27.75" customHeight="1">
      <c r="A134" s="414"/>
      <c r="B134" s="367"/>
      <c r="C134" s="367"/>
      <c r="D134" s="367"/>
      <c r="E134" s="191">
        <f>'5- Identificación de Riesgos'!D134</f>
        <v>0</v>
      </c>
      <c r="F134" s="405"/>
      <c r="G134" s="442"/>
      <c r="H134" s="367"/>
      <c r="I134" s="440"/>
      <c r="J134" s="434"/>
      <c r="K134" s="434"/>
      <c r="L134" s="437"/>
      <c r="M134" s="367"/>
      <c r="N134" s="367"/>
      <c r="O134" s="192"/>
      <c r="P134" s="192"/>
      <c r="Q134" s="193"/>
      <c r="R134" s="14"/>
    </row>
    <row r="135" spans="1:18">
      <c r="A135" s="414"/>
      <c r="B135" s="367"/>
      <c r="C135" s="367"/>
      <c r="D135" s="367"/>
      <c r="E135" s="191">
        <f>'5- Identificación de Riesgos'!D135</f>
        <v>0</v>
      </c>
      <c r="F135" s="405"/>
      <c r="G135" s="442"/>
      <c r="H135" s="367"/>
      <c r="I135" s="440"/>
      <c r="J135" s="434"/>
      <c r="K135" s="434"/>
      <c r="L135" s="437"/>
      <c r="M135" s="367"/>
      <c r="N135" s="367"/>
      <c r="O135" s="192"/>
      <c r="P135" s="192"/>
      <c r="Q135" s="193"/>
      <c r="R135" s="14"/>
    </row>
    <row r="136" spans="1:18">
      <c r="A136" s="414"/>
      <c r="B136" s="367"/>
      <c r="C136" s="367"/>
      <c r="D136" s="367"/>
      <c r="E136" s="191">
        <f>'5- Identificación de Riesgos'!D136</f>
        <v>0</v>
      </c>
      <c r="F136" s="405"/>
      <c r="G136" s="442"/>
      <c r="H136" s="367"/>
      <c r="I136" s="440"/>
      <c r="J136" s="434"/>
      <c r="K136" s="434"/>
      <c r="L136" s="437"/>
      <c r="M136" s="367"/>
      <c r="N136" s="367"/>
      <c r="O136" s="192"/>
      <c r="P136" s="192"/>
      <c r="Q136" s="193"/>
      <c r="R136" s="14"/>
    </row>
    <row r="137" spans="1:18">
      <c r="A137" s="414"/>
      <c r="B137" s="367"/>
      <c r="C137" s="367"/>
      <c r="D137" s="367"/>
      <c r="E137" s="191">
        <f>'5- Identificación de Riesgos'!D137</f>
        <v>0</v>
      </c>
      <c r="F137" s="405"/>
      <c r="G137" s="442"/>
      <c r="H137" s="367"/>
      <c r="I137" s="440"/>
      <c r="J137" s="434"/>
      <c r="K137" s="434"/>
      <c r="L137" s="437"/>
      <c r="M137" s="367"/>
      <c r="N137" s="367"/>
      <c r="O137" s="192"/>
      <c r="P137" s="192"/>
      <c r="Q137" s="193"/>
      <c r="R137" s="14"/>
    </row>
    <row r="138" spans="1:18">
      <c r="A138" s="414"/>
      <c r="B138" s="367"/>
      <c r="C138" s="367"/>
      <c r="D138" s="367"/>
      <c r="E138" s="191">
        <f>'5- Identificación de Riesgos'!D138</f>
        <v>0</v>
      </c>
      <c r="F138" s="405"/>
      <c r="G138" s="442"/>
      <c r="H138" s="367"/>
      <c r="I138" s="440"/>
      <c r="J138" s="434"/>
      <c r="K138" s="434"/>
      <c r="L138" s="437"/>
      <c r="M138" s="367"/>
      <c r="N138" s="367"/>
      <c r="O138" s="192"/>
      <c r="P138" s="192"/>
      <c r="Q138" s="193"/>
      <c r="R138" s="14"/>
    </row>
    <row r="139" spans="1:18" ht="15.75" thickBot="1">
      <c r="A139" s="415"/>
      <c r="B139" s="368"/>
      <c r="C139" s="368"/>
      <c r="D139" s="368"/>
      <c r="E139" s="197">
        <f>'5- Identificación de Riesgos'!D139</f>
        <v>0</v>
      </c>
      <c r="F139" s="406"/>
      <c r="G139" s="443"/>
      <c r="H139" s="368"/>
      <c r="I139" s="441"/>
      <c r="J139" s="435"/>
      <c r="K139" s="435"/>
      <c r="L139" s="438"/>
      <c r="M139" s="368"/>
      <c r="N139" s="368"/>
      <c r="O139" s="198"/>
      <c r="P139" s="198"/>
      <c r="Q139" s="199"/>
      <c r="R139" s="14"/>
    </row>
    <row r="140" spans="1:18" ht="30">
      <c r="A140" s="413">
        <f>'5- Identificación de Riesgos'!A140</f>
        <v>14</v>
      </c>
      <c r="B140" s="403" t="str">
        <f>'5- Identificación de Riesgos'!B140</f>
        <v>Ofrecer, prometer, entregar, aceptar o solicitar una ventaja indebida  para afectar la supervisión o interventoría de los contratos.</v>
      </c>
      <c r="C140" s="403" t="str">
        <f>'5- Identificación de Riesgos'!C140</f>
        <v>Cuando se favorece  indebidamente la intervención de personas inescrupulosas (ejem:  consultores externos, fabricantes, proveedores, oferentes, proponentes, entre otros.), para afectar indebidamente la supervisión o interventoría de los contratos.</v>
      </c>
      <c r="D140" s="403" t="s">
        <v>288</v>
      </c>
      <c r="E140" s="188" t="str">
        <f>'5- Identificación de Riesgos'!D140</f>
        <v>1. Falta de ética de los servidores públicos (Debilidades en principios y valores)</v>
      </c>
      <c r="F140" s="404" t="str">
        <f>'5- Identificación de Riesgos'!H140</f>
        <v>Muy Baja - 1</v>
      </c>
      <c r="G140" s="403" t="str">
        <f>'5- Identificación de Riesgos'!M140</f>
        <v>Moderado - 3</v>
      </c>
      <c r="H140" s="403" t="str">
        <f>'5- Identificación de Riesgos'!N140</f>
        <v>Moderado - 3</v>
      </c>
      <c r="I140" s="439"/>
      <c r="J140" s="433" t="str">
        <f>'6- Valoración Controles'!T140</f>
        <v>Muy Baja - 1</v>
      </c>
      <c r="K140" s="433" t="str">
        <f>'6- Valoración Controles'!U140</f>
        <v>Moderado - 3</v>
      </c>
      <c r="L140" s="436"/>
      <c r="M140" s="403" t="str">
        <f>'6- Valoración Controles'!V140</f>
        <v>Moderado - 3</v>
      </c>
      <c r="N140" s="403" t="s">
        <v>417</v>
      </c>
      <c r="O140" s="189" t="s">
        <v>418</v>
      </c>
      <c r="P140" s="189" t="s">
        <v>419</v>
      </c>
      <c r="Q140" s="190">
        <v>45367</v>
      </c>
      <c r="R140" s="14"/>
    </row>
    <row r="141" spans="1:18" ht="30">
      <c r="A141" s="414"/>
      <c r="B141" s="367"/>
      <c r="C141" s="367"/>
      <c r="D141" s="367"/>
      <c r="E141" s="191" t="str">
        <f>'5- Identificación de Riesgos'!D141</f>
        <v>2. Falta de ética de terceros interesados  (Debilidades principios y valores)</v>
      </c>
      <c r="F141" s="405"/>
      <c r="G141" s="442"/>
      <c r="H141" s="367"/>
      <c r="I141" s="440"/>
      <c r="J141" s="434"/>
      <c r="K141" s="434"/>
      <c r="L141" s="437"/>
      <c r="M141" s="367"/>
      <c r="N141" s="367"/>
      <c r="O141" s="192"/>
      <c r="P141" s="192"/>
      <c r="Q141" s="193"/>
    </row>
    <row r="142" spans="1:18" ht="30">
      <c r="A142" s="414"/>
      <c r="B142" s="367"/>
      <c r="C142" s="367"/>
      <c r="D142" s="367"/>
      <c r="E142" s="191" t="str">
        <f>'5- Identificación de Riesgos'!D142</f>
        <v>3. Debilidades en los controles de los procedimientos de supervisión o interventoría contractual.</v>
      </c>
      <c r="F142" s="405"/>
      <c r="G142" s="442"/>
      <c r="H142" s="367"/>
      <c r="I142" s="440"/>
      <c r="J142" s="434"/>
      <c r="K142" s="434"/>
      <c r="L142" s="437"/>
      <c r="M142" s="367"/>
      <c r="N142" s="367"/>
      <c r="O142" s="192"/>
      <c r="P142" s="192"/>
      <c r="Q142" s="193"/>
    </row>
    <row r="143" spans="1:18">
      <c r="A143" s="414"/>
      <c r="B143" s="367"/>
      <c r="C143" s="367"/>
      <c r="D143" s="367"/>
      <c r="E143" s="191">
        <f>'5- Identificación de Riesgos'!D143</f>
        <v>0</v>
      </c>
      <c r="F143" s="405"/>
      <c r="G143" s="442"/>
      <c r="H143" s="367"/>
      <c r="I143" s="440"/>
      <c r="J143" s="434"/>
      <c r="K143" s="434"/>
      <c r="L143" s="437"/>
      <c r="M143" s="367"/>
      <c r="N143" s="367"/>
      <c r="O143" s="192"/>
      <c r="P143" s="192"/>
      <c r="Q143" s="193"/>
    </row>
    <row r="144" spans="1:18">
      <c r="A144" s="414"/>
      <c r="B144" s="367"/>
      <c r="C144" s="367"/>
      <c r="D144" s="367"/>
      <c r="E144" s="191">
        <f>'5- Identificación de Riesgos'!D144</f>
        <v>0</v>
      </c>
      <c r="F144" s="405"/>
      <c r="G144" s="442"/>
      <c r="H144" s="367"/>
      <c r="I144" s="440"/>
      <c r="J144" s="434"/>
      <c r="K144" s="434"/>
      <c r="L144" s="437"/>
      <c r="M144" s="367"/>
      <c r="N144" s="367"/>
      <c r="O144" s="192"/>
      <c r="P144" s="192"/>
      <c r="Q144" s="193"/>
    </row>
    <row r="145" spans="1:17">
      <c r="A145" s="414"/>
      <c r="B145" s="367"/>
      <c r="C145" s="367"/>
      <c r="D145" s="367"/>
      <c r="E145" s="191">
        <f>'5- Identificación de Riesgos'!D145</f>
        <v>0</v>
      </c>
      <c r="F145" s="405"/>
      <c r="G145" s="442"/>
      <c r="H145" s="367"/>
      <c r="I145" s="440"/>
      <c r="J145" s="434"/>
      <c r="K145" s="434"/>
      <c r="L145" s="437"/>
      <c r="M145" s="367"/>
      <c r="N145" s="367"/>
      <c r="O145" s="192"/>
      <c r="P145" s="192"/>
      <c r="Q145" s="193"/>
    </row>
    <row r="146" spans="1:17">
      <c r="A146" s="414"/>
      <c r="B146" s="367"/>
      <c r="C146" s="367"/>
      <c r="D146" s="367"/>
      <c r="E146" s="191">
        <f>'5- Identificación de Riesgos'!D146</f>
        <v>0</v>
      </c>
      <c r="F146" s="405"/>
      <c r="G146" s="442"/>
      <c r="H146" s="367"/>
      <c r="I146" s="440"/>
      <c r="J146" s="434"/>
      <c r="K146" s="434"/>
      <c r="L146" s="437"/>
      <c r="M146" s="367"/>
      <c r="N146" s="367"/>
      <c r="O146" s="192"/>
      <c r="P146" s="192"/>
      <c r="Q146" s="193"/>
    </row>
    <row r="147" spans="1:17">
      <c r="A147" s="414"/>
      <c r="B147" s="367"/>
      <c r="C147" s="367"/>
      <c r="D147" s="367"/>
      <c r="E147" s="191">
        <f>'5- Identificación de Riesgos'!D147</f>
        <v>0</v>
      </c>
      <c r="F147" s="405"/>
      <c r="G147" s="442"/>
      <c r="H147" s="367"/>
      <c r="I147" s="440"/>
      <c r="J147" s="434"/>
      <c r="K147" s="434"/>
      <c r="L147" s="437"/>
      <c r="M147" s="367"/>
      <c r="N147" s="367"/>
      <c r="O147" s="192"/>
      <c r="P147" s="192"/>
      <c r="Q147" s="193"/>
    </row>
    <row r="148" spans="1:17">
      <c r="A148" s="414"/>
      <c r="B148" s="367"/>
      <c r="C148" s="367"/>
      <c r="D148" s="367"/>
      <c r="E148" s="191">
        <f>'5- Identificación de Riesgos'!D148</f>
        <v>0</v>
      </c>
      <c r="F148" s="405"/>
      <c r="G148" s="442"/>
      <c r="H148" s="367"/>
      <c r="I148" s="440"/>
      <c r="J148" s="434"/>
      <c r="K148" s="434"/>
      <c r="L148" s="437"/>
      <c r="M148" s="367"/>
      <c r="N148" s="367"/>
      <c r="O148" s="192"/>
      <c r="P148" s="192"/>
      <c r="Q148" s="193"/>
    </row>
    <row r="149" spans="1:17" ht="15.75" thickBot="1">
      <c r="A149" s="415"/>
      <c r="B149" s="368"/>
      <c r="C149" s="368"/>
      <c r="D149" s="368"/>
      <c r="E149" s="197">
        <f>'5- Identificación de Riesgos'!D149</f>
        <v>0</v>
      </c>
      <c r="F149" s="406"/>
      <c r="G149" s="443"/>
      <c r="H149" s="368"/>
      <c r="I149" s="441"/>
      <c r="J149" s="435"/>
      <c r="K149" s="435"/>
      <c r="L149" s="438"/>
      <c r="M149" s="368"/>
      <c r="N149" s="368"/>
      <c r="O149" s="198"/>
      <c r="P149" s="198"/>
      <c r="Q149" s="199"/>
    </row>
  </sheetData>
  <mergeCells count="209">
    <mergeCell ref="A7:E7"/>
    <mergeCell ref="F7:H7"/>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O8:O9"/>
    <mergeCell ref="P8:P9"/>
    <mergeCell ref="Q8:Q9"/>
    <mergeCell ref="L10:L19"/>
    <mergeCell ref="E8:E9"/>
    <mergeCell ref="A10:A19"/>
    <mergeCell ref="B10:B19"/>
    <mergeCell ref="C10:C19"/>
    <mergeCell ref="D10:D19"/>
    <mergeCell ref="D8:D9"/>
    <mergeCell ref="B8:B9"/>
    <mergeCell ref="A40:A49"/>
    <mergeCell ref="C40:C49"/>
    <mergeCell ref="D40:D49"/>
    <mergeCell ref="F40:F49"/>
    <mergeCell ref="D30:D39"/>
    <mergeCell ref="A30:A39"/>
    <mergeCell ref="B30:B39"/>
    <mergeCell ref="A20:A29"/>
    <mergeCell ref="B20:B29"/>
    <mergeCell ref="F20:F29"/>
    <mergeCell ref="B40:B49"/>
    <mergeCell ref="I10:I19"/>
    <mergeCell ref="A50:A59"/>
    <mergeCell ref="B50:B59"/>
    <mergeCell ref="C50:C59"/>
    <mergeCell ref="D50:D59"/>
    <mergeCell ref="F50:F59"/>
    <mergeCell ref="I40:I49"/>
    <mergeCell ref="I50:I59"/>
    <mergeCell ref="M20:M29"/>
    <mergeCell ref="N20:N29"/>
    <mergeCell ref="C20:C29"/>
    <mergeCell ref="D20:D29"/>
    <mergeCell ref="F30:F39"/>
    <mergeCell ref="G30:G39"/>
    <mergeCell ref="H30:H39"/>
    <mergeCell ref="J30:J39"/>
    <mergeCell ref="L30:L39"/>
    <mergeCell ref="G20:G29"/>
    <mergeCell ref="H20:H29"/>
    <mergeCell ref="J20:J29"/>
    <mergeCell ref="K20:K29"/>
    <mergeCell ref="C30:C39"/>
    <mergeCell ref="K30:K39"/>
    <mergeCell ref="L20:L29"/>
    <mergeCell ref="I20:I29"/>
    <mergeCell ref="M10:M19"/>
    <mergeCell ref="N10:N19"/>
    <mergeCell ref="F10:F19"/>
    <mergeCell ref="G10:G19"/>
    <mergeCell ref="H10:H19"/>
    <mergeCell ref="J10:J19"/>
    <mergeCell ref="K10:K19"/>
    <mergeCell ref="M30:M39"/>
    <mergeCell ref="M50:M59"/>
    <mergeCell ref="N50:N59"/>
    <mergeCell ref="G50:G59"/>
    <mergeCell ref="H50:H59"/>
    <mergeCell ref="J50:J59"/>
    <mergeCell ref="K50:K59"/>
    <mergeCell ref="L50:L59"/>
    <mergeCell ref="N30:N39"/>
    <mergeCell ref="H40:H49"/>
    <mergeCell ref="G40:G49"/>
    <mergeCell ref="N40:N49"/>
    <mergeCell ref="M40:M49"/>
    <mergeCell ref="L40:L49"/>
    <mergeCell ref="K40:K49"/>
    <mergeCell ref="J40:J49"/>
    <mergeCell ref="I30:I39"/>
    <mergeCell ref="M60:M69"/>
    <mergeCell ref="N60:N69"/>
    <mergeCell ref="A70:A79"/>
    <mergeCell ref="B70:B79"/>
    <mergeCell ref="C70:C79"/>
    <mergeCell ref="D70:D79"/>
    <mergeCell ref="F70:F79"/>
    <mergeCell ref="G70:G79"/>
    <mergeCell ref="H70:H79"/>
    <mergeCell ref="J70:J79"/>
    <mergeCell ref="K70:K79"/>
    <mergeCell ref="L70:L79"/>
    <mergeCell ref="M70:M79"/>
    <mergeCell ref="N70:N79"/>
    <mergeCell ref="G60:G69"/>
    <mergeCell ref="H60:H69"/>
    <mergeCell ref="J60:J69"/>
    <mergeCell ref="K60:K69"/>
    <mergeCell ref="L60:L69"/>
    <mergeCell ref="A60:A69"/>
    <mergeCell ref="B60:B69"/>
    <mergeCell ref="C60:C69"/>
    <mergeCell ref="D60:D69"/>
    <mergeCell ref="F60:F69"/>
    <mergeCell ref="G80:G89"/>
    <mergeCell ref="H80:H89"/>
    <mergeCell ref="J80:J89"/>
    <mergeCell ref="K80:K89"/>
    <mergeCell ref="L80:L89"/>
    <mergeCell ref="A80:A89"/>
    <mergeCell ref="B80:B89"/>
    <mergeCell ref="C80:C89"/>
    <mergeCell ref="D80:D89"/>
    <mergeCell ref="F80:F89"/>
    <mergeCell ref="A90:A99"/>
    <mergeCell ref="B90:B99"/>
    <mergeCell ref="C90:C99"/>
    <mergeCell ref="D90:D99"/>
    <mergeCell ref="F90:F99"/>
    <mergeCell ref="G90:G99"/>
    <mergeCell ref="H90:H99"/>
    <mergeCell ref="J90:J99"/>
    <mergeCell ref="K90:K99"/>
    <mergeCell ref="G100:G109"/>
    <mergeCell ref="H100:H109"/>
    <mergeCell ref="J100:J109"/>
    <mergeCell ref="K100:K109"/>
    <mergeCell ref="L100:L109"/>
    <mergeCell ref="A100:A109"/>
    <mergeCell ref="B100:B109"/>
    <mergeCell ref="C100:C109"/>
    <mergeCell ref="D100:D109"/>
    <mergeCell ref="F100:F109"/>
    <mergeCell ref="A110:A119"/>
    <mergeCell ref="B110:B119"/>
    <mergeCell ref="C110:C119"/>
    <mergeCell ref="D110:D119"/>
    <mergeCell ref="F110:F119"/>
    <mergeCell ref="G110:G119"/>
    <mergeCell ref="H110:H119"/>
    <mergeCell ref="J110:J119"/>
    <mergeCell ref="K110:K119"/>
    <mergeCell ref="G120:G129"/>
    <mergeCell ref="H120:H129"/>
    <mergeCell ref="J120:J129"/>
    <mergeCell ref="K120:K129"/>
    <mergeCell ref="L120:L129"/>
    <mergeCell ref="A120:A129"/>
    <mergeCell ref="B120:B129"/>
    <mergeCell ref="C120:C129"/>
    <mergeCell ref="D120:D129"/>
    <mergeCell ref="F120:F129"/>
    <mergeCell ref="A140:A149"/>
    <mergeCell ref="B140:B149"/>
    <mergeCell ref="C140:C149"/>
    <mergeCell ref="D140:D149"/>
    <mergeCell ref="F140:F149"/>
    <mergeCell ref="G140:G149"/>
    <mergeCell ref="H140:H149"/>
    <mergeCell ref="I140:I149"/>
    <mergeCell ref="C1:Q3"/>
    <mergeCell ref="A6:B6"/>
    <mergeCell ref="I8:I9"/>
    <mergeCell ref="M120:M129"/>
    <mergeCell ref="N120:N129"/>
    <mergeCell ref="A130:A139"/>
    <mergeCell ref="B130:B139"/>
    <mergeCell ref="C130:C139"/>
    <mergeCell ref="D130:D139"/>
    <mergeCell ref="F130:F139"/>
    <mergeCell ref="G130:G139"/>
    <mergeCell ref="H130:H139"/>
    <mergeCell ref="J130:J139"/>
    <mergeCell ref="K130:K139"/>
    <mergeCell ref="L130:L139"/>
    <mergeCell ref="M130:M139"/>
    <mergeCell ref="J140:J149"/>
    <mergeCell ref="K140:K149"/>
    <mergeCell ref="L140:L149"/>
    <mergeCell ref="M140:M149"/>
    <mergeCell ref="N140:N149"/>
    <mergeCell ref="I60:I69"/>
    <mergeCell ref="I70:I79"/>
    <mergeCell ref="I80:I89"/>
    <mergeCell ref="I90:I99"/>
    <mergeCell ref="I100:I109"/>
    <mergeCell ref="I110:I119"/>
    <mergeCell ref="I120:I129"/>
    <mergeCell ref="I130:I139"/>
    <mergeCell ref="N130:N139"/>
    <mergeCell ref="M100:M109"/>
    <mergeCell ref="N100:N109"/>
    <mergeCell ref="L110:L119"/>
    <mergeCell ref="M110:M119"/>
    <mergeCell ref="N110:N119"/>
    <mergeCell ref="M80:M89"/>
    <mergeCell ref="N80:N89"/>
    <mergeCell ref="L90:L99"/>
    <mergeCell ref="M90:M99"/>
    <mergeCell ref="N90:N99"/>
  </mergeCells>
  <conditionalFormatting sqref="F10">
    <cfRule type="containsText" dxfId="313" priority="85" operator="containsText" text="Muy Baja">
      <formula>NOT(ISERROR(SEARCH("Muy Baja",F10)))</formula>
    </cfRule>
    <cfRule type="containsText" dxfId="312" priority="86" operator="containsText" text="Baja">
      <formula>NOT(ISERROR(SEARCH("Baja",F10)))</formula>
    </cfRule>
    <cfRule type="containsText" dxfId="311" priority="87" operator="containsText" text="Muy Alta">
      <formula>NOT(ISERROR(SEARCH("Muy Alta",F10)))</formula>
    </cfRule>
    <cfRule type="containsText" dxfId="310" priority="88" operator="containsText" text="Alta">
      <formula>NOT(ISERROR(SEARCH("Alta",F10)))</formula>
    </cfRule>
    <cfRule type="containsText" dxfId="309" priority="89" operator="containsText" text="Media">
      <formula>NOT(ISERROR(SEARCH("Media",F10)))</formula>
    </cfRule>
    <cfRule type="containsText" dxfId="308" priority="90" operator="containsText" text="Media">
      <formula>NOT(ISERROR(SEARCH("Media",F10)))</formula>
    </cfRule>
    <cfRule type="containsText" dxfId="307" priority="91" operator="containsText" text="Media">
      <formula>NOT(ISERROR(SEARCH("Media",F10)))</formula>
    </cfRule>
    <cfRule type="containsText" dxfId="306" priority="92" operator="containsText" text="Muy Baja">
      <formula>NOT(ISERROR(SEARCH("Muy Baja",F10)))</formula>
    </cfRule>
    <cfRule type="containsText" dxfId="305" priority="93" operator="containsText" text="Baja">
      <formula>NOT(ISERROR(SEARCH("Baja",F10)))</formula>
    </cfRule>
    <cfRule type="containsText" dxfId="304" priority="94" operator="containsText" text="Muy Baja">
      <formula>NOT(ISERROR(SEARCH("Muy Baja",F10)))</formula>
    </cfRule>
    <cfRule type="containsText" dxfId="303" priority="95" operator="containsText" text="Muy Baja">
      <formula>NOT(ISERROR(SEARCH("Muy Baja",F10)))</formula>
    </cfRule>
    <cfRule type="containsText" dxfId="302" priority="96" operator="containsText" text="Muy Baja">
      <formula>NOT(ISERROR(SEARCH("Muy Baja",F10)))</formula>
    </cfRule>
    <cfRule type="containsText" dxfId="301" priority="97" operator="containsText" text="Muy Baja'Tabla probabilidad'!">
      <formula>NOT(ISERROR(SEARCH("Muy Baja'Tabla probabilidad'!",F10)))</formula>
    </cfRule>
    <cfRule type="containsText" dxfId="300" priority="98" operator="containsText" text="Muy bajo">
      <formula>NOT(ISERROR(SEARCH("Muy bajo",F10)))</formula>
    </cfRule>
    <cfRule type="containsText" dxfId="299" priority="99" operator="containsText" text="Alta">
      <formula>NOT(ISERROR(SEARCH("Alta",F10)))</formula>
    </cfRule>
    <cfRule type="containsText" dxfId="298" priority="100" operator="containsText" text="Media">
      <formula>NOT(ISERROR(SEARCH("Media",F10)))</formula>
    </cfRule>
    <cfRule type="containsText" dxfId="297" priority="101" operator="containsText" text="Baja">
      <formula>NOT(ISERROR(SEARCH("Baja",F10)))</formula>
    </cfRule>
    <cfRule type="containsText" dxfId="296" priority="102" operator="containsText" text="Muy baja">
      <formula>NOT(ISERROR(SEARCH("Muy baja",F10)))</formula>
    </cfRule>
    <cfRule type="cellIs" dxfId="295" priority="105" operator="between">
      <formula>1</formula>
      <formula>2</formula>
    </cfRule>
    <cfRule type="cellIs" dxfId="294" priority="106" operator="between">
      <formula>0</formula>
      <formula>2</formula>
    </cfRule>
  </conditionalFormatting>
  <conditionalFormatting sqref="G10">
    <cfRule type="containsText" dxfId="293" priority="79" operator="containsText" text="Catastrófico">
      <formula>NOT(ISERROR(SEARCH("Catastrófico",G10)))</formula>
    </cfRule>
    <cfRule type="containsText" dxfId="292" priority="80" operator="containsText" text="Mayor">
      <formula>NOT(ISERROR(SEARCH("Mayor",G10)))</formula>
    </cfRule>
    <cfRule type="containsText" dxfId="291" priority="81" operator="containsText" text="Alta">
      <formula>NOT(ISERROR(SEARCH("Alta",G10)))</formula>
    </cfRule>
    <cfRule type="containsText" dxfId="290" priority="82" operator="containsText" text="Moderado">
      <formula>NOT(ISERROR(SEARCH("Moderado",G10)))</formula>
    </cfRule>
    <cfRule type="containsText" dxfId="289" priority="83" operator="containsText" text="Menor">
      <formula>NOT(ISERROR(SEARCH("Menor",G10)))</formula>
    </cfRule>
    <cfRule type="containsText" dxfId="288" priority="84" operator="containsText" text="Leve">
      <formula>NOT(ISERROR(SEARCH("Leve",G10)))</formula>
    </cfRule>
  </conditionalFormatting>
  <conditionalFormatting sqref="H10:I10">
    <cfRule type="containsText" dxfId="287" priority="74" operator="containsText" text="Extremo">
      <formula>NOT(ISERROR(SEARCH("Extremo",H10)))</formula>
    </cfRule>
    <cfRule type="containsText" dxfId="286" priority="75" operator="containsText" text="Alto">
      <formula>NOT(ISERROR(SEARCH("Alto",H10)))</formula>
    </cfRule>
    <cfRule type="containsText" dxfId="285" priority="76" operator="containsText" text="Bajo">
      <formula>NOT(ISERROR(SEARCH("Bajo",H10)))</formula>
    </cfRule>
    <cfRule type="containsText" dxfId="284" priority="77" operator="containsText" text="Moderado">
      <formula>NOT(ISERROR(SEARCH("Moderado",H10)))</formula>
    </cfRule>
    <cfRule type="containsText" dxfId="283" priority="78" operator="containsText" text="Extremo">
      <formula>NOT(ISERROR(SEARCH("Extremo",H10)))</formula>
    </cfRule>
  </conditionalFormatting>
  <conditionalFormatting sqref="J10:J19">
    <cfRule type="containsText" dxfId="282" priority="60" operator="containsText" text="Muy Alta">
      <formula>NOT(ISERROR(SEARCH("Muy Alta",J10)))</formula>
    </cfRule>
    <cfRule type="containsText" dxfId="281" priority="61" operator="containsText" text="Alta">
      <formula>NOT(ISERROR(SEARCH("Alta",J10)))</formula>
    </cfRule>
    <cfRule type="containsText" dxfId="280" priority="62" operator="containsText" text="Media">
      <formula>NOT(ISERROR(SEARCH("Media",J10)))</formula>
    </cfRule>
    <cfRule type="containsText" dxfId="279" priority="63" operator="containsText" text="Baja">
      <formula>NOT(ISERROR(SEARCH("Baja",J10)))</formula>
    </cfRule>
    <cfRule type="containsText" dxfId="278" priority="64" operator="containsText" text="Muy Baja">
      <formula>NOT(ISERROR(SEARCH("Muy Baja",J10)))</formula>
    </cfRule>
  </conditionalFormatting>
  <conditionalFormatting sqref="J10:J19">
    <cfRule type="containsText" dxfId="277" priority="59" operator="containsText" text="Muy Baja">
      <formula>NOT(ISERROR(SEARCH("Muy Baja",J10)))</formula>
    </cfRule>
  </conditionalFormatting>
  <conditionalFormatting sqref="K10:K19">
    <cfRule type="containsText" dxfId="276" priority="54" operator="containsText" text="Catastrófico">
      <formula>NOT(ISERROR(SEARCH("Catastrófico",K10)))</formula>
    </cfRule>
    <cfRule type="containsText" dxfId="275" priority="55" operator="containsText" text="Moderado">
      <formula>NOT(ISERROR(SEARCH("Moderado",K10)))</formula>
    </cfRule>
    <cfRule type="containsText" dxfId="274" priority="56" operator="containsText" text="Menor">
      <formula>NOT(ISERROR(SEARCH("Menor",K10)))</formula>
    </cfRule>
    <cfRule type="containsText" dxfId="273" priority="57" operator="containsText" text="Leve">
      <formula>NOT(ISERROR(SEARCH("Leve",K10)))</formula>
    </cfRule>
    <cfRule type="containsText" dxfId="272" priority="58" operator="containsText" text="Mayor">
      <formula>NOT(ISERROR(SEARCH("Mayor",K10)))</formula>
    </cfRule>
  </conditionalFormatting>
  <conditionalFormatting sqref="M10">
    <cfRule type="containsText" dxfId="271" priority="65" operator="containsText" text="Extremo">
      <formula>NOT(ISERROR(SEARCH("Extremo",M10)))</formula>
    </cfRule>
    <cfRule type="containsText" dxfId="270" priority="66" operator="containsText" text="Alto">
      <formula>NOT(ISERROR(SEARCH("Alto",M10)))</formula>
    </cfRule>
    <cfRule type="containsText" dxfId="269" priority="67" operator="containsText" text="Moderado">
      <formula>NOT(ISERROR(SEARCH("Moderado",M10)))</formula>
    </cfRule>
    <cfRule type="containsText" dxfId="268" priority="68" operator="containsText" text="Menor">
      <formula>NOT(ISERROR(SEARCH("Menor",M10)))</formula>
    </cfRule>
    <cfRule type="containsText" dxfId="267" priority="69" operator="containsText" text="Bajo">
      <formula>NOT(ISERROR(SEARCH("Bajo",M10)))</formula>
    </cfRule>
    <cfRule type="containsText" dxfId="266" priority="70" operator="containsText" text="Moderado">
      <formula>NOT(ISERROR(SEARCH("Moderado",M10)))</formula>
    </cfRule>
    <cfRule type="containsText" dxfId="265" priority="71" operator="containsText" text="Extremo">
      <formula>NOT(ISERROR(SEARCH("Extremo",M10)))</formula>
    </cfRule>
    <cfRule type="containsText" dxfId="264" priority="72" operator="containsText" text="Baja">
      <formula>NOT(ISERROR(SEARCH("Baja",M10)))</formula>
    </cfRule>
    <cfRule type="containsText" dxfId="263" priority="73" operator="containsText" text="Alto">
      <formula>NOT(ISERROR(SEARCH("Alto",M10)))</formula>
    </cfRule>
  </conditionalFormatting>
  <conditionalFormatting sqref="F20 F30 F40 F50 F60 F70 F80 F90 F100 F110 F120 F130 F140">
    <cfRule type="containsText" dxfId="262" priority="32" operator="containsText" text="Muy Baja">
      <formula>NOT(ISERROR(SEARCH("Muy Baja",F20)))</formula>
    </cfRule>
    <cfRule type="containsText" dxfId="261" priority="33" operator="containsText" text="Baja">
      <formula>NOT(ISERROR(SEARCH("Baja",F20)))</formula>
    </cfRule>
    <cfRule type="containsText" dxfId="260" priority="34" operator="containsText" text="Muy Alta">
      <formula>NOT(ISERROR(SEARCH("Muy Alta",F20)))</formula>
    </cfRule>
    <cfRule type="containsText" dxfId="259" priority="35" operator="containsText" text="Alta">
      <formula>NOT(ISERROR(SEARCH("Alta",F20)))</formula>
    </cfRule>
    <cfRule type="containsText" dxfId="258" priority="36" operator="containsText" text="Media">
      <formula>NOT(ISERROR(SEARCH("Media",F20)))</formula>
    </cfRule>
    <cfRule type="containsText" dxfId="257" priority="37" operator="containsText" text="Media">
      <formula>NOT(ISERROR(SEARCH("Media",F20)))</formula>
    </cfRule>
    <cfRule type="containsText" dxfId="256" priority="38" operator="containsText" text="Media">
      <formula>NOT(ISERROR(SEARCH("Media",F20)))</formula>
    </cfRule>
    <cfRule type="containsText" dxfId="255" priority="39" operator="containsText" text="Muy Baja">
      <formula>NOT(ISERROR(SEARCH("Muy Baja",F20)))</formula>
    </cfRule>
    <cfRule type="containsText" dxfId="254" priority="40" operator="containsText" text="Baja">
      <formula>NOT(ISERROR(SEARCH("Baja",F20)))</formula>
    </cfRule>
    <cfRule type="containsText" dxfId="253" priority="41" operator="containsText" text="Muy Baja">
      <formula>NOT(ISERROR(SEARCH("Muy Baja",F20)))</formula>
    </cfRule>
    <cfRule type="containsText" dxfId="252" priority="42" operator="containsText" text="Muy Baja">
      <formula>NOT(ISERROR(SEARCH("Muy Baja",F20)))</formula>
    </cfRule>
    <cfRule type="containsText" dxfId="251" priority="43" operator="containsText" text="Muy Baja">
      <formula>NOT(ISERROR(SEARCH("Muy Baja",F20)))</formula>
    </cfRule>
    <cfRule type="containsText" dxfId="250" priority="44" operator="containsText" text="Muy Baja'Tabla probabilidad'!">
      <formula>NOT(ISERROR(SEARCH("Muy Baja'Tabla probabilidad'!",F20)))</formula>
    </cfRule>
    <cfRule type="containsText" dxfId="249" priority="45" operator="containsText" text="Muy bajo">
      <formula>NOT(ISERROR(SEARCH("Muy bajo",F20)))</formula>
    </cfRule>
    <cfRule type="containsText" dxfId="248" priority="46" operator="containsText" text="Alta">
      <formula>NOT(ISERROR(SEARCH("Alta",F20)))</formula>
    </cfRule>
    <cfRule type="containsText" dxfId="247" priority="47" operator="containsText" text="Media">
      <formula>NOT(ISERROR(SEARCH("Media",F20)))</formula>
    </cfRule>
    <cfRule type="containsText" dxfId="246" priority="48" operator="containsText" text="Baja">
      <formula>NOT(ISERROR(SEARCH("Baja",F20)))</formula>
    </cfRule>
    <cfRule type="containsText" dxfId="245" priority="49" operator="containsText" text="Muy baja">
      <formula>NOT(ISERROR(SEARCH("Muy baja",F20)))</formula>
    </cfRule>
    <cfRule type="cellIs" dxfId="244" priority="52" operator="between">
      <formula>1</formula>
      <formula>2</formula>
    </cfRule>
    <cfRule type="cellIs" dxfId="243" priority="53" operator="between">
      <formula>0</formula>
      <formula>2</formula>
    </cfRule>
  </conditionalFormatting>
  <conditionalFormatting sqref="G20 G30 G40 G50 G60 G70 G80 G90 G100 G110 G120 G130 G140">
    <cfRule type="containsText" dxfId="242" priority="26" operator="containsText" text="Catastrófico">
      <formula>NOT(ISERROR(SEARCH("Catastrófico",G20)))</formula>
    </cfRule>
    <cfRule type="containsText" dxfId="241" priority="27" operator="containsText" text="Mayor">
      <formula>NOT(ISERROR(SEARCH("Mayor",G20)))</formula>
    </cfRule>
    <cfRule type="containsText" dxfId="240" priority="28" operator="containsText" text="Alta">
      <formula>NOT(ISERROR(SEARCH("Alta",G20)))</formula>
    </cfRule>
    <cfRule type="containsText" dxfId="239" priority="29" operator="containsText" text="Moderado">
      <formula>NOT(ISERROR(SEARCH("Moderado",G20)))</formula>
    </cfRule>
    <cfRule type="containsText" dxfId="238" priority="30" operator="containsText" text="Menor">
      <formula>NOT(ISERROR(SEARCH("Menor",G20)))</formula>
    </cfRule>
    <cfRule type="containsText" dxfId="237" priority="31" operator="containsText" text="Leve">
      <formula>NOT(ISERROR(SEARCH("Leve",G20)))</formula>
    </cfRule>
  </conditionalFormatting>
  <conditionalFormatting sqref="H20:I20 H30:I30 H40:I40 H50:I50 H60:I60 H70:I70 H80:I80 H90:I90 H100:I100 H110:I110 H120:I120 H130:I130 H140:I140">
    <cfRule type="containsText" dxfId="236" priority="21" operator="containsText" text="Extremo">
      <formula>NOT(ISERROR(SEARCH("Extremo",H20)))</formula>
    </cfRule>
    <cfRule type="containsText" dxfId="235" priority="22" operator="containsText" text="Alto">
      <formula>NOT(ISERROR(SEARCH("Alto",H20)))</formula>
    </cfRule>
    <cfRule type="containsText" dxfId="234" priority="23" operator="containsText" text="Bajo">
      <formula>NOT(ISERROR(SEARCH("Bajo",H20)))</formula>
    </cfRule>
    <cfRule type="containsText" dxfId="233" priority="24" operator="containsText" text="Moderado">
      <formula>NOT(ISERROR(SEARCH("Moderado",H20)))</formula>
    </cfRule>
    <cfRule type="containsText" dxfId="232" priority="25" operator="containsText" text="Extremo">
      <formula>NOT(ISERROR(SEARCH("Extremo",H20)))</formula>
    </cfRule>
  </conditionalFormatting>
  <conditionalFormatting sqref="J20:J149">
    <cfRule type="containsText" dxfId="231" priority="7" operator="containsText" text="Muy Alta">
      <formula>NOT(ISERROR(SEARCH("Muy Alta",J20)))</formula>
    </cfRule>
    <cfRule type="containsText" dxfId="230" priority="8" operator="containsText" text="Alta">
      <formula>NOT(ISERROR(SEARCH("Alta",J20)))</formula>
    </cfRule>
    <cfRule type="containsText" dxfId="229" priority="9" operator="containsText" text="Media">
      <formula>NOT(ISERROR(SEARCH("Media",J20)))</formula>
    </cfRule>
    <cfRule type="containsText" dxfId="228" priority="10" operator="containsText" text="Baja">
      <formula>NOT(ISERROR(SEARCH("Baja",J20)))</formula>
    </cfRule>
    <cfRule type="containsText" dxfId="227" priority="11" operator="containsText" text="Muy Baja">
      <formula>NOT(ISERROR(SEARCH("Muy Baja",J20)))</formula>
    </cfRule>
  </conditionalFormatting>
  <conditionalFormatting sqref="J20:J149">
    <cfRule type="containsText" dxfId="226" priority="6" operator="containsText" text="Muy Baja">
      <formula>NOT(ISERROR(SEARCH("Muy Baja",J20)))</formula>
    </cfRule>
  </conditionalFormatting>
  <conditionalFormatting sqref="K20:K149">
    <cfRule type="containsText" dxfId="225" priority="1" operator="containsText" text="Catastrófico">
      <formula>NOT(ISERROR(SEARCH("Catastrófico",K20)))</formula>
    </cfRule>
    <cfRule type="containsText" dxfId="224" priority="2" operator="containsText" text="Moderado">
      <formula>NOT(ISERROR(SEARCH("Moderado",K20)))</formula>
    </cfRule>
    <cfRule type="containsText" dxfId="223" priority="3" operator="containsText" text="Menor">
      <formula>NOT(ISERROR(SEARCH("Menor",K20)))</formula>
    </cfRule>
    <cfRule type="containsText" dxfId="222" priority="4" operator="containsText" text="Leve">
      <formula>NOT(ISERROR(SEARCH("Leve",K20)))</formula>
    </cfRule>
    <cfRule type="containsText" dxfId="221" priority="5" operator="containsText" text="Mayor">
      <formula>NOT(ISERROR(SEARCH("Mayor",K20)))</formula>
    </cfRule>
  </conditionalFormatting>
  <conditionalFormatting sqref="M20 M30 M40 M50 M60 M70 M80 M90 M100 M110 M120 M130 M140">
    <cfRule type="containsText" dxfId="220" priority="12" operator="containsText" text="Extremo">
      <formula>NOT(ISERROR(SEARCH("Extremo",M20)))</formula>
    </cfRule>
    <cfRule type="containsText" dxfId="219" priority="13" operator="containsText" text="Alto">
      <formula>NOT(ISERROR(SEARCH("Alto",M20)))</formula>
    </cfRule>
    <cfRule type="containsText" dxfId="218" priority="14" operator="containsText" text="Moderado">
      <formula>NOT(ISERROR(SEARCH("Moderado",M20)))</formula>
    </cfRule>
    <cfRule type="containsText" dxfId="217" priority="15" operator="containsText" text="Menor">
      <formula>NOT(ISERROR(SEARCH("Menor",M20)))</formula>
    </cfRule>
    <cfRule type="containsText" dxfId="216" priority="16" operator="containsText" text="Bajo">
      <formula>NOT(ISERROR(SEARCH("Bajo",M20)))</formula>
    </cfRule>
    <cfRule type="containsText" dxfId="215" priority="17" operator="containsText" text="Moderado">
      <formula>NOT(ISERROR(SEARCH("Moderado",M20)))</formula>
    </cfRule>
    <cfRule type="containsText" dxfId="214" priority="18" operator="containsText" text="Extremo">
      <formula>NOT(ISERROR(SEARCH("Extremo",M20)))</formula>
    </cfRule>
    <cfRule type="containsText" dxfId="213" priority="19" operator="containsText" text="Baja">
      <formula>NOT(ISERROR(SEARCH("Baja",M20)))</formula>
    </cfRule>
    <cfRule type="containsText" dxfId="212" priority="20" operator="containsText" text="Alto">
      <formula>NOT(ISERROR(SEARCH("Alto",M20)))</formula>
    </cfRule>
  </conditionalFormatting>
  <dataValidations count="1">
    <dataValidation type="list" allowBlank="1" showInputMessage="1" showErrorMessage="1" sqref="D10:D149" xr:uid="{00000000-0002-0000-0700-000000000000}">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03" operator="containsText" id="{66ACF34E-DDE2-44DC-8202-7BD37AD70D4A}">
            <xm:f>NOT(ISERROR(SEARCH(#REF!,F10)))</xm:f>
            <xm:f>#REF!</xm:f>
            <x14:dxf>
              <font>
                <color rgb="FF006100"/>
              </font>
              <fill>
                <patternFill>
                  <bgColor rgb="FFC6EFCE"/>
                </patternFill>
              </fill>
            </x14:dxf>
          </x14:cfRule>
          <x14:cfRule type="containsText" priority="104" operator="containsText" id="{BACBFAB8-0954-4EE4-A940-0E17890D0AF7}">
            <xm:f>NOT(ISERROR(SEARCH(#REF!,F10)))</xm:f>
            <xm:f>#REF!</xm:f>
            <x14:dxf>
              <font>
                <color rgb="FF9C0006"/>
              </font>
              <fill>
                <patternFill>
                  <bgColor rgb="FFFFC7CE"/>
                </patternFill>
              </fill>
            </x14:dxf>
          </x14:cfRule>
          <xm:sqref>F10</xm:sqref>
        </x14:conditionalFormatting>
        <x14:conditionalFormatting xmlns:xm="http://schemas.microsoft.com/office/excel/2006/main">
          <x14:cfRule type="containsText" priority="50" operator="containsText" id="{3BD3F7C1-1110-4858-9816-27E89358B080}">
            <xm:f>NOT(ISERROR(SEARCH(#REF!,F20)))</xm:f>
            <xm:f>#REF!</xm:f>
            <x14:dxf>
              <font>
                <color rgb="FF006100"/>
              </font>
              <fill>
                <patternFill>
                  <bgColor rgb="FFC6EFCE"/>
                </patternFill>
              </fill>
            </x14:dxf>
          </x14:cfRule>
          <x14:cfRule type="containsText" priority="51" operator="containsText" id="{9A953209-D2C2-4A5F-90A8-597E0A92D738}">
            <xm:f>NOT(ISERROR(SEARCH(#REF!,F20)))</xm:f>
            <xm:f>#REF!</xm:f>
            <x14:dxf>
              <font>
                <color rgb="FF9C0006"/>
              </font>
              <fill>
                <patternFill>
                  <bgColor rgb="FFFFC7CE"/>
                </patternFill>
              </fill>
            </x14:dxf>
          </x14:cfRule>
          <xm:sqref>F20 F30 F40 F50 F60 F70 F80 F90 F100 F110 F120 F130 F140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N10:N149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topLeftCell="A49" zoomScale="60" zoomScaleNormal="60" workbookViewId="0">
      <selection activeCell="C9" sqref="C9"/>
    </sheetView>
  </sheetViews>
  <sheetFormatPr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66" t="s">
        <v>420</v>
      </c>
      <c r="C2" s="466"/>
      <c r="D2" s="466"/>
      <c r="E2" s="466"/>
      <c r="F2" s="200"/>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14"/>
      <c r="C3" s="114"/>
      <c r="D3" s="114"/>
      <c r="E3" s="115"/>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201"/>
      <c r="C4" s="202" t="s">
        <v>421</v>
      </c>
      <c r="D4" s="203"/>
      <c r="E4" s="204" t="s">
        <v>422</v>
      </c>
      <c r="F4" s="205"/>
      <c r="G4" s="1"/>
      <c r="H4" s="1"/>
      <c r="I4" s="1"/>
      <c r="J4" s="1"/>
      <c r="K4" s="1"/>
      <c r="L4" s="1"/>
      <c r="M4" s="1"/>
      <c r="N4" s="1"/>
      <c r="O4" s="1"/>
      <c r="P4" s="1"/>
      <c r="Q4" s="1"/>
      <c r="R4" s="1"/>
      <c r="S4" s="1"/>
      <c r="T4" s="1"/>
      <c r="U4" s="1"/>
      <c r="V4" s="1"/>
      <c r="W4" s="1"/>
      <c r="X4" s="1"/>
      <c r="Y4" s="1"/>
      <c r="Z4" s="1"/>
      <c r="AA4" s="1"/>
      <c r="AB4" s="1"/>
      <c r="AC4" s="1"/>
      <c r="AD4" s="1"/>
      <c r="AE4" s="1"/>
    </row>
    <row r="5" spans="1:137" ht="40.5">
      <c r="A5" s="1"/>
      <c r="B5" s="201"/>
      <c r="C5" s="206" t="s">
        <v>423</v>
      </c>
      <c r="D5" s="206"/>
      <c r="E5" s="206" t="s">
        <v>424</v>
      </c>
      <c r="F5" s="207" t="s">
        <v>422</v>
      </c>
      <c r="G5" s="1"/>
      <c r="H5" s="1"/>
      <c r="I5" s="1"/>
      <c r="J5" s="1"/>
      <c r="K5" s="1"/>
      <c r="L5" s="1"/>
      <c r="M5" s="1"/>
      <c r="N5" s="1"/>
      <c r="O5" s="1"/>
      <c r="P5" s="1"/>
      <c r="Q5" s="1"/>
      <c r="R5" s="1"/>
      <c r="S5" s="1"/>
      <c r="T5" s="1"/>
      <c r="U5" s="1"/>
      <c r="V5" s="1"/>
      <c r="W5" s="1"/>
      <c r="X5" s="1"/>
      <c r="Y5" s="1"/>
      <c r="Z5" s="1"/>
      <c r="AA5" s="1"/>
      <c r="AB5" s="1"/>
      <c r="AC5" s="1"/>
      <c r="AD5" s="1"/>
      <c r="AE5" s="1"/>
    </row>
    <row r="6" spans="1:137" ht="20.25">
      <c r="A6" s="1"/>
      <c r="B6" s="208" t="s">
        <v>425</v>
      </c>
      <c r="C6" s="209" t="s">
        <v>426</v>
      </c>
      <c r="D6" s="210">
        <v>0.04</v>
      </c>
      <c r="E6" s="211" t="s">
        <v>427</v>
      </c>
      <c r="F6" s="212">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13" t="s">
        <v>428</v>
      </c>
      <c r="C7" s="209" t="s">
        <v>429</v>
      </c>
      <c r="D7" s="210">
        <v>0.09</v>
      </c>
      <c r="E7" s="211" t="s">
        <v>430</v>
      </c>
      <c r="F7" s="212">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14" t="s">
        <v>431</v>
      </c>
      <c r="C8" s="209" t="s">
        <v>432</v>
      </c>
      <c r="D8" s="210">
        <v>0.28999999999999998</v>
      </c>
      <c r="E8" s="211" t="s">
        <v>433</v>
      </c>
      <c r="F8" s="212">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15" t="s">
        <v>434</v>
      </c>
      <c r="C9" s="209" t="s">
        <v>435</v>
      </c>
      <c r="D9" s="210">
        <v>0.49</v>
      </c>
      <c r="E9" s="211" t="s">
        <v>436</v>
      </c>
      <c r="F9" s="212">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16" t="s">
        <v>437</v>
      </c>
      <c r="C10" s="209" t="s">
        <v>438</v>
      </c>
      <c r="D10" s="210">
        <v>1</v>
      </c>
      <c r="E10" s="211" t="s">
        <v>439</v>
      </c>
      <c r="F10" s="212">
        <v>5</v>
      </c>
      <c r="G10" s="1"/>
      <c r="H10" s="1"/>
      <c r="I10" s="217" t="s">
        <v>440</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67" t="s">
        <v>441</v>
      </c>
      <c r="C14" s="467"/>
      <c r="D14" s="467"/>
      <c r="E14" s="467"/>
      <c r="F14" s="218"/>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19"/>
      <c r="C15" s="220"/>
      <c r="D15" s="220"/>
      <c r="E15" s="220"/>
      <c r="F15" s="219"/>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19"/>
      <c r="C16" s="464" t="s">
        <v>279</v>
      </c>
      <c r="D16" s="464"/>
      <c r="E16" s="464"/>
      <c r="F16" s="219"/>
      <c r="G16" s="25"/>
      <c r="H16" s="25"/>
      <c r="I16" s="221" t="s">
        <v>274</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208" t="s">
        <v>442</v>
      </c>
      <c r="C17" s="462" t="s">
        <v>280</v>
      </c>
      <c r="D17" s="462"/>
      <c r="E17" s="462"/>
      <c r="F17" s="212">
        <v>1</v>
      </c>
      <c r="G17" s="25"/>
      <c r="H17" s="25"/>
      <c r="I17" s="217" t="s">
        <v>279</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13" t="s">
        <v>443</v>
      </c>
      <c r="C18" s="462" t="s">
        <v>312</v>
      </c>
      <c r="D18" s="462"/>
      <c r="E18" s="462"/>
      <c r="F18" s="212">
        <v>2</v>
      </c>
      <c r="G18" s="25"/>
      <c r="H18" s="25"/>
      <c r="I18" s="217" t="s">
        <v>322</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14" t="s">
        <v>444</v>
      </c>
      <c r="C19" s="462" t="s">
        <v>445</v>
      </c>
      <c r="D19" s="462"/>
      <c r="E19" s="462"/>
      <c r="F19" s="212">
        <v>3</v>
      </c>
      <c r="G19" s="25"/>
      <c r="H19" s="25"/>
      <c r="I19" s="217" t="s">
        <v>288</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15" t="s">
        <v>446</v>
      </c>
      <c r="C20" s="462" t="s">
        <v>320</v>
      </c>
      <c r="D20" s="462"/>
      <c r="E20" s="462"/>
      <c r="F20" s="212">
        <v>4</v>
      </c>
      <c r="G20" s="25"/>
      <c r="H20" s="25"/>
      <c r="I20" s="217" t="s">
        <v>282</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16" t="s">
        <v>447</v>
      </c>
      <c r="C21" s="462" t="s">
        <v>347</v>
      </c>
      <c r="D21" s="462"/>
      <c r="E21" s="462"/>
      <c r="F21" s="212">
        <v>5</v>
      </c>
      <c r="G21" s="25"/>
      <c r="H21" s="25"/>
      <c r="I21" s="217"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17"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19"/>
      <c r="C24" s="463" t="s">
        <v>322</v>
      </c>
      <c r="D24" s="463"/>
      <c r="E24" s="463"/>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22" t="s">
        <v>442</v>
      </c>
      <c r="C25" s="462" t="s">
        <v>342</v>
      </c>
      <c r="D25" s="462"/>
      <c r="E25" s="462"/>
      <c r="F25" s="212">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23" t="s">
        <v>443</v>
      </c>
      <c r="C26" s="462" t="s">
        <v>351</v>
      </c>
      <c r="D26" s="462"/>
      <c r="E26" s="462"/>
      <c r="F26" s="212">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24" t="s">
        <v>444</v>
      </c>
      <c r="C27" s="462" t="s">
        <v>323</v>
      </c>
      <c r="D27" s="462"/>
      <c r="E27" s="462"/>
      <c r="F27" s="212">
        <v>3</v>
      </c>
      <c r="G27" s="25"/>
      <c r="H27" s="25"/>
      <c r="I27" s="27" t="s">
        <v>448</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25" t="s">
        <v>446</v>
      </c>
      <c r="C28" s="462" t="s">
        <v>449</v>
      </c>
      <c r="D28" s="462"/>
      <c r="E28" s="462"/>
      <c r="F28" s="212">
        <v>4</v>
      </c>
      <c r="G28" s="25"/>
      <c r="H28" s="25"/>
      <c r="I28" s="27" t="s">
        <v>450</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26" t="s">
        <v>447</v>
      </c>
      <c r="C29" s="462" t="s">
        <v>350</v>
      </c>
      <c r="D29" s="462"/>
      <c r="E29" s="462"/>
      <c r="F29" s="212">
        <v>5</v>
      </c>
      <c r="G29" s="25"/>
      <c r="H29" s="25"/>
      <c r="I29" s="27" t="s">
        <v>451</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s">
        <v>452</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s">
        <v>453</v>
      </c>
      <c r="J31" s="27"/>
      <c r="K31" s="27"/>
      <c r="L31" s="27"/>
      <c r="M31" s="27"/>
      <c r="N31" s="27"/>
      <c r="O31" s="27"/>
      <c r="P31" s="27"/>
      <c r="Q31" s="27"/>
      <c r="R31" s="27"/>
      <c r="S31" s="27"/>
    </row>
    <row r="32" spans="1:137" s="25" customFormat="1" ht="20.25">
      <c r="B32" s="227"/>
      <c r="C32" s="464" t="s">
        <v>288</v>
      </c>
      <c r="D32" s="464"/>
      <c r="E32" s="464"/>
      <c r="F32" s="28"/>
      <c r="I32" s="27"/>
      <c r="J32" s="27"/>
      <c r="K32" s="27"/>
      <c r="L32" s="27"/>
      <c r="M32" s="27"/>
      <c r="N32" s="27"/>
      <c r="O32" s="27"/>
      <c r="P32" s="27"/>
      <c r="Q32" s="27"/>
      <c r="R32" s="27"/>
      <c r="S32" s="27"/>
    </row>
    <row r="33" spans="2:19" s="25" customFormat="1" ht="20.25">
      <c r="B33" s="208" t="s">
        <v>442</v>
      </c>
      <c r="C33" s="462" t="s">
        <v>289</v>
      </c>
      <c r="D33" s="462"/>
      <c r="E33" s="462"/>
      <c r="F33" s="212">
        <v>1</v>
      </c>
      <c r="I33" s="27" t="s">
        <v>448</v>
      </c>
      <c r="J33" s="27"/>
      <c r="K33" s="27"/>
      <c r="L33" s="27"/>
      <c r="M33" s="27"/>
      <c r="N33" s="27"/>
      <c r="O33" s="27"/>
      <c r="P33" s="27"/>
      <c r="Q33" s="27"/>
      <c r="R33" s="27"/>
      <c r="S33" s="27"/>
    </row>
    <row r="34" spans="2:19" s="25" customFormat="1" ht="20.25">
      <c r="B34" s="213" t="s">
        <v>443</v>
      </c>
      <c r="C34" s="462" t="s">
        <v>298</v>
      </c>
      <c r="D34" s="462"/>
      <c r="E34" s="462"/>
      <c r="F34" s="212">
        <v>2</v>
      </c>
      <c r="I34" s="27" t="s">
        <v>450</v>
      </c>
      <c r="J34" s="27"/>
      <c r="K34" s="27"/>
      <c r="L34" s="27"/>
      <c r="M34" s="27"/>
      <c r="N34" s="27"/>
      <c r="O34" s="27"/>
      <c r="P34" s="27"/>
      <c r="Q34" s="27"/>
      <c r="R34" s="27"/>
      <c r="S34" s="27"/>
    </row>
    <row r="35" spans="2:19" s="25" customFormat="1" ht="20.25">
      <c r="B35" s="214" t="s">
        <v>444</v>
      </c>
      <c r="C35" s="462" t="s">
        <v>454</v>
      </c>
      <c r="D35" s="462"/>
      <c r="E35" s="462"/>
      <c r="F35" s="212">
        <v>3</v>
      </c>
      <c r="I35" s="27" t="s">
        <v>451</v>
      </c>
      <c r="J35" s="27"/>
      <c r="K35" s="27"/>
      <c r="L35" s="27"/>
      <c r="M35" s="27"/>
      <c r="N35" s="27"/>
      <c r="O35" s="27"/>
      <c r="P35" s="27"/>
      <c r="Q35" s="27"/>
      <c r="R35" s="27"/>
      <c r="S35" s="27"/>
    </row>
    <row r="36" spans="2:19" s="25" customFormat="1" ht="20.25">
      <c r="B36" s="215" t="s">
        <v>446</v>
      </c>
      <c r="C36" s="462" t="s">
        <v>455</v>
      </c>
      <c r="D36" s="462"/>
      <c r="E36" s="462"/>
      <c r="F36" s="212">
        <v>4</v>
      </c>
      <c r="I36" s="27" t="s">
        <v>452</v>
      </c>
      <c r="J36" s="27"/>
      <c r="K36" s="27"/>
      <c r="L36" s="27"/>
      <c r="M36" s="27"/>
      <c r="N36" s="27"/>
      <c r="O36" s="27"/>
      <c r="P36" s="27"/>
      <c r="Q36" s="27"/>
      <c r="R36" s="27"/>
      <c r="S36" s="27"/>
    </row>
    <row r="37" spans="2:19" s="25" customFormat="1" ht="20.25">
      <c r="B37" s="216" t="s">
        <v>447</v>
      </c>
      <c r="C37" s="462" t="s">
        <v>456</v>
      </c>
      <c r="D37" s="462"/>
      <c r="E37" s="462"/>
      <c r="F37" s="212">
        <v>5</v>
      </c>
      <c r="I37" s="27" t="s">
        <v>453</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19"/>
      <c r="C40" s="464" t="s">
        <v>282</v>
      </c>
      <c r="D40" s="464"/>
      <c r="E40" s="464"/>
      <c r="F40" s="28"/>
    </row>
    <row r="41" spans="2:19" s="25" customFormat="1" ht="20.25">
      <c r="B41" s="228" t="s">
        <v>442</v>
      </c>
      <c r="C41" s="462" t="s">
        <v>283</v>
      </c>
      <c r="D41" s="462"/>
      <c r="E41" s="462"/>
      <c r="F41" s="212">
        <v>1</v>
      </c>
    </row>
    <row r="42" spans="2:19" s="25" customFormat="1" ht="20.25">
      <c r="B42" s="229" t="s">
        <v>443</v>
      </c>
      <c r="C42" s="462" t="s">
        <v>327</v>
      </c>
      <c r="D42" s="462"/>
      <c r="E42" s="462"/>
      <c r="F42" s="212">
        <v>2</v>
      </c>
    </row>
    <row r="43" spans="2:19" s="25" customFormat="1" ht="20.25">
      <c r="B43" s="230" t="s">
        <v>444</v>
      </c>
      <c r="C43" s="462" t="s">
        <v>457</v>
      </c>
      <c r="D43" s="462"/>
      <c r="E43" s="462"/>
      <c r="F43" s="212">
        <v>3</v>
      </c>
    </row>
    <row r="44" spans="2:19" s="25" customFormat="1" ht="20.25">
      <c r="B44" s="231" t="s">
        <v>446</v>
      </c>
      <c r="C44" s="462" t="s">
        <v>458</v>
      </c>
      <c r="D44" s="462"/>
      <c r="E44" s="462"/>
      <c r="F44" s="212">
        <v>4</v>
      </c>
    </row>
    <row r="45" spans="2:19" s="25" customFormat="1" ht="20.25">
      <c r="B45" s="232" t="s">
        <v>447</v>
      </c>
      <c r="C45" s="462" t="s">
        <v>459</v>
      </c>
      <c r="D45" s="462"/>
      <c r="E45" s="462"/>
      <c r="F45" s="212">
        <v>5</v>
      </c>
    </row>
    <row r="46" spans="2:19" s="25" customFormat="1" ht="20.25">
      <c r="B46" s="27"/>
      <c r="C46" s="27" t="s">
        <v>460</v>
      </c>
      <c r="D46" s="27"/>
      <c r="F46" s="28"/>
    </row>
    <row r="47" spans="2:19" s="25" customFormat="1" ht="20.25">
      <c r="B47" s="27"/>
      <c r="C47" s="27"/>
      <c r="D47" s="27"/>
      <c r="F47" s="28"/>
    </row>
    <row r="48" spans="2:19" s="25" customFormat="1" ht="20.25">
      <c r="B48" s="219"/>
      <c r="C48" s="463" t="s">
        <v>285</v>
      </c>
      <c r="D48" s="463"/>
      <c r="E48" s="463"/>
      <c r="F48" s="28"/>
    </row>
    <row r="49" spans="2:11" s="25" customFormat="1" ht="20.25" customHeight="1">
      <c r="B49" s="222" t="s">
        <v>442</v>
      </c>
      <c r="C49" s="462" t="s">
        <v>286</v>
      </c>
      <c r="D49" s="462"/>
      <c r="E49" s="462"/>
      <c r="F49" s="212">
        <v>1</v>
      </c>
    </row>
    <row r="50" spans="2:11" s="25" customFormat="1" ht="20.25" customHeight="1">
      <c r="B50" s="223" t="s">
        <v>443</v>
      </c>
      <c r="C50" s="462" t="s">
        <v>339</v>
      </c>
      <c r="D50" s="462"/>
      <c r="E50" s="462"/>
      <c r="F50" s="212">
        <v>2</v>
      </c>
      <c r="K50" s="219"/>
    </row>
    <row r="51" spans="2:11" s="25" customFormat="1" ht="20.25" customHeight="1">
      <c r="B51" s="224" t="s">
        <v>444</v>
      </c>
      <c r="C51" s="462" t="s">
        <v>461</v>
      </c>
      <c r="D51" s="462"/>
      <c r="E51" s="462"/>
      <c r="F51" s="212">
        <v>3</v>
      </c>
    </row>
    <row r="52" spans="2:11" s="25" customFormat="1" ht="20.25" customHeight="1">
      <c r="B52" s="225" t="s">
        <v>446</v>
      </c>
      <c r="C52" s="462" t="s">
        <v>462</v>
      </c>
      <c r="D52" s="462"/>
      <c r="E52" s="462"/>
      <c r="F52" s="212">
        <v>4</v>
      </c>
    </row>
    <row r="53" spans="2:11" s="25" customFormat="1" ht="20.25" customHeight="1">
      <c r="B53" s="226" t="s">
        <v>447</v>
      </c>
      <c r="C53" s="462" t="s">
        <v>463</v>
      </c>
      <c r="D53" s="462"/>
      <c r="E53" s="462"/>
      <c r="F53" s="212">
        <v>5</v>
      </c>
    </row>
    <row r="54" spans="2:11" s="25" customFormat="1" ht="20.25">
      <c r="B54" s="27"/>
      <c r="C54" s="27"/>
      <c r="D54" s="27"/>
      <c r="E54" s="27"/>
      <c r="F54" s="28"/>
    </row>
    <row r="55" spans="2:11" s="25" customFormat="1" ht="20.25"/>
    <row r="56" spans="2:11" s="25" customFormat="1" ht="20.25" customHeight="1">
      <c r="B56" s="219"/>
      <c r="C56" s="233" t="s">
        <v>440</v>
      </c>
      <c r="D56" s="233"/>
      <c r="E56" s="233"/>
      <c r="F56" s="28"/>
    </row>
    <row r="57" spans="2:11" s="25" customFormat="1" ht="20.25" customHeight="1">
      <c r="B57" s="222" t="s">
        <v>442</v>
      </c>
      <c r="C57" s="465" t="s">
        <v>448</v>
      </c>
      <c r="D57" s="465"/>
      <c r="E57" s="465"/>
      <c r="F57" s="212">
        <v>1</v>
      </c>
    </row>
    <row r="58" spans="2:11" s="25" customFormat="1" ht="20.25" customHeight="1">
      <c r="B58" s="223" t="s">
        <v>443</v>
      </c>
      <c r="C58" s="465" t="s">
        <v>450</v>
      </c>
      <c r="D58" s="465"/>
      <c r="E58" s="465"/>
      <c r="F58" s="212">
        <v>2</v>
      </c>
    </row>
    <row r="59" spans="2:11" s="25" customFormat="1" ht="20.25" customHeight="1">
      <c r="B59" s="224" t="s">
        <v>444</v>
      </c>
      <c r="C59" s="465" t="s">
        <v>451</v>
      </c>
      <c r="D59" s="465"/>
      <c r="E59" s="465"/>
      <c r="F59" s="212">
        <v>3</v>
      </c>
    </row>
    <row r="60" spans="2:11" s="25" customFormat="1" ht="20.25" customHeight="1">
      <c r="B60" s="225" t="s">
        <v>446</v>
      </c>
      <c r="C60" s="465" t="s">
        <v>452</v>
      </c>
      <c r="D60" s="465"/>
      <c r="E60" s="465"/>
      <c r="F60" s="212">
        <v>4</v>
      </c>
    </row>
    <row r="61" spans="2:11" s="25" customFormat="1" ht="20.25" customHeight="1">
      <c r="B61" s="226" t="s">
        <v>447</v>
      </c>
      <c r="C61" s="465" t="s">
        <v>453</v>
      </c>
      <c r="D61" s="465"/>
      <c r="E61" s="465"/>
      <c r="F61" s="212">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20:E20"/>
    <mergeCell ref="C21:E21"/>
    <mergeCell ref="C25:E25"/>
    <mergeCell ref="B2:E2"/>
    <mergeCell ref="B14:E14"/>
    <mergeCell ref="C17:E17"/>
    <mergeCell ref="C18:E18"/>
    <mergeCell ref="C19:E19"/>
    <mergeCell ref="C16:E16"/>
    <mergeCell ref="C24:E24"/>
    <mergeCell ref="C36:E36"/>
    <mergeCell ref="C37:E37"/>
    <mergeCell ref="C26:E26"/>
    <mergeCell ref="C27:E27"/>
    <mergeCell ref="C28:E28"/>
    <mergeCell ref="C29:E29"/>
    <mergeCell ref="C33:E33"/>
    <mergeCell ref="C34:E34"/>
    <mergeCell ref="C35:E35"/>
    <mergeCell ref="C32:E32"/>
    <mergeCell ref="C58:E58"/>
    <mergeCell ref="C59:E59"/>
    <mergeCell ref="C60:E60"/>
    <mergeCell ref="C61:E61"/>
    <mergeCell ref="C52:E52"/>
    <mergeCell ref="C53:E53"/>
    <mergeCell ref="C57:E57"/>
    <mergeCell ref="C41:E41"/>
    <mergeCell ref="C42:E42"/>
    <mergeCell ref="C43:E43"/>
    <mergeCell ref="C44:E44"/>
    <mergeCell ref="C40:E40"/>
    <mergeCell ref="C45:E45"/>
    <mergeCell ref="C49:E49"/>
    <mergeCell ref="C50:E50"/>
    <mergeCell ref="C51:E51"/>
    <mergeCell ref="C48:E4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Props1.xml><?xml version="1.0" encoding="utf-8"?>
<ds:datastoreItem xmlns:ds="http://schemas.openxmlformats.org/officeDocument/2006/customXml" ds:itemID="{3A80E8FA-F9C4-4F93-80D6-2B02395B54A6}"/>
</file>

<file path=customXml/itemProps2.xml><?xml version="1.0" encoding="utf-8"?>
<ds:datastoreItem xmlns:ds="http://schemas.openxmlformats.org/officeDocument/2006/customXml" ds:itemID="{A39FF179-154F-4EAF-B715-D427890F969C}"/>
</file>

<file path=customXml/itemProps3.xml><?xml version="1.0" encoding="utf-8"?>
<ds:datastoreItem xmlns:ds="http://schemas.openxmlformats.org/officeDocument/2006/customXml" ds:itemID="{C32634F9-E90D-47D7-98A9-0DD366F8E5B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Usuario invitado</cp:lastModifiedBy>
  <cp:revision/>
  <dcterms:created xsi:type="dcterms:W3CDTF">2021-04-16T16:11:31Z</dcterms:created>
  <dcterms:modified xsi:type="dcterms:W3CDTF">2025-07-10T16:02:32Z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