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8"/>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292" documentId="13_ncr:1_{D1B0CCDF-A78A-4FDA-8D3C-8620FEA310A3}" xr6:coauthVersionLast="47" xr6:coauthVersionMax="47" xr10:uidLastSave="{39E6A7AF-9F04-4F58-BD14-3E0567A6B385}"/>
  <bookViews>
    <workbookView xWindow="0" yWindow="0" windowWidth="28800" windowHeight="12225" tabRatio="885" firstSheet="10" activeTab="11" xr2:uid="{88AE9359-1123-4A22-A41B-C6B85A0AA7B3}"/>
  </bookViews>
  <sheets>
    <sheet name="1- Presentacion " sheetId="34" r:id="rId1"/>
    <sheet name="Conceptos 37001" sheetId="35" r:id="rId2"/>
    <sheet name="2- Análisis de Contexto" sheetId="45"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s>
  <definedNames>
    <definedName name="_xlnm.Print_Area" localSheetId="2">'2- Análisis de Contexto'!$A$1:$F$81</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INV" localSheetId="2">[3]INVERSION!#REF!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0" i="18" l="1"/>
  <c r="C34" i="41"/>
  <c r="B60" i="41"/>
  <c r="C50" i="41"/>
  <c r="C110" i="29"/>
  <c r="B110" i="29"/>
  <c r="A110" i="29"/>
  <c r="I22" i="5"/>
  <c r="I21" i="5"/>
  <c r="R110" i="41"/>
  <c r="R111" i="41"/>
  <c r="R112" i="41"/>
  <c r="R113" i="41"/>
  <c r="R114" i="41"/>
  <c r="R115" i="41"/>
  <c r="R116" i="41"/>
  <c r="R117" i="41"/>
  <c r="R118" i="41"/>
  <c r="R119" i="41"/>
  <c r="L110" i="41"/>
  <c r="L111" i="41"/>
  <c r="L112" i="41"/>
  <c r="L113" i="41"/>
  <c r="L114" i="41"/>
  <c r="L115" i="41"/>
  <c r="L116" i="41"/>
  <c r="L117" i="41"/>
  <c r="L118" i="41"/>
  <c r="L119" i="41"/>
  <c r="J110" i="41"/>
  <c r="J111" i="41"/>
  <c r="J112" i="41"/>
  <c r="J113" i="41"/>
  <c r="J114" i="41"/>
  <c r="J115" i="41"/>
  <c r="J116" i="41"/>
  <c r="J117" i="41"/>
  <c r="J118" i="41"/>
  <c r="J119" i="41"/>
  <c r="C110" i="41"/>
  <c r="C111" i="41"/>
  <c r="C112" i="41"/>
  <c r="C113" i="41"/>
  <c r="C114" i="41"/>
  <c r="C115" i="41"/>
  <c r="C116" i="41"/>
  <c r="C117" i="41"/>
  <c r="C118" i="41"/>
  <c r="C119" i="41"/>
  <c r="B110" i="4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L50" i="40"/>
  <c r="K50" i="40" s="1"/>
  <c r="L51" i="40"/>
  <c r="K51" i="40" s="1"/>
  <c r="L52" i="40"/>
  <c r="K52" i="40" s="1"/>
  <c r="L53" i="40"/>
  <c r="K53" i="40" s="1"/>
  <c r="L54" i="40"/>
  <c r="K54" i="40" s="1"/>
  <c r="L55" i="40"/>
  <c r="K55" i="40" s="1"/>
  <c r="L56" i="40"/>
  <c r="K56" i="40" s="1"/>
  <c r="L57" i="40"/>
  <c r="K57" i="40" s="1"/>
  <c r="L58" i="40"/>
  <c r="K58" i="40" s="1"/>
  <c r="L59" i="40"/>
  <c r="K59" i="40" s="1"/>
  <c r="L60" i="40"/>
  <c r="K60" i="40" s="1"/>
  <c r="L61" i="40"/>
  <c r="K61" i="40" s="1"/>
  <c r="L62" i="40"/>
  <c r="K62" i="40" s="1"/>
  <c r="L63" i="40"/>
  <c r="K63" i="40" s="1"/>
  <c r="L64" i="40"/>
  <c r="K64" i="40" s="1"/>
  <c r="L65" i="40"/>
  <c r="K65" i="40" s="1"/>
  <c r="L66" i="40"/>
  <c r="K66" i="40" s="1"/>
  <c r="L67" i="40"/>
  <c r="K67" i="40" s="1"/>
  <c r="L68" i="40"/>
  <c r="K68" i="40" s="1"/>
  <c r="L69" i="40"/>
  <c r="K69" i="40" s="1"/>
  <c r="L70" i="40"/>
  <c r="K70" i="40" s="1"/>
  <c r="L71" i="40"/>
  <c r="K71" i="40" s="1"/>
  <c r="L72" i="40"/>
  <c r="K72" i="40" s="1"/>
  <c r="L73" i="40"/>
  <c r="K73" i="40" s="1"/>
  <c r="L74" i="40"/>
  <c r="K74" i="40" s="1"/>
  <c r="L75" i="40"/>
  <c r="K75" i="40" s="1"/>
  <c r="L76" i="40"/>
  <c r="K76" i="40" s="1"/>
  <c r="L77" i="40"/>
  <c r="K77" i="40" s="1"/>
  <c r="L78" i="40"/>
  <c r="K78" i="40" s="1"/>
  <c r="L79" i="40"/>
  <c r="K79" i="40" s="1"/>
  <c r="L80" i="40"/>
  <c r="K80" i="40" s="1"/>
  <c r="L81" i="40"/>
  <c r="K81" i="40" s="1"/>
  <c r="L82" i="40"/>
  <c r="K82" i="40" s="1"/>
  <c r="L83" i="40"/>
  <c r="K83" i="40" s="1"/>
  <c r="L84" i="40"/>
  <c r="K84" i="40" s="1"/>
  <c r="L85" i="40"/>
  <c r="K85" i="40" s="1"/>
  <c r="L86" i="40"/>
  <c r="K86" i="40" s="1"/>
  <c r="L87" i="40"/>
  <c r="K87" i="40" s="1"/>
  <c r="L88" i="40"/>
  <c r="K88" i="40" s="1"/>
  <c r="L89" i="40"/>
  <c r="K89" i="40" s="1"/>
  <c r="L90" i="40"/>
  <c r="K90" i="40" s="1"/>
  <c r="L91" i="40"/>
  <c r="K91" i="40" s="1"/>
  <c r="L92" i="40"/>
  <c r="K92" i="40" s="1"/>
  <c r="L93" i="40"/>
  <c r="K93" i="40" s="1"/>
  <c r="L94" i="40"/>
  <c r="K94" i="40" s="1"/>
  <c r="L95" i="40"/>
  <c r="K95" i="40" s="1"/>
  <c r="L96" i="40"/>
  <c r="K96" i="40" s="1"/>
  <c r="L97" i="40"/>
  <c r="K97" i="40" s="1"/>
  <c r="L98" i="40"/>
  <c r="K98" i="40" s="1"/>
  <c r="L99" i="40"/>
  <c r="K99" i="40" s="1"/>
  <c r="L100" i="40"/>
  <c r="K100" i="40" s="1"/>
  <c r="L101" i="40"/>
  <c r="K101" i="40" s="1"/>
  <c r="L102" i="40"/>
  <c r="K102" i="40" s="1"/>
  <c r="L103" i="40"/>
  <c r="K103" i="40" s="1"/>
  <c r="L104" i="40"/>
  <c r="K104" i="40" s="1"/>
  <c r="L105" i="40"/>
  <c r="K105" i="40" s="1"/>
  <c r="L106" i="40"/>
  <c r="K106" i="40" s="1"/>
  <c r="L107" i="40"/>
  <c r="K107" i="40" s="1"/>
  <c r="L108" i="40"/>
  <c r="K108" i="40" s="1"/>
  <c r="L109" i="40"/>
  <c r="K109" i="40" s="1"/>
  <c r="L110" i="40"/>
  <c r="K110" i="40" s="1"/>
  <c r="L111" i="40"/>
  <c r="K111" i="40" s="1"/>
  <c r="L112" i="40"/>
  <c r="K112" i="40" s="1"/>
  <c r="L113" i="40"/>
  <c r="K113" i="40" s="1"/>
  <c r="L114" i="40"/>
  <c r="K114" i="40" s="1"/>
  <c r="L115" i="40"/>
  <c r="K115" i="40" s="1"/>
  <c r="L116" i="40"/>
  <c r="K116" i="40" s="1"/>
  <c r="L117" i="40"/>
  <c r="K117" i="40" s="1"/>
  <c r="L118" i="40"/>
  <c r="K118" i="40" s="1"/>
  <c r="L119" i="40"/>
  <c r="K119" i="40" s="1"/>
  <c r="L11" i="40"/>
  <c r="K11" i="40" s="1"/>
  <c r="L12" i="40"/>
  <c r="K12" i="40" s="1"/>
  <c r="L13" i="40"/>
  <c r="K13" i="40" s="1"/>
  <c r="L14" i="40"/>
  <c r="K14" i="40" s="1"/>
  <c r="L15" i="40"/>
  <c r="K15" i="40" s="1"/>
  <c r="L16" i="40"/>
  <c r="K16" i="40" s="1"/>
  <c r="L17" i="40"/>
  <c r="K17" i="40" s="1"/>
  <c r="L18" i="40"/>
  <c r="K18" i="40" s="1"/>
  <c r="G110" i="40"/>
  <c r="F110" i="29" l="1"/>
  <c r="S110" i="41"/>
  <c r="A110" i="44"/>
  <c r="A110" i="43"/>
  <c r="A110" i="42"/>
  <c r="A110" i="18"/>
  <c r="B110" i="44"/>
  <c r="B110" i="43"/>
  <c r="B110" i="42"/>
  <c r="B110" i="18"/>
  <c r="C110" i="44"/>
  <c r="C110" i="43"/>
  <c r="C110" i="42"/>
  <c r="C110" i="18"/>
  <c r="M110" i="40"/>
  <c r="G110" i="29" s="1"/>
  <c r="M100" i="40"/>
  <c r="M90" i="40"/>
  <c r="M80" i="40"/>
  <c r="M70" i="40"/>
  <c r="K110" i="41"/>
  <c r="T110" i="41" s="1"/>
  <c r="J110" i="29" s="1"/>
  <c r="C5" i="44"/>
  <c r="C4" i="44"/>
  <c r="C5" i="43"/>
  <c r="C4" i="43"/>
  <c r="C5" i="42"/>
  <c r="C4" i="42"/>
  <c r="C5" i="18"/>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70" i="41"/>
  <c r="B80" i="41"/>
  <c r="B90" i="41"/>
  <c r="B100" i="41"/>
  <c r="B10" i="41"/>
  <c r="D110" i="44" l="1"/>
  <c r="D110" i="43"/>
  <c r="D110" i="42"/>
  <c r="D110" i="18"/>
  <c r="N110" i="40"/>
  <c r="H110" i="29" s="1"/>
  <c r="U110" i="41"/>
  <c r="O110" i="40"/>
  <c r="E109" i="29"/>
  <c r="E108" i="29"/>
  <c r="E107" i="29"/>
  <c r="E106" i="29"/>
  <c r="E105" i="29"/>
  <c r="E104" i="29"/>
  <c r="E103" i="29"/>
  <c r="E102" i="29"/>
  <c r="E101" i="29"/>
  <c r="E100" i="29"/>
  <c r="C100" i="29"/>
  <c r="C100" i="42" s="1"/>
  <c r="B100" i="29"/>
  <c r="B100" i="42" s="1"/>
  <c r="A100" i="29"/>
  <c r="A100" i="42" s="1"/>
  <c r="E99" i="29"/>
  <c r="E98" i="29"/>
  <c r="E97" i="29"/>
  <c r="E96" i="29"/>
  <c r="E95" i="29"/>
  <c r="E94" i="29"/>
  <c r="E93" i="29"/>
  <c r="E92" i="29"/>
  <c r="E91" i="29"/>
  <c r="E90" i="29"/>
  <c r="C90" i="29"/>
  <c r="C90" i="43" s="1"/>
  <c r="B90" i="29"/>
  <c r="B90" i="43" s="1"/>
  <c r="A90" i="29"/>
  <c r="A90" i="42" s="1"/>
  <c r="E89" i="29"/>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80" i="41"/>
  <c r="C81" i="41"/>
  <c r="C82" i="41"/>
  <c r="C83" i="41"/>
  <c r="C84" i="41"/>
  <c r="C85" i="41"/>
  <c r="C86" i="41"/>
  <c r="C87" i="41"/>
  <c r="C88" i="41"/>
  <c r="C89" i="41"/>
  <c r="C90" i="41"/>
  <c r="C91" i="41"/>
  <c r="C92" i="41"/>
  <c r="C93" i="41"/>
  <c r="C94" i="41"/>
  <c r="C95" i="41"/>
  <c r="C96" i="41"/>
  <c r="C97" i="41"/>
  <c r="C98" i="41"/>
  <c r="C99" i="41"/>
  <c r="C100" i="41"/>
  <c r="C101" i="41"/>
  <c r="C102" i="41"/>
  <c r="C103" i="41"/>
  <c r="C104" i="41"/>
  <c r="C105" i="41"/>
  <c r="C106" i="41"/>
  <c r="C107" i="41"/>
  <c r="C108" i="41"/>
  <c r="C109" i="41"/>
  <c r="C60" i="41"/>
  <c r="C61" i="41"/>
  <c r="C62" i="41"/>
  <c r="C63" i="41"/>
  <c r="C64" i="41"/>
  <c r="C65" i="41"/>
  <c r="C66" i="41"/>
  <c r="C67" i="41"/>
  <c r="C68" i="41"/>
  <c r="C69" i="41"/>
  <c r="C51" i="41"/>
  <c r="C52" i="41"/>
  <c r="C53" i="41"/>
  <c r="C54" i="41"/>
  <c r="C55" i="41"/>
  <c r="C56" i="41"/>
  <c r="C57" i="41"/>
  <c r="C58" i="41"/>
  <c r="C59" i="41"/>
  <c r="C39" i="41"/>
  <c r="C40" i="41"/>
  <c r="C41" i="41"/>
  <c r="C42" i="41"/>
  <c r="C43" i="41"/>
  <c r="C44" i="41"/>
  <c r="C45" i="41"/>
  <c r="C46" i="41"/>
  <c r="C47" i="41"/>
  <c r="C48" i="41"/>
  <c r="C49" i="41"/>
  <c r="C30" i="41"/>
  <c r="C31" i="41"/>
  <c r="C32" i="41"/>
  <c r="C33" i="41"/>
  <c r="C35" i="41"/>
  <c r="C36" i="41"/>
  <c r="C37" i="41"/>
  <c r="C38" i="41"/>
  <c r="C15" i="41"/>
  <c r="C16" i="41"/>
  <c r="C17" i="41"/>
  <c r="C18" i="41"/>
  <c r="C19" i="41"/>
  <c r="C20" i="41"/>
  <c r="C21" i="41"/>
  <c r="C22" i="41"/>
  <c r="C23" i="41"/>
  <c r="C24" i="41"/>
  <c r="C25" i="41"/>
  <c r="C26" i="41"/>
  <c r="C27" i="41"/>
  <c r="C28" i="41"/>
  <c r="C29"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90" i="41"/>
  <c r="L91" i="41"/>
  <c r="L92" i="41"/>
  <c r="L93" i="41"/>
  <c r="L94" i="41"/>
  <c r="L95" i="41"/>
  <c r="L96" i="41"/>
  <c r="L97" i="41"/>
  <c r="L98" i="41"/>
  <c r="L99" i="41"/>
  <c r="L100" i="41"/>
  <c r="L101" i="41"/>
  <c r="L102" i="41"/>
  <c r="L103" i="41"/>
  <c r="L104" i="41"/>
  <c r="L105" i="41"/>
  <c r="L106" i="41"/>
  <c r="L107" i="41"/>
  <c r="L108" i="41"/>
  <c r="L109" i="41"/>
  <c r="L14" i="41"/>
  <c r="L15" i="41"/>
  <c r="L16" i="41"/>
  <c r="L17" i="41"/>
  <c r="L18" i="41"/>
  <c r="L19" i="41"/>
  <c r="L20" i="41"/>
  <c r="L21" i="41"/>
  <c r="L22" i="41"/>
  <c r="R11" i="41"/>
  <c r="R10" i="41"/>
  <c r="S10" i="41" s="1"/>
  <c r="L13" i="41"/>
  <c r="L12" i="41"/>
  <c r="L11" i="41"/>
  <c r="L10" i="41"/>
  <c r="R109" i="41"/>
  <c r="J109" i="41"/>
  <c r="R108" i="41"/>
  <c r="J108" i="41"/>
  <c r="R107" i="41"/>
  <c r="J107" i="41"/>
  <c r="R106" i="41"/>
  <c r="J106" i="41"/>
  <c r="R105" i="41"/>
  <c r="J105" i="41"/>
  <c r="R104" i="41"/>
  <c r="J104" i="41"/>
  <c r="R103" i="41"/>
  <c r="J103" i="41"/>
  <c r="R102" i="41"/>
  <c r="J102" i="41"/>
  <c r="R101" i="41"/>
  <c r="J101" i="41"/>
  <c r="R100" i="41"/>
  <c r="S100" i="41" s="1"/>
  <c r="J100" i="41"/>
  <c r="R99" i="41"/>
  <c r="J99" i="41"/>
  <c r="R98" i="41"/>
  <c r="J98" i="41"/>
  <c r="R97" i="41"/>
  <c r="J97" i="41"/>
  <c r="R96" i="41"/>
  <c r="J96" i="41"/>
  <c r="R95" i="41"/>
  <c r="J95" i="41"/>
  <c r="R94" i="41"/>
  <c r="J94" i="41"/>
  <c r="R93" i="41"/>
  <c r="J93" i="41"/>
  <c r="R92" i="41"/>
  <c r="J92" i="41"/>
  <c r="R91" i="41"/>
  <c r="J91" i="41"/>
  <c r="R90" i="41"/>
  <c r="S90" i="41" s="1"/>
  <c r="J90" i="41"/>
  <c r="R89" i="41"/>
  <c r="J89" i="41"/>
  <c r="R88" i="41"/>
  <c r="J88" i="41"/>
  <c r="R87" i="41"/>
  <c r="J87" i="41"/>
  <c r="R86" i="41"/>
  <c r="J86" i="41"/>
  <c r="R85" i="41"/>
  <c r="J85" i="41"/>
  <c r="R84" i="41"/>
  <c r="J84" i="41"/>
  <c r="R83" i="41"/>
  <c r="J83" i="41"/>
  <c r="R82" i="41"/>
  <c r="J82" i="41"/>
  <c r="R81" i="41"/>
  <c r="J81" i="41"/>
  <c r="R80" i="41"/>
  <c r="S80" i="41" s="1"/>
  <c r="J80" i="41"/>
  <c r="R79" i="41"/>
  <c r="J79" i="41"/>
  <c r="R78" i="41"/>
  <c r="J78" i="41"/>
  <c r="R77" i="41"/>
  <c r="J77" i="41"/>
  <c r="R76" i="41"/>
  <c r="J76" i="41"/>
  <c r="R75" i="41"/>
  <c r="J75" i="41"/>
  <c r="R74" i="41"/>
  <c r="J74" i="41"/>
  <c r="R73" i="41"/>
  <c r="J73" i="41"/>
  <c r="R72" i="41"/>
  <c r="J72" i="41"/>
  <c r="R71" i="41"/>
  <c r="J71" i="41"/>
  <c r="R70" i="41"/>
  <c r="S70" i="41" s="1"/>
  <c r="J70" i="41"/>
  <c r="J64" i="41"/>
  <c r="J63" i="41"/>
  <c r="J62" i="41"/>
  <c r="R61" i="41"/>
  <c r="J61" i="41"/>
  <c r="R60" i="41"/>
  <c r="S60" i="41" s="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S30" i="41" s="1"/>
  <c r="J30" i="41"/>
  <c r="K30" i="41" s="1"/>
  <c r="J24" i="41"/>
  <c r="J23" i="41"/>
  <c r="J22" i="41"/>
  <c r="J21" i="41"/>
  <c r="R20" i="41"/>
  <c r="S20" i="41" s="1"/>
  <c r="J20" i="41"/>
  <c r="J14" i="41"/>
  <c r="J13" i="41"/>
  <c r="J12" i="41"/>
  <c r="J11"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G100" i="40"/>
  <c r="N100" i="40" s="1"/>
  <c r="G90" i="40"/>
  <c r="N90" i="40" s="1"/>
  <c r="G80" i="40"/>
  <c r="G70" i="40"/>
  <c r="G60" i="40"/>
  <c r="G50" i="40"/>
  <c r="G40" i="40"/>
  <c r="G30" i="40"/>
  <c r="G20" i="40"/>
  <c r="G10" i="40"/>
  <c r="F20" i="29" l="1"/>
  <c r="F30" i="29"/>
  <c r="F60" i="29"/>
  <c r="V110" i="41"/>
  <c r="M110" i="29" s="1"/>
  <c r="K110" i="29"/>
  <c r="K100" i="41"/>
  <c r="K60" i="41"/>
  <c r="K10" i="41"/>
  <c r="T10" i="41" s="1"/>
  <c r="J10" i="29" s="1"/>
  <c r="D10" i="44" s="1"/>
  <c r="K70" i="41"/>
  <c r="K90" i="41"/>
  <c r="T90" i="41"/>
  <c r="J90" i="29" s="1"/>
  <c r="D90" i="43" s="1"/>
  <c r="K40" i="41"/>
  <c r="T40" i="41" s="1"/>
  <c r="J40" i="29" s="1"/>
  <c r="T100" i="41"/>
  <c r="J100" i="29" s="1"/>
  <c r="K50" i="41"/>
  <c r="T50" i="41"/>
  <c r="J50" i="29" s="1"/>
  <c r="F50" i="29"/>
  <c r="T60" i="41"/>
  <c r="J60" i="29" s="1"/>
  <c r="A60" i="18"/>
  <c r="C70" i="18"/>
  <c r="A100" i="18"/>
  <c r="A10" i="42"/>
  <c r="C20" i="42"/>
  <c r="B50" i="42"/>
  <c r="B90" i="42"/>
  <c r="C40" i="43"/>
  <c r="A70" i="43"/>
  <c r="C80" i="43"/>
  <c r="A20" i="44"/>
  <c r="C30" i="44"/>
  <c r="A60" i="44"/>
  <c r="C70" i="44"/>
  <c r="A100" i="44"/>
  <c r="T70" i="41"/>
  <c r="J70" i="29" s="1"/>
  <c r="B60" i="18"/>
  <c r="B100" i="18"/>
  <c r="B10" i="42"/>
  <c r="A40" i="42"/>
  <c r="C50" i="42"/>
  <c r="A80" i="42"/>
  <c r="C90" i="42"/>
  <c r="A30" i="43"/>
  <c r="B70" i="43"/>
  <c r="B20" i="44"/>
  <c r="B60" i="44"/>
  <c r="B100" i="44"/>
  <c r="A90" i="18"/>
  <c r="C100" i="18"/>
  <c r="C10" i="42"/>
  <c r="B40" i="42"/>
  <c r="B80" i="42"/>
  <c r="B30" i="43"/>
  <c r="A60" i="43"/>
  <c r="C70" i="43"/>
  <c r="A100" i="43"/>
  <c r="A10" i="44"/>
  <c r="C20" i="44"/>
  <c r="A50" i="44"/>
  <c r="C60" i="44"/>
  <c r="A90" i="44"/>
  <c r="C100" i="44"/>
  <c r="B90" i="18"/>
  <c r="C40" i="42"/>
  <c r="A70" i="42"/>
  <c r="C80" i="42"/>
  <c r="A20" i="43"/>
  <c r="B60" i="43"/>
  <c r="B100" i="43"/>
  <c r="B10" i="44"/>
  <c r="B50" i="44"/>
  <c r="B90" i="44"/>
  <c r="F40" i="29"/>
  <c r="F90" i="29"/>
  <c r="F100" i="29"/>
  <c r="A80" i="18"/>
  <c r="C90" i="18"/>
  <c r="A30" i="42"/>
  <c r="B70" i="42"/>
  <c r="B20" i="43"/>
  <c r="A50" i="43"/>
  <c r="C60" i="43"/>
  <c r="A90" i="43"/>
  <c r="C100" i="43"/>
  <c r="C10" i="44"/>
  <c r="A40" i="44"/>
  <c r="C50" i="44"/>
  <c r="A80" i="44"/>
  <c r="C90" i="44"/>
  <c r="B80" i="18"/>
  <c r="B30" i="42"/>
  <c r="B40" i="44"/>
  <c r="B80" i="44"/>
  <c r="A70" i="18"/>
  <c r="C80" i="18"/>
  <c r="B70" i="18"/>
  <c r="C30" i="43"/>
  <c r="T30" i="41"/>
  <c r="F10" i="29"/>
  <c r="K80" i="41"/>
  <c r="T80" i="41" s="1"/>
  <c r="J80" i="29" s="1"/>
  <c r="K20" i="41"/>
  <c r="T20" i="41" s="1"/>
  <c r="M60" i="40"/>
  <c r="M30" i="40"/>
  <c r="M50" i="40"/>
  <c r="M40" i="40"/>
  <c r="M20" i="40"/>
  <c r="M10" i="40"/>
  <c r="E110" i="44" l="1"/>
  <c r="E110" i="43"/>
  <c r="E110" i="42"/>
  <c r="E110" i="18"/>
  <c r="F110" i="44"/>
  <c r="F110" i="43"/>
  <c r="F110" i="42"/>
  <c r="F110" i="18"/>
  <c r="N80" i="40"/>
  <c r="F80" i="29"/>
  <c r="N70" i="40"/>
  <c r="F70" i="29"/>
  <c r="D40" i="44"/>
  <c r="D40" i="42"/>
  <c r="D40" i="43"/>
  <c r="D10" i="43"/>
  <c r="D90" i="42"/>
  <c r="D90" i="18"/>
  <c r="D90" i="44"/>
  <c r="D10" i="42"/>
  <c r="H70" i="29"/>
  <c r="G70" i="29"/>
  <c r="U70" i="41"/>
  <c r="H80" i="29"/>
  <c r="G80" i="29"/>
  <c r="U80" i="41"/>
  <c r="H100" i="29"/>
  <c r="G100" i="29"/>
  <c r="U100" i="41"/>
  <c r="D50" i="43"/>
  <c r="D50" i="44"/>
  <c r="D50" i="42"/>
  <c r="D80" i="44"/>
  <c r="D80" i="18"/>
  <c r="D80" i="42"/>
  <c r="D80" i="43"/>
  <c r="H90" i="29"/>
  <c r="U90" i="41"/>
  <c r="G90" i="29"/>
  <c r="D60" i="43"/>
  <c r="D60" i="44"/>
  <c r="D60" i="18"/>
  <c r="D60" i="42"/>
  <c r="D100" i="43"/>
  <c r="D100" i="44"/>
  <c r="D100" i="18"/>
  <c r="D100" i="42"/>
  <c r="D70" i="42"/>
  <c r="D70" i="43"/>
  <c r="D70" i="44"/>
  <c r="D70" i="18"/>
  <c r="G60" i="29"/>
  <c r="U60" i="41"/>
  <c r="K60" i="29" s="1"/>
  <c r="O20" i="40"/>
  <c r="U20" i="41"/>
  <c r="K20" i="29" s="1"/>
  <c r="G20" i="29"/>
  <c r="J20" i="29"/>
  <c r="N30" i="40"/>
  <c r="H30" i="29" s="1"/>
  <c r="G30" i="29"/>
  <c r="U30" i="41"/>
  <c r="K30" i="29" s="1"/>
  <c r="N40" i="40"/>
  <c r="H40" i="29" s="1"/>
  <c r="U40" i="41"/>
  <c r="G40" i="29"/>
  <c r="N50" i="40"/>
  <c r="H50" i="29" s="1"/>
  <c r="G50" i="29"/>
  <c r="U50" i="41"/>
  <c r="J30" i="29"/>
  <c r="N10" i="40"/>
  <c r="H10" i="29" s="1"/>
  <c r="G10" i="29"/>
  <c r="U10" i="41"/>
  <c r="K10" i="29" s="1"/>
  <c r="N60" i="40"/>
  <c r="H60" i="29" s="1"/>
  <c r="O100" i="40"/>
  <c r="O80" i="40"/>
  <c r="O50" i="40"/>
  <c r="N20" i="40"/>
  <c r="H20" i="29" s="1"/>
  <c r="O40" i="40"/>
  <c r="O30" i="40"/>
  <c r="O10" i="40"/>
  <c r="E20" i="43" l="1"/>
  <c r="E20" i="44"/>
  <c r="E20" i="42"/>
  <c r="K90" i="29"/>
  <c r="V90" i="41"/>
  <c r="M90" i="29" s="1"/>
  <c r="K80" i="29"/>
  <c r="V80" i="41"/>
  <c r="M80" i="29" s="1"/>
  <c r="E60" i="43"/>
  <c r="E60" i="44"/>
  <c r="E60" i="18"/>
  <c r="E60" i="42"/>
  <c r="D30" i="42"/>
  <c r="D30" i="43"/>
  <c r="D30" i="44"/>
  <c r="K70" i="29"/>
  <c r="V70" i="41"/>
  <c r="M70" i="29" s="1"/>
  <c r="E30" i="42"/>
  <c r="E30" i="43"/>
  <c r="E30" i="44"/>
  <c r="D20" i="43"/>
  <c r="D20" i="44"/>
  <c r="D20" i="42"/>
  <c r="K100" i="29"/>
  <c r="V100" i="41"/>
  <c r="M100" i="29" s="1"/>
  <c r="V30" i="41"/>
  <c r="M30" i="29" s="1"/>
  <c r="K50" i="29"/>
  <c r="V50" i="41"/>
  <c r="M50" i="29" s="1"/>
  <c r="V60" i="41"/>
  <c r="M60" i="29" s="1"/>
  <c r="K40" i="29"/>
  <c r="V40" i="41"/>
  <c r="M40" i="29" s="1"/>
  <c r="V20" i="41"/>
  <c r="M20" i="29" s="1"/>
  <c r="V10" i="41"/>
  <c r="M10" i="29" s="1"/>
  <c r="F50" i="44" l="1"/>
  <c r="F50" i="42"/>
  <c r="F50" i="43"/>
  <c r="F80" i="42"/>
  <c r="F80" i="43"/>
  <c r="F80" i="44"/>
  <c r="F80" i="18"/>
  <c r="E50" i="44"/>
  <c r="E50" i="42"/>
  <c r="E50" i="43"/>
  <c r="E80" i="42"/>
  <c r="E80" i="43"/>
  <c r="E80" i="44"/>
  <c r="E80" i="18"/>
  <c r="E10" i="44"/>
  <c r="E10" i="42"/>
  <c r="E10" i="43"/>
  <c r="F30" i="43"/>
  <c r="F30" i="44"/>
  <c r="F30" i="42"/>
  <c r="F10" i="44"/>
  <c r="F10" i="42"/>
  <c r="F10" i="43"/>
  <c r="F100" i="43"/>
  <c r="F100" i="44"/>
  <c r="F100" i="18"/>
  <c r="F100" i="42"/>
  <c r="F90" i="44"/>
  <c r="F90" i="18"/>
  <c r="F90" i="42"/>
  <c r="F90" i="43"/>
  <c r="F70" i="43"/>
  <c r="F70" i="44"/>
  <c r="F70" i="18"/>
  <c r="F70" i="42"/>
  <c r="E90" i="44"/>
  <c r="E90" i="18"/>
  <c r="E90" i="42"/>
  <c r="E90" i="43"/>
  <c r="E100" i="43"/>
  <c r="E100" i="44"/>
  <c r="E100" i="18"/>
  <c r="E10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<sst xmlns="http://schemas.openxmlformats.org/spreadsheetml/2006/main" count="1060" uniqueCount="543">
  <si>
    <t xml:space="preserve"> MAPA DE RIESGOS SIGCMA</t>
  </si>
  <si>
    <t>DEPENDENCIA (Unidad misional del CSJ o Unidad de la DEAJ o Seccional o CSJ en caso de despachos judiciales certificados)</t>
  </si>
  <si>
    <t>DIRECCIÓN EJECUTIVA DE ADMINISTRACIÓN JUDICIAL
UNIDAD DE PRESUPUESTO Y PLANEACIÓN</t>
  </si>
  <si>
    <t>PROCESO (indique el tipo de proceso si es Estratégico. Misional, Apoyo, Evaluación y Mejora y especifique el nombre del proceso)</t>
  </si>
  <si>
    <t>Apoyo</t>
  </si>
  <si>
    <t>GESTIÓN FINANCIERA Y PRESUPUESTAL</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</si>
  <si>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</si>
  <si>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</si>
  <si>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</si>
  <si>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</si>
  <si>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</si>
  <si>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</si>
  <si>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</si>
  <si>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</si>
  <si>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</si>
  <si>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</si>
  <si>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</si>
  <si>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</si>
  <si>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</si>
  <si>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</si>
  <si>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</si>
  <si>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</si>
  <si>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rPr>
        <sz val="11"/>
        <color rgb="FF000000"/>
        <rFont val="Calibri"/>
        <scheme val="minor"/>
      </rPr>
      <t>La norma ISO37001:2017  define el soborno como: "</t>
    </r>
    <r>
      <rPr>
        <sz val="11"/>
        <color rgb="FF4472C4"/>
        <rFont val="Calibri"/>
        <scheme val="minor"/>
      </rPr>
      <t>Oferta</t>
    </r>
    <r>
      <rPr>
        <sz val="11"/>
        <color rgb="FF000000"/>
        <rFont val="Calibri"/>
        <scheme val="minor"/>
      </rPr>
      <t xml:space="preserve">, </t>
    </r>
    <r>
      <rPr>
        <sz val="11"/>
        <color rgb="FFED7D31"/>
        <rFont val="Calibri"/>
        <scheme val="minor"/>
      </rPr>
      <t>promesa</t>
    </r>
    <r>
      <rPr>
        <sz val="11"/>
        <color rgb="FF000000"/>
        <rFont val="Calibri"/>
        <scheme val="minor"/>
      </rPr>
      <t xml:space="preserve">, </t>
    </r>
    <r>
      <rPr>
        <sz val="11"/>
        <color rgb="FF70AD47"/>
        <rFont val="Calibri"/>
        <scheme val="minor"/>
      </rPr>
      <t>entrega</t>
    </r>
    <r>
      <rPr>
        <sz val="11"/>
        <color rgb="FF000000"/>
        <rFont val="Calibri"/>
        <scheme val="minor"/>
      </rPr>
      <t xml:space="preserve">, aceptación o </t>
    </r>
    <r>
      <rPr>
        <sz val="11"/>
        <color rgb="FF7030A0"/>
        <rFont val="Calibri"/>
        <scheme val="minor"/>
      </rPr>
      <t>solicitud</t>
    </r>
    <r>
      <rPr>
        <sz val="11"/>
        <color rgb="FF000000"/>
        <rFont val="Calibri"/>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</si>
  <si>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</si>
  <si>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</si>
  <si>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</si>
  <si>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</si>
  <si>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</si>
  <si>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t>
  </si>
  <si>
    <t>PROCESO</t>
  </si>
  <si>
    <t xml:space="preserve">DEPENDENCIA ADMINISTRATIVA O JUDICIAL CERTIFICADA </t>
  </si>
  <si>
    <t>OBJETIVO DEL PROCESO</t>
  </si>
  <si>
    <t>MAPA DE PROCESOS CONSEJO SUPERIOR DE LA JUDICATURA</t>
  </si>
  <si>
    <t>PROCESOS DEPENDENCIA JUDICIALES CERTIFICADAS</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</si>
  <si>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</si>
  <si>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</si>
  <si>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</si>
  <si>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</si>
  <si>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</si>
  <si>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</si>
  <si>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</si>
  <si>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</si>
  <si>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</si>
  <si>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</si>
  <si>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</si>
  <si>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</si>
  <si>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</si>
  <si>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</si>
  <si>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</si>
  <si>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</si>
  <si>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</si>
  <si>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</si>
  <si>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</si>
  <si>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</si>
  <si>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</si>
  <si>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</si>
  <si>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</si>
  <si>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</si>
  <si>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</si>
  <si>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</si>
  <si>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</si>
  <si>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</si>
  <si>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</si>
  <si>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</si>
  <si>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</si>
  <si>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</si>
  <si>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</si>
  <si>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</si>
  <si>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</si>
  <si>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</si>
  <si>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</si>
  <si>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</si>
  <si>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</si>
  <si>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</si>
  <si>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</si>
  <si>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</si>
  <si>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</si>
  <si>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</si>
  <si>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</si>
  <si>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</si>
  <si>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</si>
  <si>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</si>
  <si>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</si>
  <si>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</si>
  <si>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</si>
  <si>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</si>
  <si>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</si>
  <si>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</si>
  <si>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</si>
  <si>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</si>
  <si>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</si>
  <si>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</si>
  <si>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</si>
  <si>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</si>
  <si>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</si>
  <si>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</si>
  <si>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</si>
  <si>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</si>
  <si>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</si>
  <si>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</si>
  <si>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</si>
  <si>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</si>
  <si>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</si>
  <si>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</si>
  <si>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</si>
  <si>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</si>
  <si>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</si>
  <si>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</si>
  <si>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</si>
  <si>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</si>
  <si>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</si>
  <si>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</si>
  <si>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</si>
  <si>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</si>
  <si>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</si>
  <si>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</si>
  <si>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</si>
  <si>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</si>
  <si>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</si>
  <si>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</si>
  <si>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</si>
  <si>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</si>
  <si>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</si>
  <si>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</si>
  <si>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</si>
  <si>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</si>
  <si>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</si>
  <si>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</si>
  <si>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</si>
  <si>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</si>
  <si>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</si>
  <si>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</si>
  <si>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</si>
  <si>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</si>
  <si>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</si>
  <si>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</si>
  <si>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</si>
  <si>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</si>
  <si>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</si>
  <si>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</si>
  <si>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</si>
  <si>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</si>
  <si>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</si>
  <si>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</si>
  <si>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</si>
  <si>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</si>
  <si>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</si>
  <si>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</si>
  <si>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</si>
  <si>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</si>
  <si>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</si>
  <si>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</si>
  <si>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</si>
  <si>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</si>
  <si>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</si>
  <si>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</si>
  <si>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</si>
  <si>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</si>
  <si>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</si>
  <si>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</si>
  <si>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</si>
  <si>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</si>
  <si>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</si>
  <si>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</si>
  <si>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</si>
  <si>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</si>
  <si>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</si>
  <si>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</si>
  <si>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</si>
  <si>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</si>
  <si>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</si>
  <si>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</si>
  <si>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</si>
  <si>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</si>
  <si>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</si>
  <si>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</si>
  <si>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</si>
  <si>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</si>
  <si>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</si>
  <si>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</si>
  <si>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</si>
  <si>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</si>
  <si>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</si>
  <si>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</si>
  <si>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</si>
  <si>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</si>
  <si>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</si>
  <si>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</si>
  <si>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</si>
  <si>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Consolidar en el Anteproyecto de Presupuesto,  las necesidades de las altas cortes y de las Seccionales de Administracion Judicial , tanto en funcionamiento como en Inversión, incluyendo elaboración del Plan Operativo Anual de Inversión POAI y el Marco de Gasto de Mediano Plazo MGMP, así como, asignar los recursos y atender las solicitudes de ajustes y modificaciones presupuestales.</t>
  </si>
  <si>
    <t>8 y 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</si>
  <si>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</si>
  <si>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</si>
  <si>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</si>
  <si>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</si>
  <si>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</si>
  <si>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</si>
  <si>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</si>
  <si>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</si>
  <si>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</si>
  <si>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</si>
  <si>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</si>
  <si>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</si>
  <si>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</si>
  <si>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</si>
  <si>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</si>
  <si>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</si>
  <si>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</si>
  <si>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</si>
  <si>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</si>
  <si>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</si>
  <si>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</si>
  <si>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</si>
  <si>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</si>
  <si>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</si>
  <si>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</si>
  <si>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</si>
  <si>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</si>
  <si>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</si>
  <si>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</si>
  <si>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</si>
  <si>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</si>
  <si>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</si>
  <si>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</si>
  <si>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</si>
  <si>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</si>
  <si>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</si>
  <si>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</si>
  <si>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</si>
  <si>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</si>
  <si>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</si>
  <si>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</si>
  <si>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</si>
  <si>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</si>
  <si>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</si>
  <si>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</si>
  <si>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</si>
  <si>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</si>
  <si>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</si>
  <si>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</si>
  <si>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</si>
  <si>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</si>
  <si>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</si>
  <si>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</si>
  <si>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</si>
  <si>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</si>
  <si>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</si>
  <si>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</si>
  <si>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</si>
  <si>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</si>
  <si>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</si>
  <si>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</si>
  <si>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</si>
  <si>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</si>
  <si>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</si>
  <si>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</si>
  <si>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</si>
  <si>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</si>
  <si>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</si>
  <si>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</si>
  <si>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</si>
  <si>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</si>
  <si>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</si>
  <si>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</si>
  <si>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</si>
  <si>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</si>
  <si>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</si>
  <si>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</si>
  <si>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</si>
  <si>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</si>
  <si>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</si>
  <si>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</si>
  <si>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</si>
  <si>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</si>
  <si>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</si>
  <si>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</si>
  <si>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</si>
  <si>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</si>
  <si>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</si>
  <si>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</si>
  <si>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</si>
  <si>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</si>
  <si>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</si>
  <si>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</si>
  <si>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</si>
  <si>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</si>
  <si>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</si>
  <si>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</si>
  <si>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</si>
  <si>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Posibilidad de registro y pago equivocado, tardío y sin el cumplimiento de requisitos  de las obligaciones de la Enrtidad </t>
  </si>
  <si>
    <t>Se abonan menores o mayores valores o se abonan  a cuentas que no pertenecen a los destinatarios, o se abona incumpliendo los tiempos contractuales o legales  establecidos .</t>
  </si>
  <si>
    <t>1. Desatender los pagos con un sistema dual, que significa que son revisados y lanzados por un usuario y verificados y aprobados por otro.</t>
  </si>
  <si>
    <t>Baja - 2</t>
  </si>
  <si>
    <t>Afectación de reputacion,imagén,  credibilidad, satisfacción de usuarios y PI</t>
  </si>
  <si>
    <t xml:space="preserve">De la entidad y sector justicia a nivel nacional </t>
  </si>
  <si>
    <t xml:space="preserve">2. Revisión insuficiente de los documentos físicos por parte del perfil autorizador endoso </t>
  </si>
  <si>
    <t>Afectación Económica</t>
  </si>
  <si>
    <t>Afectación al presupuesto en un valor ≥0,5%.</t>
  </si>
  <si>
    <t xml:space="preserve">3. Inconsistencia de la información en los actos administrativos </t>
  </si>
  <si>
    <t>Incumplimiento de las metas establecidas</t>
  </si>
  <si>
    <t>Incumplimiento del 20% de los indicadores del proceso</t>
  </si>
  <si>
    <t>4. Demora en la radicación de cuentas por las diferentes dependencias de la DESAJ para generar los pagos de contratistas,  gastos de personal, gastos generales, y demás pagos de la entidad.</t>
  </si>
  <si>
    <t>5. Insuficiencia de PAC para el cumplimiento de obligaciones económicas frente a terceros</t>
  </si>
  <si>
    <t>6. Incumplimiento en las directrices del Ministerio de Hacienda en el sentido que los pagos deben realizarse a beneficiario final por intermedio del SIIF Nación a la cuenta bancaria informada por el beneficiario y registrada por la entidad.</t>
  </si>
  <si>
    <t xml:space="preserve">7. Incumplimiento de las Unidades Ejecutoras del presupuesto de los lineamientos definidos por el SIIF Nación en cuanto a que el pago debe realizarse a beneficiario final. </t>
  </si>
  <si>
    <t>8. Tramite sin el lleno de los requisitos lo cual impide el pago y por ende afecta el resultado de los estándares.</t>
  </si>
  <si>
    <t xml:space="preserve">9. Ausencia o Inconsistencia en la información de la  cuenta bancaria, despacho y/o número del proceso, reportada en el acto administrativo. </t>
  </si>
  <si>
    <t>10. Falta de verificación integral y detallada de la documentación con relación a los requisitos exigidos en los contratos o en las leyes vigentes</t>
  </si>
  <si>
    <t xml:space="preserve">Registrar o emitir  CDP con rubro presupuestal diferente al indicado en la solicitud </t>
  </si>
  <si>
    <t>Emitir un CDP con informacion erronea de valor, destinacion, cuenta a afectar.</t>
  </si>
  <si>
    <t>falta de controles</t>
  </si>
  <si>
    <t xml:space="preserve">De la entidad, seccional, despachos a nivel departamental </t>
  </si>
  <si>
    <t xml:space="preserve">Fallas en los sistemas de información </t>
  </si>
  <si>
    <t>Error en la asignación del rubro en el sistema</t>
  </si>
  <si>
    <t xml:space="preserve">Incumplimiento de obligaciones tributarias </t>
  </si>
  <si>
    <t xml:space="preserve"> No se  reconocen , o no se pagan  oportunamente , o no se pagan los valores correctos o en la administración de impuestos  correcta ,    las  obligaciones tributarias que le competen a la entidad</t>
  </si>
  <si>
    <t>1. Fallas en los sistemas de información</t>
  </si>
  <si>
    <t xml:space="preserve">De la entidad, seccional, despachos a nivel local o municipal </t>
  </si>
  <si>
    <t>2. Ausencia de programas de capacitación institucional en temas tributarios.</t>
  </si>
  <si>
    <t>3. Rotación del personal o ausencia temporal por vacaciones y licencias.</t>
  </si>
  <si>
    <t>4. No contar con otro empleado capacitado en el manejo de portales bancarios y aplicativos para el pago de impuestos o seguridad social</t>
  </si>
  <si>
    <t>5. Entrega de los documentos por fuera de las fechas límites de pago fijadas los entes de control.</t>
  </si>
  <si>
    <t xml:space="preserve">Iliquidez </t>
  </si>
  <si>
    <t>Posibilidad de que la Entidad no cuente con fondos para cumplir con sus compromisos</t>
  </si>
  <si>
    <t>1. Olvidar realizar el traslado de recursos entre libretas por parte del Grupo de Fondos Especiales</t>
  </si>
  <si>
    <t xml:space="preserve">De un área del nivel central, seccional o despacho judicial </t>
  </si>
  <si>
    <t>2. No revisión oportuna  de las libretas de las diferentes unidades - recursos sin situación de fondos - en el SIIF NACIÓN para verificar que los recursos hayan sido trasladados.</t>
  </si>
  <si>
    <t xml:space="preserve">3. Plan de Caja no actualizado  </t>
  </si>
  <si>
    <t xml:space="preserve">Perdida de rentabilidad o oportunidad de los recursos financieros </t>
  </si>
  <si>
    <t>Los recursos del presupuesto tanto de inversión como de funcionamiento  permanecen en las cuentas bancarias sin  generar la rentabilidd esperada</t>
  </si>
  <si>
    <t xml:space="preserve">Emitir o presentar  en forma  errada o tardia  los  Balances de la entidad </t>
  </si>
  <si>
    <t xml:space="preserve">Se incumple con los tiempos y condiciones etablecidas por la Contaduria General de la Nacion para la presentacion de los Estados Financieros  </t>
  </si>
  <si>
    <t>Fallas en los controles</t>
  </si>
  <si>
    <t>Recibo de información fuera de tiempo</t>
  </si>
  <si>
    <t>Operaciones no registradas</t>
  </si>
  <si>
    <t xml:space="preserve">Registros errados </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</si>
  <si>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</si>
  <si>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</si>
  <si>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Falta de ética y valores.</t>
  </si>
  <si>
    <t>Muy Baja - 1</t>
  </si>
  <si>
    <t>Insuficientes programas de capacitación para la toma de conciencia debido al desconocimiento de la ley antisoborno (ISO 37001:2016), Plan Anticorrupción y  de los  valores y principios propios de la entidad.</t>
  </si>
  <si>
    <t>Afectación al presupuesto en un valor &lt;0,5% y ≥1%.</t>
  </si>
  <si>
    <t>Desconocimiento del Código de Etica y Buen Gobierno.</t>
  </si>
  <si>
    <t>Falta o inaplicación de controles.</t>
  </si>
  <si>
    <t>Ofrecer, prometer, entregar, aceptar o solicitar una ventaja indebida para dar tramite de pago de devolución de sumas de dinero de competencia del Fondos Especiales.</t>
  </si>
  <si>
    <t>Cuando se solicita y se tramita la solicitud de devolución de sumas de dinero de los Fondos Especiales sin el lleno de los requisitos legales, se falsifican documentos soporte para el pago.</t>
  </si>
  <si>
    <t>1. Falta de ética de los servidores públicos (Debilidades en principios y valores)</t>
  </si>
  <si>
    <t>2. Falta de ética de terceros interesados  (Debilidades principios y valores)</t>
  </si>
  <si>
    <t>3. Debilidades en los controles del procedimiento de Devolución de sumas de dinero</t>
  </si>
  <si>
    <t>4. Concentración de funciones</t>
  </si>
  <si>
    <t>Ofrecer, prometer, entregar, aceptar o solicitar una ventaja indebida para efectuar la asignación presupuestal</t>
  </si>
  <si>
    <t>La asignación y modificaciones presupuestales se realizan con criterios subjetivos para satisfacer beneficios particulares evitando la aplicación de los objetivos institucionales para la distribución del presupuesto.</t>
  </si>
  <si>
    <t xml:space="preserve">3. La asignación presupuestal se tramita incumpliendo criterios técnicos y legales, está concentrada en un solo servidor y carece de controles administrativos. </t>
  </si>
  <si>
    <t>Ofrecer, prometer, entregar, aceptar o solicitar una ventaja indebida para tramitar cuentas sin el lleno de requisitos contractuales o aplicar erradamente deducciones.</t>
  </si>
  <si>
    <t>Omitir la verificación de los documentos requeridos para tramitar la obligación, o elaborar la abligación sin los descuentos establecidos en la ley, o demorar la elaboración del documento de manera injustificada</t>
  </si>
  <si>
    <t>Hechos o noticias que afectan la entidad a nivel nacional.</t>
  </si>
  <si>
    <t>3. Falta de compromiso y sinergia administrativa para revisar la completitud de los soportes ordenados en el contrato, como requisito para trámite de pago o ausencia de verificación de su publicación en SECOPII</t>
  </si>
  <si>
    <t xml:space="preserve">Interrupción en la prestación del servicio entre 97 a 192 horas  habiles al año  </t>
  </si>
  <si>
    <t>4. Desconocimiento de las normas tributarias que se aplican y que incluyen obligación de hacer retenciones en la fuente</t>
  </si>
  <si>
    <t xml:space="preserve">Interrupción en la prestación del servicio entre 49 a 96 horas  habiles al año  </t>
  </si>
  <si>
    <t>5. Desidia administrativa en el trámite de las cuentas que generen perjuicios a beneficiarios de pagos por demoras injustificadas</t>
  </si>
  <si>
    <t>6. Ausencia de controles que permitan la demora injustificada en el trámite de cuentas</t>
  </si>
  <si>
    <t>Ofrecer, prometer, entregar, aceptar o solicitar una ventaja indebida para girar un cheque a un beneficiario diferente al que corresponde.</t>
  </si>
  <si>
    <t xml:space="preserve">Utilizar los giros recibidos del Ministerio de Hacienda para beneficiar a un tercero. </t>
  </si>
  <si>
    <t>3. Ausencia de Control dual en la revisión de los cheques girados</t>
  </si>
  <si>
    <t xml:space="preserve">MATRIZ DE RIESGOS SIGCMA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</si>
  <si>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</si>
  <si>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</si>
  <si>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</si>
  <si>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</si>
  <si>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</si>
  <si>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</si>
  <si>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</si>
  <si>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1"/>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</si>
  <si>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</si>
  <si>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</si>
  <si>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</si>
  <si>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</si>
  <si>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</si>
  <si>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</si>
  <si>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1"/>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</si>
  <si>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</si>
  <si>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</si>
  <si>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</si>
  <si>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</si>
  <si>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</si>
  <si>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</si>
  <si>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</si>
  <si>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Verifica que la información registrada corresponda a los documentos soportes del pago y da traslado en el libro electrónico de Excel al formato orden de pago a la siguiente etapa. Al final del mes el Coordinador de Tesorería descarga del SIIF Nación, el listado de órdenes de pago realizadas.</t>
  </si>
  <si>
    <t>SI</t>
  </si>
  <si>
    <t>Revisar que la información del CDP concuerde con lo contenido en la solicitud, emite el CDP se remite a la Coordinación Administrativa y Financiera para su correspondiente revisión y aprobación, quien una vez aprobado remite por correo electrónico a la dependencia solicitante, con copia al Coordinador de Presupuesto y pagos. Al final del mes el Coordinador del Grupo de Presupuesto y pagos descarga del SIIF Nación el listado de CDP emitidos.</t>
  </si>
  <si>
    <t>Seguimiento al calendario tributario municipal y nacional para cumplir oportunamente con la obligación.</t>
  </si>
  <si>
    <t>El tesorero mensualmente envía mediante correo electrónico un recordatorio a todos los procesos de la entidad sobre el cumplimiento de dicha solicitud de PAC y revisa que cada dependencia presente sus necesidades de recursos.</t>
  </si>
  <si>
    <t>NO</t>
  </si>
  <si>
    <t> 
El Coordinador de Contabilidad revisa la fecha establecida para presentación frente a la comunicación escrita y/o hoja de ruta los estados financieros para firma de los funcionarios autorizados y remite recordatorio mediante correo electrónico para lograr la firma en la oportunidad requerida</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</si>
  <si>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</si>
  <si>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</si>
  <si>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</si>
  <si>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</si>
  <si>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</si>
  <si>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</si>
  <si>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</si>
  <si>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</si>
  <si>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</si>
  <si>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</si>
  <si>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</si>
  <si>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</si>
  <si>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</si>
  <si>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</si>
  <si>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</si>
  <si>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</si>
  <si>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</si>
  <si>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</si>
  <si>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</si>
  <si>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</si>
  <si>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</si>
  <si>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</si>
  <si>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</si>
  <si>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</si>
  <si>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</si>
  <si>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</si>
  <si>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</si>
  <si>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</si>
  <si>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</si>
  <si>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</si>
  <si>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</si>
  <si>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</si>
  <si>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</si>
  <si>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</si>
  <si>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</si>
  <si>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</si>
  <si>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</si>
  <si>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</si>
  <si>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</si>
  <si>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</si>
  <si>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</si>
  <si>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</si>
  <si>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Mayor</t>
  </si>
  <si>
    <t>Interrupción o afectación en la prestación del servicio judicial</t>
  </si>
  <si>
    <t>Catastrófico</t>
  </si>
  <si>
    <t xml:space="preserve">De la entidad y sector justicia a nivel internacional </t>
  </si>
  <si>
    <t>Afectación al presupuesto  en un valor  &lt;1% y ≥5%.</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</si>
  <si>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</si>
  <si>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</si>
  <si>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</si>
  <si>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</si>
  <si>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</si>
  <si>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</si>
  <si>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</si>
  <si>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</si>
  <si>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</si>
  <si>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</si>
  <si>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</si>
  <si>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</si>
  <si>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</si>
  <si>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</si>
  <si>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</si>
  <si>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</si>
  <si>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</si>
  <si>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</si>
  <si>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</si>
  <si>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</si>
  <si>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</si>
  <si>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</si>
  <si>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</si>
  <si>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</si>
  <si>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</si>
  <si>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</si>
  <si>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</si>
  <si>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</si>
  <si>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</si>
  <si>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</si>
  <si>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</si>
  <si>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</si>
  <si>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</si>
  <si>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</si>
  <si>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</si>
  <si>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</si>
  <si>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</si>
  <si>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</si>
  <si>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</si>
  <si>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</si>
  <si>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</si>
  <si>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</si>
  <si>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</si>
  <si>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</si>
  <si>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</si>
  <si>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</si>
  <si>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</si>
  <si>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</si>
  <si>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</si>
  <si>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</si>
  <si>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</si>
  <si>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</si>
  <si>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</si>
  <si>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</si>
  <si>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</si>
  <si>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</si>
  <si>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</si>
  <si>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</si>
  <si>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</si>
  <si>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</si>
  <si>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</si>
  <si>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</si>
  <si>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</si>
  <si>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</si>
  <si>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</si>
  <si>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</si>
  <si>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</si>
  <si>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</si>
  <si>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</si>
  <si>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</si>
  <si>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</si>
  <si>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PROCESO:</t>
  </si>
  <si>
    <t>OBJETIVO:</t>
  </si>
  <si>
    <t>ALCANCE:</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</si>
  <si>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</si>
  <si>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</si>
  <si>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</si>
  <si>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</si>
  <si>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</si>
  <si>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</si>
  <si>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</si>
  <si>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</si>
  <si>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</si>
  <si>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</si>
  <si>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</si>
  <si>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</si>
  <si>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</si>
  <si>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Todos los pagos se realiazan con el lleno de los requisitos establecidos para ello, cumpliendo con la cadena presupuestal y el control requerido, recibidos directamente de central de cuentas la obligacion para ser pagadas.</t>
  </si>
  <si>
    <t>X</t>
  </si>
  <si>
    <t>no se materializo</t>
  </si>
  <si>
    <t>1. Recibir las solicitudes de CDP por correo electronico o el aplicativo SIGOBIUS.
2. Registrar los rubros presupuestales y valor solicitado por cada uno de lso coordinadores en las solicitudes.
3. Generar CDP y verificar que la información esta correcta de acuerdo al catalogo de uso presupuestales y de los rubros presupuestales asignado a la entidad.</t>
  </si>
  <si>
    <t>1. Se presenta la Declaracion de Impuesto de Renta y de Iva  ante la DIAN en los tiempos establecidos de Ley, de acuerdo a los movimientos reportados en la plataforma de SIIF NACION.</t>
  </si>
  <si>
    <t xml:space="preserve">1,La solicitud de Pac se debe solitar mes a mes por cuato la entidad debe contar con los recursos suficientes para cumplir con sus compromisos </t>
  </si>
  <si>
    <t>La Direeccion Seccional no maneja recursos en cuentas</t>
  </si>
  <si>
    <t>1.Solicitar a las areas encargadas del proceso la informacion idoneada y en los tiempos establecidos. Realizar los asientos contables correctivos necesarios de la entidad.</t>
  </si>
  <si>
    <t>Realizar una investigación exhaustiva para identificar cómo se comprometió la información, quiénes estuvieron involucrados y qué datos fueron afectados.</t>
  </si>
  <si>
    <t>Identificación de Responsables: Determinar quiénes participaron en el ofrecimiento/aceptación de la ventaja y quiénes se beneficiaron.</t>
  </si>
  <si>
    <t>Realizar solicitudes de Apropiación presupuestal de acuerdo a necesidades contractuales y justificadas por cada una de las areas que lo han solicitado.</t>
  </si>
  <si>
    <t>1. Dentro del proceso que se adelanta para el tramite y posterior pago de una cuenta, lo primero que se debe evidenciar es la forma de pago o plan de pago que se establece desde la oficina de contratacion y asi mismo aplicar las deducciones establecidas por Ley.</t>
  </si>
  <si>
    <t>Análisis de Registros y Documentos: Revisar órdenes de pago, comprobantes, contratos y cualquier documentación relacionada con la emisión del cheque para identificar inconsistencias.</t>
  </si>
  <si>
    <t>1. Se presenta la Declaracion de Impuesto de Renta y de Iva ante la DIAN en los tiempos establecidos de Ley, de acuerdo a los movimientos reportados en la plataforma de SIIF NACION.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</si>
</sst>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6">
    <font>
      <sz val="11"/>
      <color theme="1"/>
      <name val="Calibri"/>
      <family val="2"/>
      <scheme val="minor"/>
    </font>
    <font>
      <sz val="11"/>
      <color theme="1"/>
      <name val="Calibri"/>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sz val="14"/>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sz val="11"/>
      <color theme="1"/>
      <name val="Azo Sans Medium"/>
    </font>
    <font>
      <sz val="11"/>
      <color theme="0"/>
      <name val="Azo Sans Medium"/>
    </font>
    <font>
      <sz val="11"/>
      <color rgb="FF004D6D"/>
      <name val="Azo Sans Medium"/>
    </font>
    <font>
      <sz val="11"/>
      <color rgb="FF595959"/>
      <name val="Azo Sans Light"/>
    </font>
    <font>
      <b/>
      <sz val="11"/>
      <color theme="0"/>
      <name val="Calibri"/>
      <family val="2"/>
      <scheme val="minor"/>
    </font>
    <font>
      <b/>
      <sz val="14"/>
      <color theme="1"/>
      <name val="Calibri"/>
      <family val="2"/>
      <scheme val="minor"/>
    </font>
    <font>
      <sz val="11"/>
      <color theme="0" tint="-4.9989318521683403E-2"/>
      <name val="Azo Sans Medium"/>
    </font>
    <font>
      <b/>
      <sz val="11"/>
      <color rgb="FFFF0000"/>
      <name val="Arial Narrow"/>
      <family val="2"/>
    </font>
    <font>
      <sz val="10"/>
      <name val="Roboto"/>
    </font>
    <font>
      <sz val="16"/>
      <color theme="1"/>
      <name val="Calibri"/>
      <family val="2"/>
      <scheme val="minor"/>
    </font>
    <font>
      <b/>
      <sz val="8"/>
      <color rgb="FF000000"/>
      <name val="Times New Roman"/>
      <family val="1"/>
    </font>
    <font>
      <b/>
      <sz val="8"/>
      <color rgb="FF767171"/>
      <name val="Times New Roman"/>
      <family val="1"/>
    </font>
    <font>
      <sz val="11"/>
      <color rgb="FF000000"/>
      <name val="Calibri"/>
      <scheme val="minor"/>
    </font>
    <font>
      <sz val="11"/>
      <color rgb="FF4472C4"/>
      <name val="Calibri"/>
      <scheme val="minor"/>
    </font>
    <font>
      <sz val="11"/>
      <color rgb="FFED7D31"/>
      <name val="Calibri"/>
      <scheme val="minor"/>
    </font>
    <font>
      <sz val="11"/>
      <color rgb="FF70AD47"/>
      <name val="Calibri"/>
      <scheme val="minor"/>
    </font>
    <font>
      <sz val="11"/>
      <color rgb="FF7030A0"/>
      <name val="Calibri"/>
      <scheme val="minor"/>
    </font>
    <font>
      <sz val="10"/>
      <name val="Calibri"/>
      <scheme val="minor"/>
    </font>
    <font>
      <sz val="11"/>
      <color theme="1"/>
      <name val="Calibri"/>
      <family val="2"/>
      <charset val="1"/>
    </font>
    <font>
      <sz val="11"/>
      <color rgb="FF242424"/>
      <name val="Aptos Narrow"/>
      <charset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4659260841701"/>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right/>
      <top/>
      <bottom style="double">
        <color indexed="64"/>
      </bottom>
      <diagonal/>
    </border>
    <border>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diagonal/>
    </border>
    <border>
      <left style="double">
        <color theme="1" tint="0.14999847407452621"/>
      </left>
      <right/>
      <top/>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style="thick">
        <color theme="0"/>
      </right>
      <top/>
      <bottom style="medium">
        <color indexed="64"/>
      </bottom>
      <diagonal/>
    </border>
    <border>
      <left/>
      <right style="double">
        <color theme="1" tint="0.14999847407452621"/>
      </right>
      <top/>
      <bottom style="double">
        <color theme="1" tint="0.14999847407452621"/>
      </bottom>
      <diagonal/>
    </border>
    <border>
      <left/>
      <right style="thick">
        <color theme="0"/>
      </right>
      <top style="thick">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ck">
        <color theme="0"/>
      </right>
      <top/>
      <bottom/>
      <diagonal/>
    </border>
    <border>
      <left style="thin">
        <color theme="1"/>
      </left>
      <right/>
      <top/>
      <bottom/>
      <diagonal/>
    </border>
    <border>
      <left style="thin">
        <color theme="1"/>
      </left>
      <right style="thin">
        <color theme="1"/>
      </right>
      <top style="thin">
        <color theme="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style="medium">
        <color indexed="64"/>
      </left>
      <right style="medium">
        <color indexed="64"/>
      </right>
      <top/>
      <bottom style="medium">
        <color indexed="64"/>
      </bottom>
      <diagonal/>
    </border>
    <border>
      <left/>
      <right style="thin">
        <color indexed="64"/>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thin">
        <color indexed="64"/>
      </right>
      <top style="medium">
        <color theme="0"/>
      </top>
      <bottom style="medium">
        <color theme="0"/>
      </bottom>
      <diagonal/>
    </border>
    <border>
      <left style="medium">
        <color theme="0"/>
      </left>
      <right/>
      <top style="thin">
        <color indexed="64"/>
      </top>
      <bottom style="thin">
        <color indexed="64"/>
      </bottom>
      <diagonal/>
    </border>
    <border>
      <left/>
      <right style="medium">
        <color theme="0"/>
      </right>
      <top style="medium">
        <color theme="0"/>
      </top>
      <bottom style="medium">
        <color theme="0"/>
      </bottom>
      <diagonal/>
    </border>
    <border>
      <left style="thin">
        <color indexed="64"/>
      </left>
      <right/>
      <top style="thin">
        <color indexed="64"/>
      </top>
      <bottom style="thick">
        <color theme="0"/>
      </bottom>
      <diagonal/>
    </border>
    <border>
      <left/>
      <right style="thin">
        <color indexed="64"/>
      </right>
      <top style="thin">
        <color indexed="64"/>
      </top>
      <bottom style="thick">
        <color theme="0"/>
      </bottom>
      <diagonal/>
    </border>
    <border>
      <left/>
      <right/>
      <top style="thin">
        <color indexed="64"/>
      </top>
      <bottom style="thick">
        <color theme="0"/>
      </bottom>
      <diagonal/>
    </border>
    <border>
      <left style="medium">
        <color indexed="64"/>
      </left>
      <right/>
      <top style="thick">
        <color theme="0"/>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8" fillId="0" borderId="0"/>
    <xf numFmtId="0" fontId="9" fillId="0" borderId="0"/>
    <xf numFmtId="43" fontId="37" fillId="0" borderId="0" applyFont="0" applyFill="0" applyBorder="0" applyAlignment="0" applyProtection="0"/>
    <xf numFmtId="9" fontId="37" fillId="0" borderId="0" applyFont="0" applyFill="0" applyBorder="0" applyAlignment="0" applyProtection="0"/>
  </cellStyleXfs>
  <cellXfs count="539">
    <xf numFmtId="0" fontId="0" fillId="0" borderId="0" xfId="0"/>
    <xf numFmtId="0" fontId="0" fillId="3" borderId="0" xfId="0" applyFill="1"/>
    <xf numFmtId="0" fontId="12" fillId="3" borderId="0" xfId="0" applyFont="1" applyFill="1"/>
    <xf numFmtId="0" fontId="3" fillId="3" borderId="0" xfId="0" applyFont="1" applyFill="1" applyAlignment="1">
      <alignment horizontal="left" vertical="center"/>
    </xf>
    <xf numFmtId="0" fontId="17" fillId="0" borderId="0" xfId="0" applyFont="1" applyAlignment="1">
      <alignment horizontal="center"/>
    </xf>
    <xf numFmtId="0" fontId="18" fillId="0" borderId="0" xfId="0" applyFont="1"/>
    <xf numFmtId="0" fontId="21" fillId="0" borderId="0" xfId="0" applyFont="1" applyAlignment="1" applyProtection="1">
      <alignment horizontal="center" vertical="center"/>
      <protection locked="0"/>
    </xf>
    <xf numFmtId="0" fontId="19" fillId="0" borderId="0" xfId="0" applyFont="1" applyAlignment="1" applyProtection="1">
      <alignment horizontal="left" vertical="center"/>
      <protection locked="0"/>
    </xf>
    <xf numFmtId="0" fontId="10" fillId="0" borderId="0" xfId="0" applyFont="1" applyAlignment="1">
      <alignment horizontal="center"/>
    </xf>
    <xf numFmtId="0" fontId="11" fillId="3" borderId="0" xfId="0" applyFont="1" applyFill="1"/>
    <xf numFmtId="0" fontId="27" fillId="3" borderId="0" xfId="0" applyFont="1" applyFill="1"/>
    <xf numFmtId="0" fontId="27"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11"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2"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40" fillId="0" borderId="0" xfId="0" applyFont="1" applyAlignment="1">
      <alignment horizontal="center" vertical="center"/>
    </xf>
    <xf numFmtId="0" fontId="43" fillId="3" borderId="0" xfId="0" applyFont="1" applyFill="1" applyAlignment="1">
      <alignment horizontal="justify" vertical="center" wrapText="1" readingOrder="1"/>
    </xf>
    <xf numFmtId="0" fontId="45" fillId="3" borderId="0" xfId="0" applyFont="1" applyFill="1"/>
    <xf numFmtId="0" fontId="45" fillId="0" borderId="0" xfId="0" applyFont="1"/>
    <xf numFmtId="0" fontId="46" fillId="3" borderId="0" xfId="0" applyFont="1" applyFill="1"/>
    <xf numFmtId="1" fontId="45" fillId="3" borderId="0" xfId="0" applyNumberFormat="1" applyFont="1" applyFill="1" applyAlignment="1">
      <alignment horizontal="center"/>
    </xf>
    <xf numFmtId="0" fontId="47" fillId="3" borderId="0" xfId="0" applyFont="1" applyFill="1" applyAlignment="1">
      <alignment vertical="center"/>
    </xf>
    <xf numFmtId="0" fontId="45" fillId="3" borderId="0" xfId="0" applyFont="1" applyFill="1" applyAlignment="1">
      <alignment horizontal="center" vertical="center"/>
    </xf>
    <xf numFmtId="0" fontId="50" fillId="0" borderId="0" xfId="0" applyFont="1" applyAlignment="1" applyProtection="1">
      <alignment horizontal="center" vertical="center" wrapText="1" readingOrder="1"/>
      <protection hidden="1"/>
    </xf>
    <xf numFmtId="0" fontId="19" fillId="15" borderId="0" xfId="0" applyFont="1" applyFill="1" applyAlignment="1" applyProtection="1">
      <alignment horizontal="center" vertical="center" wrapText="1"/>
      <protection locked="0"/>
    </xf>
    <xf numFmtId="0" fontId="24" fillId="0" borderId="0" xfId="0" applyFont="1" applyAlignment="1">
      <alignment wrapText="1"/>
    </xf>
    <xf numFmtId="0" fontId="0" fillId="21" borderId="0" xfId="0" applyFill="1"/>
    <xf numFmtId="0" fontId="19" fillId="0" borderId="0" xfId="0" applyFont="1" applyAlignment="1" applyProtection="1">
      <alignment horizontal="justify" vertical="center"/>
      <protection locked="0"/>
    </xf>
    <xf numFmtId="0" fontId="20" fillId="0" borderId="0" xfId="0" applyFont="1" applyAlignment="1" applyProtection="1">
      <alignment horizontal="justify" vertical="center"/>
      <protection locked="0"/>
    </xf>
    <xf numFmtId="0" fontId="0" fillId="0" borderId="0" xfId="0" applyAlignment="1">
      <alignment horizontal="justify" vertical="center"/>
    </xf>
    <xf numFmtId="0" fontId="17" fillId="0" borderId="0" xfId="0" applyFont="1" applyAlignment="1">
      <alignment horizontal="justify" vertical="center"/>
    </xf>
    <xf numFmtId="0" fontId="17" fillId="21" borderId="0" xfId="0" applyFont="1" applyFill="1" applyAlignment="1">
      <alignment horizontal="center"/>
    </xf>
    <xf numFmtId="0" fontId="62" fillId="21" borderId="0" xfId="0" applyFont="1" applyFill="1"/>
    <xf numFmtId="0" fontId="63" fillId="21" borderId="0" xfId="0" applyFont="1" applyFill="1"/>
    <xf numFmtId="0" fontId="64" fillId="0" borderId="0" xfId="0" applyFont="1" applyAlignment="1" applyProtection="1">
      <alignment vertical="top"/>
      <protection locked="0"/>
    </xf>
    <xf numFmtId="0" fontId="64" fillId="0" borderId="0" xfId="0" applyFont="1" applyAlignment="1">
      <alignment vertical="top"/>
    </xf>
    <xf numFmtId="0" fontId="66" fillId="19" borderId="23" xfId="0" applyFont="1" applyFill="1" applyBorder="1" applyAlignment="1" applyProtection="1">
      <alignment horizontal="left" vertical="top" wrapText="1"/>
      <protection locked="0"/>
    </xf>
    <xf numFmtId="0" fontId="66" fillId="19" borderId="23" xfId="0" applyFont="1" applyFill="1" applyBorder="1" applyAlignment="1" applyProtection="1">
      <alignment horizontal="center" vertical="center"/>
      <protection locked="0"/>
    </xf>
    <xf numFmtId="0" fontId="67" fillId="5" borderId="23" xfId="0" applyFont="1" applyFill="1" applyBorder="1" applyAlignment="1" applyProtection="1">
      <alignment horizontal="center" vertical="center" wrapText="1"/>
      <protection locked="0"/>
    </xf>
    <xf numFmtId="0" fontId="65" fillId="0" borderId="0" xfId="0" applyFont="1" applyAlignment="1" applyProtection="1">
      <alignment horizontal="left" vertical="top"/>
      <protection locked="0"/>
    </xf>
    <xf numFmtId="0" fontId="68" fillId="0" borderId="0" xfId="0" applyFont="1" applyAlignment="1" applyProtection="1">
      <alignment horizontal="center" vertical="center"/>
      <protection locked="0"/>
    </xf>
    <xf numFmtId="0" fontId="68" fillId="0" borderId="0" xfId="0" applyFont="1" applyAlignment="1" applyProtection="1">
      <alignment horizontal="center" vertical="top"/>
      <protection locked="0"/>
    </xf>
    <xf numFmtId="0" fontId="64" fillId="0" borderId="0" xfId="0" applyFont="1" applyAlignment="1" applyProtection="1">
      <alignment horizontal="center" vertical="center"/>
      <protection locked="0"/>
    </xf>
    <xf numFmtId="0" fontId="69" fillId="0" borderId="0" xfId="0" applyFont="1" applyAlignment="1" applyProtection="1">
      <alignment horizontal="left" vertical="top"/>
      <protection locked="0"/>
    </xf>
    <xf numFmtId="0" fontId="69" fillId="0" borderId="0" xfId="0" applyFont="1" applyAlignment="1" applyProtection="1">
      <alignment horizontal="center" vertical="center"/>
      <protection locked="0"/>
    </xf>
    <xf numFmtId="0" fontId="69" fillId="0" borderId="0" xfId="0" applyFont="1" applyAlignment="1">
      <alignment vertical="top"/>
    </xf>
    <xf numFmtId="0" fontId="69" fillId="0" borderId="0" xfId="0" applyFont="1" applyAlignment="1" applyProtection="1">
      <alignment horizontal="center" vertical="top"/>
      <protection locked="0"/>
    </xf>
    <xf numFmtId="0" fontId="69" fillId="20" borderId="23" xfId="0" applyFont="1" applyFill="1" applyBorder="1" applyAlignment="1" applyProtection="1">
      <alignment vertical="top"/>
      <protection locked="0"/>
    </xf>
    <xf numFmtId="0" fontId="72" fillId="5" borderId="27" xfId="0" applyFont="1" applyFill="1" applyBorder="1" applyAlignment="1">
      <alignment horizontal="center" vertical="center"/>
    </xf>
    <xf numFmtId="0" fontId="59" fillId="0" borderId="27" xfId="0" applyFont="1" applyBorder="1" applyAlignment="1">
      <alignment horizontal="justify" vertical="center" wrapText="1"/>
    </xf>
    <xf numFmtId="0" fontId="59" fillId="0" borderId="27" xfId="0" applyFont="1" applyBorder="1" applyAlignment="1">
      <alignment horizontal="center" vertical="center" wrapText="1"/>
    </xf>
    <xf numFmtId="0" fontId="59" fillId="22" borderId="27" xfId="0" applyFont="1" applyFill="1" applyBorder="1" applyAlignment="1">
      <alignment horizontal="justify" vertical="center" wrapText="1"/>
    </xf>
    <xf numFmtId="0" fontId="59" fillId="22" borderId="27" xfId="0" applyFont="1" applyFill="1" applyBorder="1" applyAlignment="1">
      <alignment horizontal="center" vertical="center" wrapText="1"/>
    </xf>
    <xf numFmtId="0" fontId="73" fillId="22" borderId="27" xfId="0" applyFont="1" applyFill="1" applyBorder="1" applyAlignment="1">
      <alignment horizontal="left" vertical="center"/>
    </xf>
    <xf numFmtId="0" fontId="73" fillId="0" borderId="27" xfId="0" applyFont="1" applyBorder="1" applyAlignment="1">
      <alignment horizontal="left" vertical="center"/>
    </xf>
    <xf numFmtId="0" fontId="59" fillId="22" borderId="27" xfId="0" applyFont="1" applyFill="1" applyBorder="1" applyAlignment="1">
      <alignment horizontal="center" vertical="center"/>
    </xf>
    <xf numFmtId="0" fontId="59" fillId="0" borderId="27" xfId="0" applyFont="1" applyBorder="1" applyAlignment="1">
      <alignment horizontal="left" vertical="center" wrapText="1"/>
    </xf>
    <xf numFmtId="0" fontId="59" fillId="0" borderId="27" xfId="0" applyFont="1" applyBorder="1" applyAlignment="1">
      <alignment horizontal="center" vertical="center"/>
    </xf>
    <xf numFmtId="0" fontId="73" fillId="0" borderId="27" xfId="0" applyFont="1" applyBorder="1" applyAlignment="1">
      <alignment horizontal="left" vertical="center" wrapText="1"/>
    </xf>
    <xf numFmtId="0" fontId="59" fillId="0" borderId="27" xfId="0" applyFont="1" applyBorder="1" applyAlignment="1">
      <alignment horizontal="left" vertical="center"/>
    </xf>
    <xf numFmtId="0" fontId="74" fillId="4" borderId="4" xfId="0" applyFont="1" applyFill="1" applyBorder="1" applyAlignment="1">
      <alignment vertical="center"/>
    </xf>
    <xf numFmtId="0" fontId="74" fillId="4" borderId="4" xfId="0" applyFont="1" applyFill="1" applyBorder="1" applyAlignment="1">
      <alignment horizontal="left" vertical="center"/>
    </xf>
    <xf numFmtId="0" fontId="74" fillId="4" borderId="14" xfId="0" applyFont="1" applyFill="1" applyBorder="1" applyAlignment="1">
      <alignment vertical="center"/>
    </xf>
    <xf numFmtId="0" fontId="75" fillId="3" borderId="0" xfId="0" applyFont="1" applyFill="1" applyAlignment="1">
      <alignment vertical="center"/>
    </xf>
    <xf numFmtId="0" fontId="75" fillId="0" borderId="0" xfId="0" applyFont="1" applyAlignment="1">
      <alignment vertical="center"/>
    </xf>
    <xf numFmtId="0" fontId="74" fillId="4" borderId="0" xfId="0" applyFont="1" applyFill="1" applyAlignment="1">
      <alignment vertical="center"/>
    </xf>
    <xf numFmtId="0" fontId="74" fillId="4" borderId="0" xfId="0" applyFont="1" applyFill="1" applyAlignment="1">
      <alignment horizontal="left" vertical="center"/>
    </xf>
    <xf numFmtId="0" fontId="74" fillId="4" borderId="13" xfId="0" applyFont="1" applyFill="1" applyBorder="1" applyAlignment="1">
      <alignment vertical="center"/>
    </xf>
    <xf numFmtId="0" fontId="13" fillId="4" borderId="0" xfId="0" applyFont="1" applyFill="1" applyAlignment="1">
      <alignment horizontal="center" vertical="center"/>
    </xf>
    <xf numFmtId="0" fontId="13" fillId="3" borderId="33" xfId="0" applyFont="1" applyFill="1" applyBorder="1" applyAlignment="1" applyProtection="1">
      <alignment horizontal="left" vertical="center"/>
      <protection locked="0"/>
    </xf>
    <xf numFmtId="0" fontId="13" fillId="3" borderId="33" xfId="0" applyFont="1" applyFill="1" applyBorder="1" applyAlignment="1" applyProtection="1">
      <alignment horizontal="left" vertical="center" wrapText="1"/>
      <protection locked="0"/>
    </xf>
    <xf numFmtId="0" fontId="13" fillId="3" borderId="34" xfId="0" applyFont="1" applyFill="1" applyBorder="1" applyAlignment="1" applyProtection="1">
      <alignment vertical="center" wrapText="1"/>
      <protection locked="0"/>
    </xf>
    <xf numFmtId="0" fontId="75" fillId="3" borderId="35" xfId="0" applyFont="1" applyFill="1" applyBorder="1" applyAlignment="1">
      <alignment vertical="center"/>
    </xf>
    <xf numFmtId="0" fontId="74" fillId="3" borderId="0" xfId="0" applyFont="1" applyFill="1" applyAlignment="1">
      <alignment horizontal="center" vertical="center"/>
    </xf>
    <xf numFmtId="0" fontId="74" fillId="2" borderId="0" xfId="0" applyFont="1" applyFill="1" applyAlignment="1">
      <alignment horizontal="center" vertical="center"/>
    </xf>
    <xf numFmtId="0" fontId="13" fillId="0" borderId="0" xfId="0" applyFont="1" applyAlignment="1">
      <alignment horizontal="justify" vertical="center"/>
    </xf>
    <xf numFmtId="0" fontId="13" fillId="0" borderId="0" xfId="0" applyFont="1" applyAlignment="1">
      <alignment vertical="center"/>
    </xf>
    <xf numFmtId="0" fontId="13" fillId="0" borderId="0" xfId="0" applyFont="1" applyAlignment="1">
      <alignment horizontal="left" vertical="center"/>
    </xf>
    <xf numFmtId="0" fontId="0" fillId="3" borderId="0" xfId="0" applyFill="1" applyAlignment="1">
      <alignment horizontal="center" vertical="center" wrapText="1"/>
    </xf>
    <xf numFmtId="0" fontId="4" fillId="0" borderId="0" xfId="0" applyFont="1" applyAlignment="1">
      <alignment horizontal="center" vertical="center"/>
    </xf>
    <xf numFmtId="0" fontId="27" fillId="21" borderId="0" xfId="0" applyFont="1" applyFill="1"/>
    <xf numFmtId="0" fontId="13" fillId="21" borderId="0" xfId="0" applyFont="1" applyFill="1" applyAlignment="1" applyProtection="1">
      <alignment vertical="center"/>
      <protection locked="0"/>
    </xf>
    <xf numFmtId="0" fontId="32" fillId="21" borderId="0" xfId="0" applyFont="1" applyFill="1" applyAlignment="1" applyProtection="1">
      <alignment horizontal="center" vertical="center"/>
      <protection locked="0"/>
    </xf>
    <xf numFmtId="0" fontId="13" fillId="21" borderId="0" xfId="0" applyFont="1" applyFill="1"/>
    <xf numFmtId="0" fontId="0" fillId="21" borderId="0" xfId="0" applyFill="1" applyAlignment="1">
      <alignment wrapText="1"/>
    </xf>
    <xf numFmtId="0" fontId="12" fillId="21" borderId="0" xfId="0" applyFont="1" applyFill="1" applyProtection="1">
      <protection locked="0"/>
    </xf>
    <xf numFmtId="0" fontId="0" fillId="21" borderId="0" xfId="0" applyFill="1" applyProtection="1">
      <protection locked="0"/>
    </xf>
    <xf numFmtId="0" fontId="28" fillId="17" borderId="0" xfId="0" applyFont="1" applyFill="1"/>
    <xf numFmtId="0" fontId="58" fillId="5" borderId="23" xfId="0" applyFont="1" applyFill="1" applyBorder="1" applyAlignment="1" applyProtection="1">
      <alignment horizontal="center" vertical="center" wrapText="1"/>
      <protection locked="0"/>
    </xf>
    <xf numFmtId="0" fontId="76" fillId="0" borderId="0" xfId="0" applyFont="1"/>
    <xf numFmtId="0" fontId="76" fillId="0" borderId="0" xfId="0" applyFont="1" applyAlignment="1" applyProtection="1">
      <alignment horizontal="center" vertical="center"/>
      <protection locked="0"/>
    </xf>
    <xf numFmtId="0" fontId="76" fillId="0" borderId="0" xfId="0" applyFont="1" applyAlignment="1" applyProtection="1">
      <alignment horizontal="left"/>
      <protection locked="0"/>
    </xf>
    <xf numFmtId="0" fontId="76" fillId="0" borderId="0" xfId="0" applyFont="1" applyAlignment="1" applyProtection="1">
      <alignment horizontal="center"/>
      <protection locked="0"/>
    </xf>
    <xf numFmtId="0" fontId="79" fillId="3" borderId="36" xfId="0" applyFont="1" applyFill="1" applyBorder="1" applyAlignment="1">
      <alignment horizontal="center" vertical="center" wrapText="1" readingOrder="1"/>
    </xf>
    <xf numFmtId="0" fontId="79" fillId="3" borderId="36" xfId="0" applyFont="1" applyFill="1" applyBorder="1" applyAlignment="1">
      <alignment horizontal="center" vertical="center" wrapText="1"/>
    </xf>
    <xf numFmtId="0" fontId="76" fillId="3" borderId="0" xfId="0" applyFont="1" applyFill="1"/>
    <xf numFmtId="0" fontId="59" fillId="0" borderId="0" xfId="0" applyFont="1" applyAlignment="1">
      <alignment vertical="center" wrapText="1"/>
    </xf>
    <xf numFmtId="0" fontId="77" fillId="0" borderId="0" xfId="0" applyFont="1"/>
    <xf numFmtId="0" fontId="78" fillId="0" borderId="0" xfId="0" applyFont="1" applyAlignment="1">
      <alignment vertical="center" wrapText="1" readingOrder="1"/>
    </xf>
    <xf numFmtId="0" fontId="79" fillId="3" borderId="0" xfId="0" applyFont="1" applyFill="1" applyAlignment="1">
      <alignment horizontal="center" vertical="center" wrapText="1" readingOrder="1"/>
    </xf>
    <xf numFmtId="0" fontId="79" fillId="0" borderId="0" xfId="0" applyFont="1" applyAlignment="1">
      <alignment vertical="center"/>
    </xf>
    <xf numFmtId="0" fontId="76" fillId="0" borderId="0" xfId="0" applyFont="1" applyAlignment="1">
      <alignment horizontal="left"/>
    </xf>
    <xf numFmtId="0" fontId="76" fillId="0" borderId="0" xfId="0" applyFont="1" applyAlignment="1">
      <alignment horizontal="center"/>
    </xf>
    <xf numFmtId="0" fontId="79" fillId="3" borderId="36" xfId="0" applyFont="1" applyFill="1" applyBorder="1" applyAlignment="1">
      <alignment horizontal="justify" vertical="center" wrapText="1"/>
    </xf>
    <xf numFmtId="0" fontId="26" fillId="4" borderId="0" xfId="0" applyFont="1" applyFill="1" applyAlignment="1">
      <alignment vertical="center"/>
    </xf>
    <xf numFmtId="0" fontId="26" fillId="4" borderId="31" xfId="0" applyFont="1" applyFill="1" applyBorder="1" applyAlignment="1">
      <alignment vertical="center"/>
    </xf>
    <xf numFmtId="0" fontId="78" fillId="20" borderId="36" xfId="0" applyFont="1" applyFill="1" applyBorder="1" applyAlignment="1">
      <alignment horizontal="center" vertical="center" wrapText="1" readingOrder="1"/>
    </xf>
    <xf numFmtId="0" fontId="79" fillId="0" borderId="36" xfId="0" applyFont="1" applyBorder="1" applyAlignment="1">
      <alignment horizontal="center" vertical="center" wrapText="1" readingOrder="1"/>
    </xf>
    <xf numFmtId="0" fontId="79" fillId="0" borderId="36" xfId="0" applyFont="1" applyBorder="1" applyAlignment="1">
      <alignment horizontal="justify" vertical="center" wrapText="1"/>
    </xf>
    <xf numFmtId="0" fontId="78" fillId="0" borderId="36" xfId="0" applyFont="1" applyBorder="1" applyAlignment="1">
      <alignment vertical="center" wrapText="1" readingOrder="1"/>
    </xf>
    <xf numFmtId="0" fontId="79" fillId="0" borderId="36" xfId="0" applyFont="1" applyBorder="1" applyAlignment="1">
      <alignment horizontal="justify" vertical="center" wrapText="1" readingOrder="1"/>
    </xf>
    <xf numFmtId="0" fontId="76" fillId="0" borderId="0" xfId="0" applyFont="1" applyAlignment="1">
      <alignment horizontal="justify" vertical="center"/>
    </xf>
    <xf numFmtId="0" fontId="79" fillId="0" borderId="36" xfId="0" applyFont="1" applyBorder="1" applyAlignment="1">
      <alignment horizontal="justify" vertical="center"/>
    </xf>
    <xf numFmtId="0" fontId="79" fillId="0" borderId="36" xfId="0" applyFont="1" applyBorder="1" applyAlignment="1">
      <alignment horizontal="center" vertical="center" wrapText="1"/>
    </xf>
    <xf numFmtId="0" fontId="79" fillId="0" borderId="36" xfId="0" applyFont="1" applyBorder="1" applyAlignment="1">
      <alignment horizontal="center" vertical="center"/>
    </xf>
    <xf numFmtId="0" fontId="79" fillId="0" borderId="37" xfId="0" applyFont="1" applyBorder="1" applyAlignment="1">
      <alignment horizontal="center" vertical="center" wrapText="1" readingOrder="1"/>
    </xf>
    <xf numFmtId="0" fontId="79" fillId="0" borderId="37" xfId="0" applyFont="1" applyBorder="1" applyAlignment="1">
      <alignment horizontal="justify" vertical="center" wrapText="1"/>
    </xf>
    <xf numFmtId="0" fontId="79" fillId="0" borderId="37" xfId="0" applyFont="1" applyBorder="1" applyAlignment="1">
      <alignment horizontal="center" vertical="center"/>
    </xf>
    <xf numFmtId="0" fontId="18" fillId="3" borderId="0" xfId="0" applyFont="1" applyFill="1"/>
    <xf numFmtId="0" fontId="18" fillId="3" borderId="0" xfId="0" applyFont="1" applyFill="1" applyAlignment="1">
      <alignment horizontal="center" vertical="center"/>
    </xf>
    <xf numFmtId="0" fontId="53" fillId="3" borderId="5" xfId="1" quotePrefix="1" applyFont="1" applyFill="1" applyBorder="1" applyAlignment="1">
      <alignment horizontal="left" vertical="top" wrapText="1"/>
    </xf>
    <xf numFmtId="0" fontId="53" fillId="3" borderId="0" xfId="1" quotePrefix="1" applyFont="1" applyFill="1" applyAlignment="1">
      <alignment horizontal="center" vertical="center" wrapText="1"/>
    </xf>
    <xf numFmtId="0" fontId="54" fillId="3" borderId="0" xfId="1" quotePrefix="1" applyFont="1" applyFill="1" applyAlignment="1">
      <alignment horizontal="center" vertical="center" wrapText="1"/>
    </xf>
    <xf numFmtId="0" fontId="54" fillId="3" borderId="0" xfId="1" quotePrefix="1" applyFont="1" applyFill="1" applyAlignment="1">
      <alignment horizontal="left" vertical="top" wrapText="1"/>
    </xf>
    <xf numFmtId="0" fontId="8" fillId="3" borderId="44" xfId="1" applyFill="1" applyBorder="1"/>
    <xf numFmtId="0" fontId="8" fillId="3" borderId="45" xfId="1" applyFill="1" applyBorder="1" applyAlignment="1">
      <alignment horizontal="center" vertical="center"/>
    </xf>
    <xf numFmtId="0" fontId="23" fillId="3" borderId="45" xfId="1" applyFont="1" applyFill="1" applyBorder="1" applyAlignment="1">
      <alignment horizontal="left" vertical="center" wrapText="1"/>
    </xf>
    <xf numFmtId="0" fontId="8" fillId="3" borderId="45" xfId="1" applyFill="1" applyBorder="1" applyAlignment="1">
      <alignment horizontal="left" vertical="center" wrapText="1"/>
    </xf>
    <xf numFmtId="0" fontId="8" fillId="3" borderId="52" xfId="1" applyFill="1" applyBorder="1"/>
    <xf numFmtId="0" fontId="20" fillId="4" borderId="53" xfId="1" applyFont="1" applyFill="1" applyBorder="1" applyAlignment="1">
      <alignment horizontal="center" vertical="center"/>
    </xf>
    <xf numFmtId="0" fontId="8" fillId="3" borderId="56" xfId="1" applyFill="1" applyBorder="1"/>
    <xf numFmtId="0" fontId="8" fillId="3" borderId="1" xfId="1" applyFill="1" applyBorder="1" applyAlignment="1">
      <alignment horizontal="center" vertical="center"/>
    </xf>
    <xf numFmtId="0" fontId="55" fillId="3" borderId="58" xfId="0" applyFont="1" applyFill="1" applyBorder="1" applyAlignment="1">
      <alignment vertical="center" wrapText="1"/>
    </xf>
    <xf numFmtId="0" fontId="55" fillId="3" borderId="8" xfId="0" applyFont="1" applyFill="1" applyBorder="1" applyAlignment="1">
      <alignment vertical="center" wrapText="1"/>
    </xf>
    <xf numFmtId="0" fontId="49" fillId="3" borderId="5" xfId="1" applyFont="1" applyFill="1" applyBorder="1" applyAlignment="1">
      <alignment horizontal="left" vertical="center" wrapText="1"/>
    </xf>
    <xf numFmtId="0" fontId="18" fillId="3" borderId="5" xfId="0" applyFont="1" applyFill="1" applyBorder="1"/>
    <xf numFmtId="0" fontId="55" fillId="3" borderId="0" xfId="0" applyFont="1" applyFill="1" applyAlignment="1">
      <alignment horizontal="center" vertical="center" wrapText="1"/>
    </xf>
    <xf numFmtId="0" fontId="55" fillId="3" borderId="0" xfId="0" applyFont="1" applyFill="1" applyAlignment="1">
      <alignment horizontal="left" vertical="center" wrapText="1"/>
    </xf>
    <xf numFmtId="0" fontId="49" fillId="3" borderId="0" xfId="1" applyFont="1" applyFill="1" applyAlignment="1">
      <alignment horizontal="justify" vertical="center" wrapText="1"/>
    </xf>
    <xf numFmtId="0" fontId="18" fillId="3" borderId="21" xfId="0" applyFont="1" applyFill="1" applyBorder="1" applyAlignment="1">
      <alignment horizontal="center" vertical="center"/>
    </xf>
    <xf numFmtId="0" fontId="8" fillId="3" borderId="5" xfId="1" applyFill="1" applyBorder="1"/>
    <xf numFmtId="0" fontId="8" fillId="3" borderId="0" xfId="1" applyFill="1" applyAlignment="1">
      <alignment horizontal="center" vertical="center"/>
    </xf>
    <xf numFmtId="0" fontId="18" fillId="3" borderId="41" xfId="0" applyFont="1" applyFill="1" applyBorder="1"/>
    <xf numFmtId="0" fontId="18" fillId="3" borderId="41" xfId="0" applyFont="1" applyFill="1" applyBorder="1" applyAlignment="1">
      <alignment horizontal="center" vertical="center"/>
    </xf>
    <xf numFmtId="0" fontId="4" fillId="4" borderId="73" xfId="0" applyFont="1" applyFill="1" applyBorder="1" applyAlignment="1">
      <alignment horizontal="center" vertical="center" wrapText="1"/>
    </xf>
    <xf numFmtId="0" fontId="80" fillId="4" borderId="17" xfId="0" applyFont="1" applyFill="1" applyBorder="1" applyAlignment="1">
      <alignment vertical="center"/>
    </xf>
    <xf numFmtId="0" fontId="80" fillId="4" borderId="0" xfId="0" applyFont="1" applyFill="1" applyAlignment="1">
      <alignment vertical="center"/>
    </xf>
    <xf numFmtId="0" fontId="80" fillId="4" borderId="74" xfId="0" applyFont="1" applyFill="1" applyBorder="1" applyAlignment="1">
      <alignment horizontal="center" vertical="center"/>
    </xf>
    <xf numFmtId="0" fontId="80" fillId="4" borderId="73" xfId="0" applyFont="1" applyFill="1" applyBorder="1" applyAlignment="1">
      <alignment horizontal="center" vertical="center" wrapText="1"/>
    </xf>
    <xf numFmtId="0" fontId="80" fillId="4" borderId="77" xfId="0" applyFont="1" applyFill="1" applyBorder="1" applyAlignment="1">
      <alignment horizontal="center" vertical="center"/>
    </xf>
    <xf numFmtId="0" fontId="80" fillId="4" borderId="76" xfId="0" applyFont="1" applyFill="1" applyBorder="1" applyAlignment="1">
      <alignment horizontal="center" vertical="center" wrapText="1"/>
    </xf>
    <xf numFmtId="0" fontId="0" fillId="0" borderId="1" xfId="0" applyBorder="1" applyAlignment="1">
      <alignment horizontal="justify" vertical="center" wrapText="1"/>
    </xf>
    <xf numFmtId="0" fontId="12" fillId="0" borderId="1" xfId="0" applyFont="1" applyBorder="1" applyAlignment="1">
      <alignment horizontal="justify" vertical="center" wrapText="1"/>
    </xf>
    <xf numFmtId="0" fontId="0" fillId="0" borderId="1" xfId="0" applyBorder="1" applyAlignment="1">
      <alignment horizontal="center" vertical="center" wrapText="1"/>
    </xf>
    <xf numFmtId="1" fontId="0" fillId="0" borderId="1" xfId="4" applyNumberFormat="1" applyFont="1" applyFill="1" applyBorder="1" applyAlignment="1">
      <alignment horizontal="center" vertical="center" wrapText="1"/>
    </xf>
    <xf numFmtId="0" fontId="12" fillId="0" borderId="1" xfId="0" applyFont="1" applyBorder="1" applyAlignment="1" applyProtection="1">
      <alignment horizontal="justify" vertical="center" wrapText="1"/>
      <protection locked="0"/>
    </xf>
    <xf numFmtId="0" fontId="0" fillId="0" borderId="1" xfId="0" applyBorder="1" applyAlignment="1">
      <alignment horizontal="justify" vertical="center"/>
    </xf>
    <xf numFmtId="0" fontId="0" fillId="0" borderId="32" xfId="0" applyBorder="1" applyAlignment="1">
      <alignment horizontal="center" vertical="center" wrapText="1"/>
    </xf>
    <xf numFmtId="0" fontId="0" fillId="0" borderId="32" xfId="0" applyBorder="1" applyAlignment="1">
      <alignment vertical="center"/>
    </xf>
    <xf numFmtId="0" fontId="26" fillId="4" borderId="81" xfId="0" applyFont="1" applyFill="1" applyBorder="1" applyAlignment="1">
      <alignment vertical="center"/>
    </xf>
    <xf numFmtId="0" fontId="26" fillId="4" borderId="86" xfId="0" applyFont="1" applyFill="1" applyBorder="1" applyAlignment="1">
      <alignment vertical="center"/>
    </xf>
    <xf numFmtId="0" fontId="4" fillId="4" borderId="90" xfId="0" applyFont="1" applyFill="1" applyBorder="1" applyAlignment="1">
      <alignment horizontal="center" vertical="center"/>
    </xf>
    <xf numFmtId="0" fontId="4" fillId="4" borderId="91" xfId="0" applyFont="1" applyFill="1" applyBorder="1" applyAlignment="1">
      <alignment horizontal="center" vertical="center" textRotation="90" wrapText="1"/>
    </xf>
    <xf numFmtId="0" fontId="4" fillId="4" borderId="92" xfId="0" applyFont="1" applyFill="1" applyBorder="1" applyAlignment="1">
      <alignment horizontal="center" vertical="center" textRotation="90" wrapText="1"/>
    </xf>
    <xf numFmtId="0" fontId="4" fillId="4" borderId="93" xfId="0" applyFont="1" applyFill="1" applyBorder="1" applyAlignment="1">
      <alignment horizontal="center" vertical="center" wrapText="1"/>
    </xf>
    <xf numFmtId="0" fontId="4" fillId="4" borderId="73" xfId="0" applyFont="1" applyFill="1" applyBorder="1" applyAlignment="1">
      <alignment horizontal="center" vertical="center" textRotation="90" wrapText="1"/>
    </xf>
    <xf numFmtId="0" fontId="4" fillId="4" borderId="94" xfId="0" applyFont="1" applyFill="1" applyBorder="1" applyAlignment="1">
      <alignment horizontal="center" vertical="center" textRotation="90" wrapText="1"/>
    </xf>
    <xf numFmtId="0" fontId="4" fillId="4" borderId="95" xfId="0" applyFont="1" applyFill="1" applyBorder="1" applyAlignment="1">
      <alignment horizontal="center" vertical="center" textRotation="90" wrapText="1"/>
    </xf>
    <xf numFmtId="0" fontId="83" fillId="4" borderId="73" xfId="0" applyFont="1" applyFill="1" applyBorder="1" applyAlignment="1">
      <alignment horizontal="center" vertical="center" textRotation="90" wrapText="1"/>
    </xf>
    <xf numFmtId="3" fontId="0" fillId="0" borderId="1" xfId="0" applyNumberFormat="1" applyBorder="1" applyAlignment="1">
      <alignment horizontal="justify" vertical="center" wrapText="1"/>
    </xf>
    <xf numFmtId="2" fontId="0" fillId="0" borderId="1" xfId="3" applyNumberFormat="1" applyFont="1" applyBorder="1" applyAlignment="1">
      <alignment horizontal="center" vertical="center" wrapText="1"/>
    </xf>
    <xf numFmtId="0" fontId="0" fillId="0" borderId="1" xfId="0" applyBorder="1" applyAlignment="1">
      <alignment horizontal="left"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center" vertical="center" wrapText="1"/>
    </xf>
    <xf numFmtId="0" fontId="4" fillId="3" borderId="70" xfId="0" applyFont="1" applyFill="1" applyBorder="1" applyAlignment="1">
      <alignment horizontal="center" vertical="center"/>
    </xf>
    <xf numFmtId="4" fontId="0" fillId="0" borderId="1" xfId="0" applyNumberFormat="1" applyBorder="1" applyAlignment="1">
      <alignment horizontal="justify" vertical="center" wrapText="1"/>
    </xf>
    <xf numFmtId="0" fontId="11" fillId="3" borderId="1" xfId="0" applyFont="1" applyFill="1" applyBorder="1" applyAlignment="1">
      <alignment horizontal="center" vertical="center"/>
    </xf>
    <xf numFmtId="2" fontId="0" fillId="0" borderId="1" xfId="3" applyNumberFormat="1" applyFont="1" applyFill="1" applyBorder="1" applyAlignment="1">
      <alignment horizontal="left" vertical="center" wrapText="1"/>
    </xf>
    <xf numFmtId="0" fontId="0" fillId="0" borderId="0" xfId="0" applyAlignment="1">
      <alignment horizontal="center" vertical="center" wrapText="1"/>
    </xf>
    <xf numFmtId="0" fontId="11" fillId="0" borderId="1" xfId="0" applyFont="1" applyBorder="1" applyAlignment="1">
      <alignment horizontal="center" vertical="center"/>
    </xf>
    <xf numFmtId="0" fontId="0" fillId="0" borderId="51" xfId="0" applyBorder="1" applyAlignment="1">
      <alignment horizontal="center" vertical="center" wrapText="1"/>
    </xf>
    <xf numFmtId="2" fontId="0" fillId="0" borderId="0" xfId="0" applyNumberFormat="1"/>
    <xf numFmtId="0" fontId="0" fillId="3" borderId="100" xfId="0" applyFill="1" applyBorder="1"/>
    <xf numFmtId="0" fontId="41" fillId="0" borderId="0" xfId="0" applyFont="1" applyAlignment="1">
      <alignment horizontal="center" vertical="center" wrapText="1"/>
    </xf>
    <xf numFmtId="0" fontId="42" fillId="6" borderId="40" xfId="0" applyFont="1" applyFill="1" applyBorder="1" applyAlignment="1">
      <alignment horizontal="center" vertical="center" wrapText="1" readingOrder="1"/>
    </xf>
    <xf numFmtId="0" fontId="42" fillId="6" borderId="41" xfId="0" applyFont="1" applyFill="1" applyBorder="1" applyAlignment="1">
      <alignment horizontal="center" vertical="center" wrapText="1" readingOrder="1"/>
    </xf>
    <xf numFmtId="0" fontId="42" fillId="6" borderId="42" xfId="0" applyFont="1" applyFill="1" applyBorder="1" applyAlignment="1">
      <alignment horizontal="center" vertical="center" wrapText="1" readingOrder="1"/>
    </xf>
    <xf numFmtId="0" fontId="85" fillId="3" borderId="0" xfId="0" applyFont="1" applyFill="1"/>
    <xf numFmtId="0" fontId="42" fillId="6" borderId="96" xfId="0" applyFont="1" applyFill="1" applyBorder="1" applyAlignment="1">
      <alignment horizontal="center" vertical="center" wrapText="1" readingOrder="1"/>
    </xf>
    <xf numFmtId="0" fontId="42" fillId="6" borderId="0" xfId="0" applyFont="1" applyFill="1" applyAlignment="1">
      <alignment horizontal="center" vertical="center" wrapText="1" readingOrder="1"/>
    </xf>
    <xf numFmtId="0" fontId="43" fillId="7" borderId="1" xfId="0" applyFont="1" applyFill="1" applyBorder="1" applyAlignment="1">
      <alignment horizontal="center" vertical="center" wrapText="1" readingOrder="1"/>
    </xf>
    <xf numFmtId="0" fontId="43" fillId="0" borderId="1" xfId="0" applyFont="1" applyBorder="1" applyAlignment="1">
      <alignment horizontal="left" vertical="center" wrapText="1" readingOrder="1"/>
    </xf>
    <xf numFmtId="9" fontId="43" fillId="0" borderId="1" xfId="4" applyFont="1" applyBorder="1" applyAlignment="1">
      <alignment horizontal="center" vertical="center" wrapText="1" readingOrder="1"/>
    </xf>
    <xf numFmtId="0" fontId="43" fillId="0" borderId="1" xfId="0" applyFont="1" applyBorder="1" applyAlignment="1">
      <alignment horizontal="justify" vertical="center" wrapText="1" readingOrder="1"/>
    </xf>
    <xf numFmtId="1" fontId="43" fillId="0" borderId="1" xfId="3" applyNumberFormat="1" applyFont="1" applyBorder="1" applyAlignment="1">
      <alignment horizontal="center" vertical="center" wrapText="1" readingOrder="1"/>
    </xf>
    <xf numFmtId="0" fontId="43" fillId="8" borderId="1" xfId="0" applyFont="1" applyFill="1" applyBorder="1" applyAlignment="1">
      <alignment horizontal="center" vertical="center" wrapText="1" readingOrder="1"/>
    </xf>
    <xf numFmtId="0" fontId="43" fillId="9" borderId="1" xfId="0" applyFont="1" applyFill="1" applyBorder="1" applyAlignment="1">
      <alignment horizontal="center" vertical="center" wrapText="1" readingOrder="1"/>
    </xf>
    <xf numFmtId="0" fontId="43" fillId="10" borderId="1" xfId="0" applyFont="1" applyFill="1" applyBorder="1" applyAlignment="1">
      <alignment horizontal="center" vertical="center" wrapText="1" readingOrder="1"/>
    </xf>
    <xf numFmtId="0" fontId="44"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1" fillId="3" borderId="0" xfId="0" applyFont="1" applyFill="1" applyAlignment="1">
      <alignment horizontal="center" vertical="center" wrapText="1"/>
    </xf>
    <xf numFmtId="0" fontId="18" fillId="3" borderId="1" xfId="0" applyFont="1" applyFill="1" applyBorder="1"/>
    <xf numFmtId="0" fontId="10" fillId="5" borderId="0" xfId="0" applyFont="1" applyFill="1" applyAlignment="1">
      <alignment horizontal="center" vertical="center"/>
    </xf>
    <xf numFmtId="0" fontId="43" fillId="7" borderId="101" xfId="0" applyFont="1" applyFill="1" applyBorder="1" applyAlignment="1">
      <alignment horizontal="center" vertical="center" wrapText="1" readingOrder="1"/>
    </xf>
    <xf numFmtId="0" fontId="43" fillId="8" borderId="102" xfId="0" applyFont="1" applyFill="1" applyBorder="1" applyAlignment="1">
      <alignment horizontal="center" vertical="center" wrapText="1" readingOrder="1"/>
    </xf>
    <xf numFmtId="0" fontId="43" fillId="9" borderId="102" xfId="0" applyFont="1" applyFill="1" applyBorder="1" applyAlignment="1">
      <alignment horizontal="center" vertical="center" wrapText="1" readingOrder="1"/>
    </xf>
    <xf numFmtId="0" fontId="43" fillId="10" borderId="102" xfId="0" applyFont="1" applyFill="1" applyBorder="1" applyAlignment="1">
      <alignment horizontal="center" vertical="center" wrapText="1" readingOrder="1"/>
    </xf>
    <xf numFmtId="0" fontId="44" fillId="11" borderId="102" xfId="0" applyFont="1" applyFill="1" applyBorder="1" applyAlignment="1">
      <alignment horizontal="center" vertical="center" wrapText="1" readingOrder="1"/>
    </xf>
    <xf numFmtId="0" fontId="41" fillId="3" borderId="1" xfId="0" applyFont="1" applyFill="1" applyBorder="1" applyAlignment="1">
      <alignment horizontal="center" vertical="center" wrapText="1"/>
    </xf>
    <xf numFmtId="0" fontId="43" fillId="7" borderId="103" xfId="0" applyFont="1" applyFill="1" applyBorder="1" applyAlignment="1">
      <alignment horizontal="center" vertical="center" wrapText="1" readingOrder="1"/>
    </xf>
    <xf numFmtId="0" fontId="43" fillId="8" borderId="104" xfId="0" applyFont="1" applyFill="1" applyBorder="1" applyAlignment="1">
      <alignment horizontal="center" vertical="center" wrapText="1" readingOrder="1"/>
    </xf>
    <xf numFmtId="0" fontId="43" fillId="9" borderId="104" xfId="0" applyFont="1" applyFill="1" applyBorder="1" applyAlignment="1">
      <alignment horizontal="center" vertical="center" wrapText="1" readingOrder="1"/>
    </xf>
    <xf numFmtId="0" fontId="43" fillId="10" borderId="104" xfId="0" applyFont="1" applyFill="1" applyBorder="1" applyAlignment="1">
      <alignment horizontal="center" vertical="center" wrapText="1" readingOrder="1"/>
    </xf>
    <xf numFmtId="0" fontId="44" fillId="11" borderId="104" xfId="0" applyFont="1" applyFill="1" applyBorder="1" applyAlignment="1">
      <alignment horizontal="center" vertical="center" wrapText="1" readingOrder="1"/>
    </xf>
    <xf numFmtId="0" fontId="42" fillId="6" borderId="0" xfId="0" applyFont="1" applyFill="1" applyAlignment="1">
      <alignment vertical="center" wrapText="1" readingOrder="1"/>
    </xf>
    <xf numFmtId="0" fontId="0" fillId="3" borderId="40" xfId="0" applyFill="1" applyBorder="1"/>
    <xf numFmtId="0" fontId="0" fillId="3" borderId="41" xfId="0" applyFill="1" applyBorder="1"/>
    <xf numFmtId="0" fontId="0" fillId="3" borderId="42" xfId="0" applyFill="1" applyBorder="1"/>
    <xf numFmtId="0" fontId="0" fillId="3" borderId="5" xfId="0" applyFill="1" applyBorder="1"/>
    <xf numFmtId="0" fontId="0" fillId="3" borderId="43" xfId="0" applyFill="1" applyBorder="1"/>
    <xf numFmtId="0" fontId="29" fillId="0" borderId="1" xfId="0" applyFont="1" applyBorder="1" applyAlignment="1">
      <alignment horizontal="center" vertical="center" wrapText="1"/>
    </xf>
    <xf numFmtId="0" fontId="16" fillId="13" borderId="1" xfId="0" applyFont="1" applyFill="1" applyBorder="1" applyAlignment="1" applyProtection="1">
      <alignment horizontal="center" vertical="center" wrapText="1" readingOrder="1"/>
      <protection hidden="1"/>
    </xf>
    <xf numFmtId="0" fontId="16" fillId="14" borderId="63" xfId="0" applyFont="1" applyFill="1" applyBorder="1" applyAlignment="1" applyProtection="1">
      <alignment horizontal="center" vertical="center" wrapText="1" readingOrder="1"/>
      <protection hidden="1"/>
    </xf>
    <xf numFmtId="0" fontId="16" fillId="18" borderId="1" xfId="0" applyFont="1" applyFill="1" applyBorder="1" applyAlignment="1" applyProtection="1">
      <alignment horizontal="center" vertical="center" wrapText="1" readingOrder="1"/>
      <protection hidden="1"/>
    </xf>
    <xf numFmtId="0" fontId="16" fillId="7" borderId="1" xfId="0" applyFont="1" applyFill="1" applyBorder="1" applyAlignment="1" applyProtection="1">
      <alignment horizontal="center" vertical="center" wrapText="1" readingOrder="1"/>
      <protection hidden="1"/>
    </xf>
    <xf numFmtId="0" fontId="0" fillId="3" borderId="44" xfId="0" applyFill="1" applyBorder="1"/>
    <xf numFmtId="0" fontId="29" fillId="0" borderId="44" xfId="0" applyFont="1" applyBorder="1" applyAlignment="1">
      <alignment horizontal="center" vertical="center" wrapText="1"/>
    </xf>
    <xf numFmtId="0" fontId="29" fillId="0" borderId="107" xfId="0" applyFont="1" applyBorder="1" applyAlignment="1">
      <alignment horizontal="center" vertical="center" wrapText="1"/>
    </xf>
    <xf numFmtId="0" fontId="36" fillId="4" borderId="1" xfId="0" applyFont="1" applyFill="1" applyBorder="1" applyAlignment="1">
      <alignment vertical="center" wrapText="1"/>
    </xf>
    <xf numFmtId="0" fontId="34" fillId="4" borderId="87" xfId="0" applyFont="1" applyFill="1" applyBorder="1" applyAlignment="1" applyProtection="1">
      <alignment horizontal="center" vertical="center" wrapText="1"/>
      <protection locked="0"/>
    </xf>
    <xf numFmtId="0" fontId="34" fillId="16" borderId="87" xfId="0" applyFont="1" applyFill="1" applyBorder="1" applyAlignment="1" applyProtection="1">
      <alignment horizontal="center" vertical="center" textRotation="90"/>
      <protection locked="0"/>
    </xf>
    <xf numFmtId="0" fontId="35" fillId="4" borderId="87" xfId="0" applyFont="1" applyFill="1" applyBorder="1" applyAlignment="1">
      <alignment horizontal="center" vertical="center" wrapText="1"/>
    </xf>
    <xf numFmtId="0" fontId="28" fillId="23" borderId="0" xfId="0" applyFont="1" applyFill="1"/>
    <xf numFmtId="0" fontId="35" fillId="4" borderId="88" xfId="0" applyFont="1" applyFill="1" applyBorder="1" applyAlignment="1">
      <alignment horizontal="center" vertical="center" wrapText="1"/>
    </xf>
    <xf numFmtId="0" fontId="62" fillId="0" borderId="0" xfId="0" applyFont="1"/>
    <xf numFmtId="0" fontId="63" fillId="0" borderId="0" xfId="0" applyFont="1"/>
    <xf numFmtId="0" fontId="86" fillId="0" borderId="120" xfId="0" applyFont="1" applyBorder="1" applyAlignment="1">
      <alignment horizontal="center" vertical="center" wrapText="1"/>
    </xf>
    <xf numFmtId="0" fontId="86" fillId="0" borderId="42" xfId="0" applyFont="1" applyBorder="1" applyAlignment="1">
      <alignment horizontal="center" vertical="center" wrapText="1"/>
    </xf>
    <xf numFmtId="0" fontId="87" fillId="0" borderId="107" xfId="0" applyFont="1" applyBorder="1" applyAlignment="1">
      <alignment horizontal="center" vertical="center" wrapText="1"/>
    </xf>
    <xf numFmtId="0" fontId="87" fillId="0" borderId="46" xfId="0" applyFont="1" applyBorder="1" applyAlignment="1">
      <alignment horizontal="center" vertical="center" wrapText="1"/>
    </xf>
    <xf numFmtId="0" fontId="86" fillId="0" borderId="121" xfId="0" applyFont="1" applyBorder="1" applyAlignment="1">
      <alignment horizontal="center" vertical="center" wrapText="1"/>
    </xf>
    <xf numFmtId="0" fontId="86" fillId="0" borderId="43" xfId="0" applyFont="1" applyBorder="1" applyAlignment="1">
      <alignment horizontal="center" vertical="center" wrapText="1"/>
    </xf>
    <xf numFmtId="14" fontId="87" fillId="0" borderId="46" xfId="0" applyNumberFormat="1" applyFont="1" applyBorder="1" applyAlignment="1">
      <alignment horizontal="center" vertical="center" wrapText="1"/>
    </xf>
    <xf numFmtId="0" fontId="24" fillId="0" borderId="0" xfId="0" applyFont="1" applyAlignment="1">
      <alignment horizontal="center" vertical="center" wrapText="1"/>
    </xf>
    <xf numFmtId="0" fontId="61" fillId="0" borderId="0" xfId="0" applyFont="1" applyAlignment="1">
      <alignment horizontal="center" vertical="center"/>
    </xf>
    <xf numFmtId="0" fontId="20" fillId="4" borderId="0" xfId="0" applyFont="1" applyFill="1" applyAlignment="1" applyProtection="1">
      <alignment horizontal="justify" vertical="center" wrapText="1"/>
      <protection locked="0"/>
    </xf>
    <xf numFmtId="0" fontId="19" fillId="15" borderId="0" xfId="0" applyFont="1" applyFill="1" applyAlignment="1" applyProtection="1">
      <alignment horizontal="center" vertical="center" wrapText="1"/>
      <protection locked="0"/>
    </xf>
    <xf numFmtId="0" fontId="19" fillId="15" borderId="0" xfId="0" applyFont="1" applyFill="1" applyAlignment="1" applyProtection="1">
      <alignment horizontal="center" vertical="center"/>
      <protection locked="0"/>
    </xf>
    <xf numFmtId="164" fontId="19" fillId="15" borderId="0" xfId="0" applyNumberFormat="1" applyFont="1" applyFill="1" applyAlignment="1" applyProtection="1">
      <alignment horizontal="center" vertical="center" wrapText="1"/>
      <protection locked="0"/>
    </xf>
    <xf numFmtId="0" fontId="60" fillId="15" borderId="0" xfId="0" applyFont="1" applyFill="1" applyAlignment="1" applyProtection="1">
      <alignment horizontal="center" vertical="center" wrapText="1"/>
      <protection locked="0"/>
    </xf>
    <xf numFmtId="0" fontId="81" fillId="0" borderId="0" xfId="0" applyFont="1" applyAlignment="1">
      <alignment horizontal="center"/>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40" xfId="0" applyBorder="1" applyAlignment="1">
      <alignment horizontal="left" vertical="top" wrapText="1"/>
    </xf>
    <xf numFmtId="0" fontId="78" fillId="0" borderId="36" xfId="0" applyFont="1" applyBorder="1" applyAlignment="1">
      <alignment horizontal="center" vertical="center" wrapText="1" readingOrder="1"/>
    </xf>
    <xf numFmtId="0" fontId="78" fillId="0" borderId="37" xfId="0" applyFont="1" applyBorder="1" applyAlignment="1">
      <alignment horizontal="center" vertical="center" wrapText="1" readingOrder="1"/>
    </xf>
    <xf numFmtId="0" fontId="78" fillId="0" borderId="38" xfId="0" applyFont="1" applyBorder="1" applyAlignment="1">
      <alignment horizontal="center" vertical="center" wrapText="1" readingOrder="1"/>
    </xf>
    <xf numFmtId="0" fontId="78" fillId="0" borderId="39" xfId="0" applyFont="1" applyBorder="1" applyAlignment="1">
      <alignment horizontal="center" vertical="center" wrapText="1" readingOrder="1"/>
    </xf>
    <xf numFmtId="0" fontId="78" fillId="0" borderId="23" xfId="0" applyFont="1" applyBorder="1" applyAlignment="1" applyProtection="1">
      <alignment horizontal="center" vertical="center"/>
      <protection locked="0"/>
    </xf>
    <xf numFmtId="0" fontId="82" fillId="19" borderId="36" xfId="0" applyFont="1" applyFill="1" applyBorder="1" applyAlignment="1">
      <alignment horizontal="center" vertical="center" wrapText="1" readingOrder="1"/>
    </xf>
    <xf numFmtId="0" fontId="78" fillId="3" borderId="36" xfId="0" applyFont="1" applyFill="1" applyBorder="1" applyAlignment="1">
      <alignment horizontal="center" vertical="center" wrapText="1" readingOrder="1"/>
    </xf>
    <xf numFmtId="0" fontId="78" fillId="0" borderId="36" xfId="0" applyFont="1" applyBorder="1" applyAlignment="1">
      <alignment horizontal="left" vertical="center" wrapText="1" readingOrder="1"/>
    </xf>
    <xf numFmtId="0" fontId="65" fillId="0" borderId="0" xfId="0" applyFont="1" applyAlignment="1" applyProtection="1">
      <alignment horizontal="center" vertical="center" wrapText="1"/>
      <protection locked="0"/>
    </xf>
    <xf numFmtId="0" fontId="67" fillId="5" borderId="24" xfId="0" applyFont="1" applyFill="1" applyBorder="1" applyAlignment="1" applyProtection="1">
      <alignment horizontal="center" vertical="center" wrapText="1"/>
      <protection locked="0"/>
    </xf>
    <xf numFmtId="0" fontId="67" fillId="5" borderId="25" xfId="0" applyFont="1" applyFill="1" applyBorder="1" applyAlignment="1" applyProtection="1">
      <alignment horizontal="center" vertical="center" wrapText="1"/>
      <protection locked="0"/>
    </xf>
    <xf numFmtId="0" fontId="67" fillId="5" borderId="23" xfId="0" applyFont="1" applyFill="1" applyBorder="1" applyAlignment="1" applyProtection="1">
      <alignment horizontal="center" vertical="center"/>
      <protection locked="0"/>
    </xf>
    <xf numFmtId="0" fontId="66" fillId="5" borderId="23" xfId="0" applyFont="1" applyFill="1" applyBorder="1" applyAlignment="1" applyProtection="1">
      <alignment horizontal="center" vertical="center"/>
      <protection locked="0"/>
    </xf>
    <xf numFmtId="0" fontId="67" fillId="20" borderId="24" xfId="0" applyFont="1" applyFill="1" applyBorder="1" applyAlignment="1" applyProtection="1">
      <alignment horizontal="center" vertical="top"/>
      <protection locked="0"/>
    </xf>
    <xf numFmtId="0" fontId="67" fillId="20" borderId="26" xfId="0" applyFont="1" applyFill="1" applyBorder="1" applyAlignment="1" applyProtection="1">
      <alignment horizontal="center" vertical="top"/>
      <protection locked="0"/>
    </xf>
    <xf numFmtId="0" fontId="67" fillId="20" borderId="25" xfId="0" applyFont="1" applyFill="1" applyBorder="1" applyAlignment="1" applyProtection="1">
      <alignment horizontal="center" vertical="top"/>
      <protection locked="0"/>
    </xf>
    <xf numFmtId="0" fontId="58" fillId="5" borderId="24" xfId="0" applyFont="1" applyFill="1" applyBorder="1" applyAlignment="1" applyProtection="1">
      <alignment horizontal="justify" vertical="center" wrapText="1"/>
      <protection locked="0"/>
    </xf>
    <xf numFmtId="0" fontId="58" fillId="5" borderId="26" xfId="0" applyFont="1" applyFill="1" applyBorder="1" applyAlignment="1" applyProtection="1">
      <alignment horizontal="justify" vertical="center" wrapText="1"/>
      <protection locked="0"/>
    </xf>
    <xf numFmtId="0" fontId="58" fillId="5" borderId="25" xfId="0" applyFont="1" applyFill="1" applyBorder="1" applyAlignment="1" applyProtection="1">
      <alignment horizontal="justify" vertical="center" wrapText="1"/>
      <protection locked="0"/>
    </xf>
    <xf numFmtId="0" fontId="70" fillId="0" borderId="0" xfId="0" applyFont="1" applyAlignment="1">
      <alignment horizontal="center" vertical="center"/>
    </xf>
    <xf numFmtId="0" fontId="71" fillId="19" borderId="28" xfId="0" applyFont="1" applyFill="1" applyBorder="1" applyAlignment="1">
      <alignment horizontal="center" vertical="center"/>
    </xf>
    <xf numFmtId="0" fontId="71" fillId="19" borderId="23" xfId="0" applyFont="1" applyFill="1" applyBorder="1" applyAlignment="1">
      <alignment horizontal="center" vertical="center"/>
    </xf>
    <xf numFmtId="0" fontId="72" fillId="20" borderId="27" xfId="0" applyFont="1" applyFill="1" applyBorder="1" applyAlignment="1">
      <alignment horizontal="center" vertical="center" wrapText="1"/>
    </xf>
    <xf numFmtId="0" fontId="72" fillId="20" borderId="27" xfId="0" applyFont="1" applyFill="1" applyBorder="1" applyAlignment="1">
      <alignment horizontal="center" vertical="center"/>
    </xf>
    <xf numFmtId="0" fontId="72" fillId="20" borderId="29" xfId="0" applyFont="1" applyFill="1" applyBorder="1" applyAlignment="1">
      <alignment horizontal="center" vertical="center"/>
    </xf>
    <xf numFmtId="0" fontId="72" fillId="20" borderId="30" xfId="0" applyFont="1" applyFill="1" applyBorder="1" applyAlignment="1">
      <alignment horizontal="center" vertical="center"/>
    </xf>
    <xf numFmtId="0" fontId="8" fillId="3" borderId="5" xfId="1" applyFill="1" applyBorder="1" applyAlignment="1">
      <alignment horizontal="left" vertical="top" wrapText="1"/>
    </xf>
    <xf numFmtId="0" fontId="8" fillId="3" borderId="0" xfId="1" applyFill="1" applyAlignment="1">
      <alignment horizontal="left" vertical="top" wrapText="1"/>
    </xf>
    <xf numFmtId="0" fontId="8" fillId="3" borderId="43" xfId="1" applyFill="1" applyBorder="1" applyAlignment="1">
      <alignment horizontal="left" vertical="top" wrapText="1"/>
    </xf>
    <xf numFmtId="0" fontId="8" fillId="3" borderId="44" xfId="1" applyFill="1" applyBorder="1" applyAlignment="1">
      <alignment horizontal="left" vertical="top" wrapText="1"/>
    </xf>
    <xf numFmtId="0" fontId="8" fillId="3" borderId="45" xfId="1" applyFill="1" applyBorder="1" applyAlignment="1">
      <alignment horizontal="left" vertical="top" wrapText="1"/>
    </xf>
    <xf numFmtId="0" fontId="8" fillId="3" borderId="46" xfId="1" applyFill="1" applyBorder="1" applyAlignment="1">
      <alignment horizontal="left" vertical="top" wrapText="1"/>
    </xf>
    <xf numFmtId="0" fontId="57" fillId="3" borderId="0" xfId="1" applyFont="1" applyFill="1" applyAlignment="1">
      <alignment horizontal="justify" vertical="center" wrapText="1"/>
    </xf>
    <xf numFmtId="0" fontId="55" fillId="3" borderId="1" xfId="0" applyFont="1" applyFill="1" applyBorder="1" applyAlignment="1">
      <alignment horizontal="left" vertical="center" wrapText="1"/>
    </xf>
    <xf numFmtId="0" fontId="49" fillId="3" borderId="1" xfId="1" applyFont="1" applyFill="1" applyBorder="1" applyAlignment="1">
      <alignment horizontal="justify" vertical="center" wrapText="1"/>
    </xf>
    <xf numFmtId="0" fontId="49" fillId="3" borderId="63" xfId="1" applyFont="1" applyFill="1" applyBorder="1" applyAlignment="1">
      <alignment horizontal="justify" vertical="center" wrapText="1"/>
    </xf>
    <xf numFmtId="0" fontId="55" fillId="3" borderId="61" xfId="0" applyFont="1" applyFill="1" applyBorder="1" applyAlignment="1">
      <alignment horizontal="left" vertical="center" wrapText="1"/>
    </xf>
    <xf numFmtId="0" fontId="55" fillId="3" borderId="62" xfId="0" applyFont="1" applyFill="1" applyBorder="1" applyAlignment="1">
      <alignment horizontal="left" vertical="center" wrapText="1"/>
    </xf>
    <xf numFmtId="0" fontId="57" fillId="3" borderId="1" xfId="1" applyFont="1" applyFill="1" applyBorder="1" applyAlignment="1">
      <alignment horizontal="justify" vertical="center" wrapText="1"/>
    </xf>
    <xf numFmtId="0" fontId="57" fillId="3" borderId="63" xfId="1" applyFont="1" applyFill="1" applyBorder="1" applyAlignment="1">
      <alignment horizontal="justify" vertical="center" wrapText="1"/>
    </xf>
    <xf numFmtId="0" fontId="49" fillId="3" borderId="61" xfId="1" applyFont="1" applyFill="1" applyBorder="1" applyAlignment="1">
      <alignment horizontal="justify" vertical="center" wrapText="1"/>
    </xf>
    <xf numFmtId="0" fontId="49" fillId="3" borderId="64" xfId="1" applyFont="1" applyFill="1" applyBorder="1" applyAlignment="1">
      <alignment horizontal="justify" vertical="center" wrapText="1"/>
    </xf>
    <xf numFmtId="0" fontId="57" fillId="3" borderId="0" xfId="1" applyFont="1" applyFill="1" applyAlignment="1">
      <alignment horizontal="left" vertical="center" wrapText="1"/>
    </xf>
    <xf numFmtId="0" fontId="49" fillId="3" borderId="0" xfId="1" applyFont="1" applyFill="1" applyAlignment="1">
      <alignment horizontal="left" vertical="center" wrapText="1"/>
    </xf>
    <xf numFmtId="0" fontId="0" fillId="0" borderId="0" xfId="0" applyAlignment="1">
      <alignment horizontal="left" vertical="center" wrapText="1"/>
    </xf>
    <xf numFmtId="0" fontId="0" fillId="0" borderId="43" xfId="0" applyBorder="1" applyAlignment="1">
      <alignment horizontal="left" vertical="center" wrapText="1"/>
    </xf>
    <xf numFmtId="0" fontId="49" fillId="3" borderId="5" xfId="1" applyFont="1" applyFill="1" applyBorder="1" applyAlignment="1">
      <alignment horizontal="left" vertical="top" wrapText="1"/>
    </xf>
    <xf numFmtId="0" fontId="49" fillId="3" borderId="0" xfId="1" applyFont="1" applyFill="1" applyAlignment="1">
      <alignment horizontal="left" vertical="top" wrapText="1"/>
    </xf>
    <xf numFmtId="0" fontId="49" fillId="3" borderId="43" xfId="1" applyFont="1" applyFill="1" applyBorder="1" applyAlignment="1">
      <alignment horizontal="left" vertical="top" wrapText="1"/>
    </xf>
    <xf numFmtId="0" fontId="56" fillId="4" borderId="19" xfId="2" applyFont="1" applyFill="1" applyBorder="1" applyAlignment="1">
      <alignment horizontal="center" vertical="center" wrapText="1"/>
    </xf>
    <xf numFmtId="0" fontId="55" fillId="7" borderId="61" xfId="0" applyFont="1" applyFill="1" applyBorder="1" applyAlignment="1">
      <alignment horizontal="left" vertical="center" wrapText="1"/>
    </xf>
    <xf numFmtId="0" fontId="55" fillId="7" borderId="62" xfId="0" applyFont="1" applyFill="1" applyBorder="1" applyAlignment="1">
      <alignment horizontal="left" vertical="center" wrapText="1"/>
    </xf>
    <xf numFmtId="0" fontId="49" fillId="3" borderId="18" xfId="1" applyFont="1" applyFill="1" applyBorder="1" applyAlignment="1">
      <alignment horizontal="justify" vertical="center" wrapText="1"/>
    </xf>
    <xf numFmtId="0" fontId="49" fillId="3" borderId="57" xfId="1" applyFont="1" applyFill="1" applyBorder="1" applyAlignment="1">
      <alignment horizontal="justify" vertical="center" wrapText="1"/>
    </xf>
    <xf numFmtId="0" fontId="56" fillId="4" borderId="19" xfId="1" applyFont="1" applyFill="1" applyBorder="1" applyAlignment="1">
      <alignment horizontal="center" vertical="center"/>
    </xf>
    <xf numFmtId="0" fontId="56" fillId="4" borderId="22" xfId="1" applyFont="1" applyFill="1" applyBorder="1" applyAlignment="1">
      <alignment horizontal="center" vertical="center"/>
    </xf>
    <xf numFmtId="0" fontId="57" fillId="3" borderId="0" xfId="1" applyFont="1" applyFill="1" applyAlignment="1">
      <alignment horizontal="center" vertical="center" wrapText="1"/>
    </xf>
    <xf numFmtId="0" fontId="52" fillId="4" borderId="2" xfId="1" applyFont="1" applyFill="1" applyBorder="1" applyAlignment="1">
      <alignment horizontal="center" vertical="center" wrapText="1"/>
    </xf>
    <xf numFmtId="0" fontId="52" fillId="4" borderId="47" xfId="1" applyFont="1" applyFill="1" applyBorder="1" applyAlignment="1">
      <alignment horizontal="center" vertical="center" wrapText="1"/>
    </xf>
    <xf numFmtId="0" fontId="52" fillId="4" borderId="48" xfId="1" applyFont="1" applyFill="1" applyBorder="1" applyAlignment="1">
      <alignment horizontal="center" vertical="center" wrapText="1"/>
    </xf>
    <xf numFmtId="0" fontId="53" fillId="3" borderId="3"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4" fillId="3" borderId="4" xfId="1" quotePrefix="1" applyFont="1" applyFill="1" applyBorder="1" applyAlignment="1">
      <alignment horizontal="left" vertical="top" wrapText="1"/>
    </xf>
    <xf numFmtId="0" fontId="54" fillId="3" borderId="49" xfId="1" quotePrefix="1" applyFont="1" applyFill="1" applyBorder="1" applyAlignment="1">
      <alignment horizontal="left" vertical="top" wrapText="1"/>
    </xf>
    <xf numFmtId="0" fontId="48" fillId="3" borderId="50" xfId="1" quotePrefix="1" applyFont="1" applyFill="1" applyBorder="1" applyAlignment="1">
      <alignment horizontal="justify" vertical="center" wrapText="1"/>
    </xf>
    <xf numFmtId="0" fontId="48" fillId="3" borderId="51" xfId="1" quotePrefix="1" applyFont="1" applyFill="1" applyBorder="1" applyAlignment="1">
      <alignment horizontal="justify" vertical="center" wrapText="1"/>
    </xf>
    <xf numFmtId="0" fontId="48" fillId="3" borderId="20" xfId="1" quotePrefix="1" applyFont="1" applyFill="1" applyBorder="1" applyAlignment="1">
      <alignment horizontal="justify" vertical="center" wrapText="1"/>
    </xf>
    <xf numFmtId="0" fontId="49" fillId="0" borderId="5" xfId="1" quotePrefix="1" applyFont="1" applyBorder="1" applyAlignment="1">
      <alignment horizontal="left" vertical="top" wrapText="1"/>
    </xf>
    <xf numFmtId="0" fontId="49" fillId="0" borderId="0" xfId="1" quotePrefix="1" applyFont="1" applyAlignment="1">
      <alignment horizontal="left" vertical="top" wrapText="1"/>
    </xf>
    <xf numFmtId="0" fontId="49" fillId="0" borderId="43" xfId="1" quotePrefix="1" applyFont="1" applyBorder="1" applyAlignment="1">
      <alignment horizontal="left" vertical="top" wrapText="1"/>
    </xf>
    <xf numFmtId="0" fontId="56" fillId="4" borderId="41" xfId="2" applyFont="1" applyFill="1" applyBorder="1" applyAlignment="1">
      <alignment horizontal="center" vertical="center" wrapText="1"/>
    </xf>
    <xf numFmtId="0" fontId="56" fillId="4" borderId="54" xfId="2" applyFont="1" applyFill="1" applyBorder="1" applyAlignment="1">
      <alignment horizontal="center" vertical="center" wrapText="1"/>
    </xf>
    <xf numFmtId="0" fontId="56" fillId="4" borderId="55" xfId="1" applyFont="1" applyFill="1" applyBorder="1" applyAlignment="1">
      <alignment horizontal="center" vertical="center"/>
    </xf>
    <xf numFmtId="0" fontId="56" fillId="4" borderId="48" xfId="1" applyFont="1" applyFill="1" applyBorder="1" applyAlignment="1">
      <alignment horizontal="center" vertical="center"/>
    </xf>
    <xf numFmtId="0" fontId="55" fillId="3" borderId="8" xfId="0" applyFont="1" applyFill="1" applyBorder="1" applyAlignment="1">
      <alignment horizontal="left" vertical="center" wrapText="1"/>
    </xf>
    <xf numFmtId="0" fontId="55" fillId="3" borderId="6" xfId="0" applyFont="1" applyFill="1" applyBorder="1" applyAlignment="1">
      <alignment horizontal="left" vertical="center" wrapText="1"/>
    </xf>
    <xf numFmtId="0" fontId="49" fillId="3" borderId="7" xfId="1" applyFont="1" applyFill="1" applyBorder="1" applyAlignment="1">
      <alignment horizontal="justify" vertical="center" wrapText="1"/>
    </xf>
    <xf numFmtId="0" fontId="55" fillId="3" borderId="58" xfId="0" applyFont="1" applyFill="1" applyBorder="1" applyAlignment="1">
      <alignment vertical="center" wrapText="1"/>
    </xf>
    <xf numFmtId="0" fontId="55" fillId="3" borderId="8" xfId="0" applyFont="1" applyFill="1" applyBorder="1" applyAlignment="1">
      <alignment vertical="center" wrapText="1"/>
    </xf>
    <xf numFmtId="0" fontId="55" fillId="3" borderId="6" xfId="0" applyFont="1" applyFill="1" applyBorder="1" applyAlignment="1">
      <alignment vertical="center" wrapText="1"/>
    </xf>
    <xf numFmtId="0" fontId="55" fillId="3" borderId="59" xfId="0" applyFont="1" applyFill="1" applyBorder="1" applyAlignment="1">
      <alignment vertical="center" wrapText="1"/>
    </xf>
    <xf numFmtId="0" fontId="55" fillId="3" borderId="60" xfId="0" applyFont="1" applyFill="1" applyBorder="1" applyAlignment="1">
      <alignment vertical="center" wrapText="1"/>
    </xf>
    <xf numFmtId="0" fontId="55" fillId="7" borderId="1" xfId="0" applyFont="1" applyFill="1" applyBorder="1" applyAlignment="1">
      <alignment horizontal="left" vertical="center" wrapText="1"/>
    </xf>
    <xf numFmtId="0" fontId="0" fillId="0" borderId="1" xfId="0" applyBorder="1" applyAlignment="1">
      <alignment horizontal="center" vertical="center" wrapText="1"/>
    </xf>
    <xf numFmtId="0" fontId="0" fillId="0" borderId="32" xfId="0" applyBorder="1" applyAlignment="1">
      <alignment horizontal="center" vertical="center" wrapText="1"/>
    </xf>
    <xf numFmtId="0" fontId="0" fillId="11" borderId="1" xfId="0" applyFill="1" applyBorder="1" applyAlignment="1">
      <alignment horizontal="center" vertical="center" wrapText="1"/>
    </xf>
    <xf numFmtId="0" fontId="12" fillId="0" borderId="1" xfId="0" applyFont="1" applyBorder="1" applyAlignment="1">
      <alignment horizontal="left" vertical="center" wrapText="1"/>
    </xf>
    <xf numFmtId="0" fontId="0" fillId="0" borderId="1" xfId="0" applyBorder="1" applyAlignment="1">
      <alignment horizontal="left" vertical="center" wrapText="1"/>
    </xf>
    <xf numFmtId="9" fontId="0" fillId="0" borderId="1" xfId="4" applyFont="1" applyFill="1" applyBorder="1" applyAlignment="1">
      <alignment horizontal="center" vertical="center" wrapText="1"/>
    </xf>
    <xf numFmtId="0" fontId="74" fillId="3" borderId="11" xfId="0" applyFont="1" applyFill="1" applyBorder="1" applyAlignment="1">
      <alignment horizontal="center" vertical="center"/>
    </xf>
    <xf numFmtId="0" fontId="74" fillId="3" borderId="4" xfId="0" applyFont="1" applyFill="1" applyBorder="1" applyAlignment="1">
      <alignment horizontal="center" vertical="center"/>
    </xf>
    <xf numFmtId="0" fontId="74" fillId="3" borderId="12" xfId="0" applyFont="1" applyFill="1" applyBorder="1" applyAlignment="1">
      <alignment horizontal="center" vertical="center"/>
    </xf>
    <xf numFmtId="0" fontId="74" fillId="3" borderId="0" xfId="0" applyFont="1" applyFill="1" applyAlignment="1">
      <alignment horizontal="center" vertical="center"/>
    </xf>
    <xf numFmtId="0" fontId="80" fillId="4" borderId="73" xfId="0" applyFont="1" applyFill="1" applyBorder="1" applyAlignment="1">
      <alignment horizontal="center" vertical="center" wrapText="1"/>
    </xf>
    <xf numFmtId="0" fontId="80" fillId="4" borderId="76" xfId="0" applyFont="1" applyFill="1" applyBorder="1" applyAlignment="1">
      <alignment horizontal="center" vertical="center" wrapText="1"/>
    </xf>
    <xf numFmtId="0" fontId="80" fillId="16" borderId="73" xfId="0" applyFont="1" applyFill="1" applyBorder="1" applyAlignment="1" applyProtection="1">
      <alignment horizontal="center" vertical="center" wrapText="1"/>
      <protection locked="0"/>
    </xf>
    <xf numFmtId="0" fontId="80" fillId="16" borderId="76" xfId="0" applyFont="1" applyFill="1" applyBorder="1" applyAlignment="1" applyProtection="1">
      <alignment horizontal="center" vertical="center" wrapText="1"/>
      <protection locked="0"/>
    </xf>
    <xf numFmtId="0" fontId="5" fillId="4" borderId="1" xfId="0" applyFont="1" applyFill="1" applyBorder="1" applyAlignment="1">
      <alignment horizontal="left" vertical="center"/>
    </xf>
    <xf numFmtId="0" fontId="2" fillId="3" borderId="61" xfId="0" applyFont="1" applyFill="1" applyBorder="1" applyAlignment="1" applyProtection="1">
      <alignment horizontal="justify" vertical="center" wrapText="1"/>
      <protection locked="0"/>
    </xf>
    <xf numFmtId="0" fontId="0" fillId="0" borderId="65" xfId="0" applyBorder="1" applyAlignment="1">
      <alignment horizontal="justify" vertical="center" wrapText="1"/>
    </xf>
    <xf numFmtId="0" fontId="0" fillId="0" borderId="62" xfId="0" applyBorder="1" applyAlignment="1">
      <alignment horizontal="justify" vertical="center" wrapText="1"/>
    </xf>
    <xf numFmtId="0" fontId="12" fillId="0" borderId="1" xfId="0" applyFont="1" applyBorder="1" applyAlignment="1">
      <alignment horizontal="center" vertical="center" wrapText="1"/>
    </xf>
    <xf numFmtId="9" fontId="12" fillId="0" borderId="1" xfId="4" applyFont="1" applyFill="1" applyBorder="1" applyAlignment="1">
      <alignment horizontal="center" vertical="center" wrapText="1"/>
    </xf>
    <xf numFmtId="0" fontId="80" fillId="16" borderId="78" xfId="0" applyFont="1" applyFill="1" applyBorder="1" applyAlignment="1" applyProtection="1">
      <alignment horizontal="center" vertical="center" wrapText="1"/>
      <protection locked="0"/>
    </xf>
    <xf numFmtId="0" fontId="80" fillId="4" borderId="0" xfId="0" applyFont="1" applyFill="1" applyAlignment="1">
      <alignment horizontal="center" vertical="center"/>
    </xf>
    <xf numFmtId="0" fontId="80" fillId="4" borderId="66" xfId="0" applyFont="1" applyFill="1" applyBorder="1" applyAlignment="1">
      <alignment horizontal="center" vertical="center"/>
    </xf>
    <xf numFmtId="0" fontId="80" fillId="4" borderId="67" xfId="0" applyFont="1" applyFill="1" applyBorder="1" applyAlignment="1">
      <alignment horizontal="center" vertical="center"/>
    </xf>
    <xf numFmtId="0" fontId="80" fillId="4" borderId="68" xfId="0" applyFont="1" applyFill="1" applyBorder="1" applyAlignment="1">
      <alignment horizontal="center" vertical="center"/>
    </xf>
    <xf numFmtId="0" fontId="80" fillId="4" borderId="69" xfId="0" applyFont="1" applyFill="1" applyBorder="1" applyAlignment="1">
      <alignment horizontal="center" vertical="center"/>
    </xf>
    <xf numFmtId="0" fontId="80" fillId="4" borderId="70" xfId="0" applyFont="1" applyFill="1" applyBorder="1" applyAlignment="1">
      <alignment horizontal="center" vertical="center"/>
    </xf>
    <xf numFmtId="0" fontId="80" fillId="4" borderId="71" xfId="0" applyFont="1" applyFill="1" applyBorder="1" applyAlignment="1">
      <alignment horizontal="center" vertical="center"/>
    </xf>
    <xf numFmtId="0" fontId="80" fillId="16" borderId="72" xfId="0" applyFont="1" applyFill="1" applyBorder="1" applyAlignment="1" applyProtection="1">
      <alignment horizontal="center" vertical="center"/>
      <protection locked="0"/>
    </xf>
    <xf numFmtId="0" fontId="80" fillId="16" borderId="70" xfId="0" applyFont="1" applyFill="1" applyBorder="1" applyAlignment="1" applyProtection="1">
      <alignment horizontal="center" vertical="center"/>
      <protection locked="0"/>
    </xf>
    <xf numFmtId="0" fontId="0" fillId="0" borderId="79" xfId="0" applyBorder="1" applyAlignment="1">
      <alignment horizontal="center" vertical="center" wrapText="1"/>
    </xf>
    <xf numFmtId="0" fontId="80" fillId="4" borderId="73" xfId="0" applyFont="1" applyFill="1" applyBorder="1" applyAlignment="1">
      <alignment horizontal="center" vertical="center" textRotation="1"/>
    </xf>
    <xf numFmtId="0" fontId="80" fillId="4" borderId="76" xfId="0" applyFont="1" applyFill="1" applyBorder="1" applyAlignment="1">
      <alignment horizontal="center" vertical="center" textRotation="1"/>
    </xf>
    <xf numFmtId="0" fontId="80" fillId="4" borderId="15" xfId="0" applyFont="1" applyFill="1" applyBorder="1" applyAlignment="1">
      <alignment horizontal="center" vertical="center" wrapText="1"/>
    </xf>
    <xf numFmtId="0" fontId="80" fillId="4" borderId="75" xfId="0" applyFont="1" applyFill="1" applyBorder="1" applyAlignment="1">
      <alignment horizontal="center" vertical="center" wrapText="1"/>
    </xf>
    <xf numFmtId="0" fontId="2" fillId="3" borderId="61" xfId="0" applyFont="1" applyFill="1" applyBorder="1" applyAlignment="1" applyProtection="1">
      <alignment horizontal="left" vertical="center"/>
      <protection locked="0"/>
    </xf>
    <xf numFmtId="0" fontId="2" fillId="3" borderId="65" xfId="0" applyFont="1" applyFill="1" applyBorder="1" applyAlignment="1" applyProtection="1">
      <alignment horizontal="left" vertical="center"/>
      <protection locked="0"/>
    </xf>
    <xf numFmtId="0" fontId="2" fillId="3" borderId="62" xfId="0" applyFont="1" applyFill="1" applyBorder="1" applyAlignment="1" applyProtection="1">
      <alignment horizontal="left" vertical="center"/>
      <protection locked="0"/>
    </xf>
    <xf numFmtId="0" fontId="5" fillId="4" borderId="61" xfId="0" applyFont="1" applyFill="1" applyBorder="1" applyAlignment="1">
      <alignment horizontal="left" vertical="center"/>
    </xf>
    <xf numFmtId="0" fontId="5" fillId="4" borderId="62" xfId="0" applyFont="1" applyFill="1" applyBorder="1" applyAlignment="1">
      <alignment horizontal="left" vertical="center"/>
    </xf>
    <xf numFmtId="0" fontId="2" fillId="3" borderId="61" xfId="0" applyFont="1" applyFill="1" applyBorder="1" applyAlignment="1" applyProtection="1">
      <alignment horizontal="left" vertical="center" wrapText="1"/>
      <protection locked="0"/>
    </xf>
    <xf numFmtId="0" fontId="2" fillId="3" borderId="65" xfId="0" applyFont="1" applyFill="1" applyBorder="1" applyAlignment="1" applyProtection="1">
      <alignment horizontal="left" vertical="center" wrapText="1"/>
      <protection locked="0"/>
    </xf>
    <xf numFmtId="0" fontId="2" fillId="3" borderId="62" xfId="0" applyFont="1" applyFill="1" applyBorder="1" applyAlignment="1" applyProtection="1">
      <alignment horizontal="left" vertical="center" wrapText="1"/>
      <protection locked="0"/>
    </xf>
    <xf numFmtId="0" fontId="2" fillId="3" borderId="114" xfId="0" applyFont="1" applyFill="1" applyBorder="1" applyAlignment="1" applyProtection="1">
      <alignment horizontal="left" vertical="center" wrapText="1"/>
      <protection locked="0"/>
    </xf>
    <xf numFmtId="0" fontId="2" fillId="3" borderId="116"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left" vertical="center" wrapText="1"/>
      <protection locked="0"/>
    </xf>
    <xf numFmtId="0" fontId="5" fillId="4" borderId="114" xfId="0" applyFont="1" applyFill="1" applyBorder="1" applyAlignment="1">
      <alignment horizontal="left" vertical="center"/>
    </xf>
    <xf numFmtId="0" fontId="5" fillId="4" borderId="115" xfId="0" applyFont="1" applyFill="1" applyBorder="1" applyAlignment="1">
      <alignment horizontal="left" vertical="center"/>
    </xf>
    <xf numFmtId="0" fontId="93" fillId="0" borderId="122" xfId="0" applyFont="1" applyBorder="1" applyAlignment="1" applyProtection="1">
      <alignment horizontal="center" vertical="center" wrapText="1"/>
      <protection locked="0"/>
    </xf>
    <xf numFmtId="0" fontId="93" fillId="0" borderId="10" xfId="0" applyFont="1" applyBorder="1" applyAlignment="1" applyProtection="1">
      <alignment horizontal="center" vertical="center" wrapText="1"/>
      <protection locked="0"/>
    </xf>
    <xf numFmtId="0" fontId="93" fillId="0" borderId="9" xfId="0" applyFont="1" applyBorder="1" applyAlignment="1" applyProtection="1">
      <alignment horizontal="center" vertical="center" wrapText="1"/>
      <protection locked="0"/>
    </xf>
    <xf numFmtId="0" fontId="12" fillId="0" borderId="96"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94" fillId="0" borderId="96" xfId="0" applyFont="1" applyBorder="1" applyAlignment="1">
      <alignment horizontal="center" vertical="center" wrapText="1"/>
    </xf>
    <xf numFmtId="0" fontId="94" fillId="0" borderId="10" xfId="0" applyFont="1" applyBorder="1" applyAlignment="1">
      <alignment horizontal="center" vertical="center"/>
    </xf>
    <xf numFmtId="0" fontId="94" fillId="0" borderId="9" xfId="0" applyFont="1" applyBorder="1" applyAlignment="1">
      <alignment horizontal="center" vertical="center"/>
    </xf>
    <xf numFmtId="2" fontId="0" fillId="0" borderId="1" xfId="3"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4" fillId="4" borderId="87" xfId="0" applyFont="1" applyFill="1" applyBorder="1" applyAlignment="1">
      <alignment horizontal="center" vertical="center"/>
    </xf>
    <xf numFmtId="0" fontId="4" fillId="4" borderId="88" xfId="0" applyFont="1" applyFill="1" applyBorder="1" applyAlignment="1">
      <alignment horizontal="center" vertical="center"/>
    </xf>
    <xf numFmtId="0" fontId="4" fillId="4" borderId="89" xfId="0" applyFont="1" applyFill="1" applyBorder="1" applyAlignment="1">
      <alignment horizontal="center" vertical="center"/>
    </xf>
    <xf numFmtId="0" fontId="4" fillId="4" borderId="90" xfId="0" applyFont="1" applyFill="1" applyBorder="1" applyAlignment="1">
      <alignment horizontal="center" vertical="center"/>
    </xf>
    <xf numFmtId="0" fontId="4" fillId="4" borderId="87" xfId="0" applyFont="1" applyFill="1" applyBorder="1" applyAlignment="1">
      <alignment horizontal="center" vertical="center" wrapText="1"/>
    </xf>
    <xf numFmtId="0" fontId="4" fillId="4" borderId="73" xfId="0" applyFont="1" applyFill="1" applyBorder="1" applyAlignment="1">
      <alignment horizontal="center" vertical="center" wrapText="1"/>
    </xf>
    <xf numFmtId="0" fontId="6" fillId="3" borderId="16"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80"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0" xfId="0" applyFont="1" applyFill="1" applyAlignment="1">
      <alignment horizontal="center" vertical="center"/>
    </xf>
    <xf numFmtId="0" fontId="6" fillId="3" borderId="84" xfId="0" applyFont="1" applyFill="1" applyBorder="1" applyAlignment="1">
      <alignment horizontal="center" vertical="center"/>
    </xf>
    <xf numFmtId="0" fontId="26" fillId="4" borderId="82" xfId="0" applyFont="1" applyFill="1" applyBorder="1" applyAlignment="1">
      <alignment horizontal="center" vertical="center"/>
    </xf>
    <xf numFmtId="0" fontId="26" fillId="4" borderId="83" xfId="0" applyFont="1" applyFill="1" applyBorder="1" applyAlignment="1">
      <alignment horizontal="center" vertical="center"/>
    </xf>
    <xf numFmtId="0" fontId="26" fillId="4" borderId="85" xfId="0" applyFont="1" applyFill="1" applyBorder="1" applyAlignment="1">
      <alignment horizontal="center" vertical="center"/>
    </xf>
    <xf numFmtId="0" fontId="26" fillId="4" borderId="0" xfId="0" applyFont="1" applyFill="1" applyAlignment="1">
      <alignment horizontal="center" vertical="center"/>
    </xf>
    <xf numFmtId="0" fontId="4" fillId="4" borderId="88" xfId="0" applyFont="1" applyFill="1" applyBorder="1" applyAlignment="1">
      <alignment horizontal="center" vertical="center" wrapText="1"/>
    </xf>
    <xf numFmtId="0" fontId="4" fillId="4" borderId="89" xfId="0" applyFont="1" applyFill="1" applyBorder="1" applyAlignment="1">
      <alignment horizontal="center" vertical="center" wrapText="1"/>
    </xf>
    <xf numFmtId="0" fontId="4" fillId="4" borderId="90" xfId="0" applyFont="1" applyFill="1" applyBorder="1" applyAlignment="1">
      <alignment horizontal="center" vertical="center" wrapText="1"/>
    </xf>
    <xf numFmtId="2" fontId="0" fillId="0" borderId="1" xfId="3" applyNumberFormat="1" applyFont="1" applyBorder="1" applyAlignment="1">
      <alignment horizontal="center" vertical="center" wrapText="1"/>
    </xf>
    <xf numFmtId="0" fontId="84" fillId="0" borderId="96" xfId="0" applyFont="1" applyBorder="1" applyAlignment="1">
      <alignment horizontal="center" vertical="center" wrapText="1"/>
    </xf>
    <xf numFmtId="0" fontId="84" fillId="0" borderId="10" xfId="0" applyFont="1" applyBorder="1" applyAlignment="1">
      <alignment horizontal="center" vertical="center" wrapText="1"/>
    </xf>
    <xf numFmtId="0" fontId="84" fillId="0" borderId="9" xfId="0" applyFont="1" applyBorder="1" applyAlignment="1">
      <alignment horizontal="center" vertical="center" wrapText="1"/>
    </xf>
    <xf numFmtId="0" fontId="4" fillId="4" borderId="87" xfId="0" applyFont="1" applyFill="1" applyBorder="1" applyAlignment="1">
      <alignment horizontal="center" vertical="center" textRotation="1"/>
    </xf>
    <xf numFmtId="0" fontId="4" fillId="4" borderId="73" xfId="0" applyFont="1" applyFill="1" applyBorder="1" applyAlignment="1">
      <alignment horizontal="center" vertical="center" textRotation="1"/>
    </xf>
    <xf numFmtId="0" fontId="4" fillId="4" borderId="73" xfId="0" applyFont="1" applyFill="1" applyBorder="1" applyAlignment="1">
      <alignment horizontal="center" vertical="center"/>
    </xf>
    <xf numFmtId="3" fontId="4" fillId="4" borderId="87" xfId="0" applyNumberFormat="1" applyFont="1" applyFill="1" applyBorder="1" applyAlignment="1">
      <alignment horizontal="center" vertical="center"/>
    </xf>
    <xf numFmtId="3" fontId="4" fillId="4" borderId="73" xfId="0" applyNumberFormat="1" applyFont="1" applyFill="1" applyBorder="1" applyAlignment="1">
      <alignment horizontal="center" vertical="center"/>
    </xf>
    <xf numFmtId="0" fontId="4" fillId="4" borderId="87" xfId="0" applyFont="1" applyFill="1" applyBorder="1" applyAlignment="1">
      <alignment horizontal="center" vertical="center" textRotation="90" wrapText="1"/>
    </xf>
    <xf numFmtId="0" fontId="4" fillId="4" borderId="73" xfId="0" applyFont="1" applyFill="1" applyBorder="1" applyAlignment="1">
      <alignment horizontal="center" vertical="center" textRotation="90" wrapText="1"/>
    </xf>
    <xf numFmtId="0" fontId="10" fillId="11" borderId="1" xfId="0" applyFont="1" applyFill="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4" fillId="4" borderId="97" xfId="0" applyFont="1" applyFill="1" applyBorder="1" applyAlignment="1">
      <alignment horizontal="center" vertical="center"/>
    </xf>
    <xf numFmtId="0" fontId="4" fillId="4" borderId="98" xfId="0" applyFont="1" applyFill="1" applyBorder="1" applyAlignment="1">
      <alignment horizontal="center" vertical="center" wrapText="1"/>
    </xf>
    <xf numFmtId="0" fontId="4" fillId="4" borderId="95" xfId="0" applyFont="1" applyFill="1" applyBorder="1" applyAlignment="1">
      <alignment horizontal="center" vertical="center" wrapText="1"/>
    </xf>
    <xf numFmtId="0" fontId="4" fillId="4" borderId="70" xfId="0" applyFont="1" applyFill="1" applyBorder="1" applyAlignment="1">
      <alignment horizontal="center" vertical="center"/>
    </xf>
    <xf numFmtId="0" fontId="4" fillId="4" borderId="71" xfId="0" applyFont="1" applyFill="1" applyBorder="1" applyAlignment="1">
      <alignment horizontal="center" vertical="center"/>
    </xf>
    <xf numFmtId="0" fontId="2" fillId="3" borderId="1"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left" vertical="center"/>
      <protection locked="0"/>
    </xf>
    <xf numFmtId="0" fontId="4" fillId="4" borderId="74" xfId="0" applyFont="1" applyFill="1" applyBorder="1" applyAlignment="1">
      <alignment horizontal="center" vertical="center"/>
    </xf>
    <xf numFmtId="0" fontId="4" fillId="4" borderId="77" xfId="0" applyFont="1" applyFill="1" applyBorder="1" applyAlignment="1">
      <alignment horizontal="center" vertical="center"/>
    </xf>
    <xf numFmtId="0" fontId="4" fillId="4" borderId="80" xfId="0" applyFont="1" applyFill="1" applyBorder="1" applyAlignment="1">
      <alignment horizontal="center" vertical="center"/>
    </xf>
    <xf numFmtId="0" fontId="4" fillId="4" borderId="84" xfId="0" applyFont="1" applyFill="1" applyBorder="1" applyAlignment="1">
      <alignment horizontal="center" vertical="center"/>
    </xf>
    <xf numFmtId="2" fontId="0" fillId="22" borderId="1" xfId="0" applyNumberFormat="1" applyFill="1" applyBorder="1" applyAlignment="1">
      <alignment horizontal="center" vertical="center" wrapText="1"/>
    </xf>
    <xf numFmtId="0" fontId="10" fillId="0" borderId="1" xfId="0" applyFont="1" applyBorder="1" applyAlignment="1">
      <alignment horizontal="center" vertical="center" wrapText="1"/>
    </xf>
    <xf numFmtId="0" fontId="0" fillId="22" borderId="1" xfId="0" applyFill="1" applyBorder="1" applyAlignment="1">
      <alignment horizontal="center" vertical="center" wrapText="1"/>
    </xf>
    <xf numFmtId="9" fontId="0" fillId="22" borderId="1" xfId="0" applyNumberFormat="1" applyFill="1" applyBorder="1" applyAlignment="1">
      <alignment horizontal="center" vertical="center" wrapText="1"/>
    </xf>
    <xf numFmtId="0" fontId="6" fillId="3" borderId="12" xfId="0" applyFont="1" applyFill="1" applyBorder="1" applyAlignment="1">
      <alignment horizontal="center" vertical="center"/>
    </xf>
    <xf numFmtId="0" fontId="26" fillId="4" borderId="1" xfId="0" applyFont="1" applyFill="1" applyBorder="1" applyAlignment="1">
      <alignment horizontal="center" vertical="center"/>
    </xf>
    <xf numFmtId="0" fontId="4" fillId="3" borderId="99" xfId="0" applyFont="1" applyFill="1" applyBorder="1" applyAlignment="1">
      <alignment horizontal="center" vertical="center" wrapText="1"/>
    </xf>
    <xf numFmtId="0" fontId="4" fillId="3" borderId="94" xfId="0" applyFont="1" applyFill="1" applyBorder="1" applyAlignment="1">
      <alignment horizontal="center" vertical="center" wrapText="1"/>
    </xf>
    <xf numFmtId="0" fontId="45" fillId="0" borderId="1" xfId="0" applyFont="1" applyBorder="1" applyAlignment="1">
      <alignment horizontal="left" vertical="center" wrapText="1"/>
    </xf>
    <xf numFmtId="0" fontId="40" fillId="0" borderId="100" xfId="0" applyFont="1" applyBorder="1" applyAlignment="1">
      <alignment horizontal="center" vertical="center"/>
    </xf>
    <xf numFmtId="0" fontId="40" fillId="0" borderId="4" xfId="0" applyFont="1" applyBorder="1" applyAlignment="1">
      <alignment horizontal="center" vertical="center"/>
    </xf>
    <xf numFmtId="0" fontId="42" fillId="6" borderId="1" xfId="0" applyFont="1" applyFill="1" applyBorder="1" applyAlignment="1">
      <alignment horizontal="center" vertical="center" wrapText="1" readingOrder="1"/>
    </xf>
    <xf numFmtId="0" fontId="42" fillId="6" borderId="0" xfId="0" applyFont="1" applyFill="1" applyAlignment="1">
      <alignment horizontal="center" vertical="center" wrapText="1" readingOrder="1"/>
    </xf>
    <xf numFmtId="0" fontId="45" fillId="0" borderId="1" xfId="0" applyFont="1" applyBorder="1" applyAlignment="1">
      <alignment horizontal="left" vertical="top" wrapText="1"/>
    </xf>
    <xf numFmtId="0" fontId="15" fillId="3" borderId="45" xfId="0" applyFont="1" applyFill="1" applyBorder="1" applyAlignment="1">
      <alignment horizontal="center"/>
    </xf>
    <xf numFmtId="0" fontId="15" fillId="3" borderId="46" xfId="0" applyFont="1" applyFill="1" applyBorder="1" applyAlignment="1">
      <alignment horizontal="center"/>
    </xf>
    <xf numFmtId="0" fontId="14" fillId="3" borderId="61" xfId="0" applyFont="1" applyFill="1" applyBorder="1" applyAlignment="1">
      <alignment horizontal="center" vertical="center" wrapText="1"/>
    </xf>
    <xf numFmtId="0" fontId="14" fillId="3" borderId="62" xfId="0" applyFont="1" applyFill="1" applyBorder="1" applyAlignment="1">
      <alignment horizontal="center" vertical="center" wrapText="1"/>
    </xf>
    <xf numFmtId="0" fontId="31" fillId="14" borderId="109" xfId="0" applyFont="1" applyFill="1" applyBorder="1" applyAlignment="1">
      <alignment horizontal="center" vertical="center" wrapText="1" readingOrder="1"/>
    </xf>
    <xf numFmtId="0" fontId="31" fillId="14" borderId="110" xfId="0" applyFont="1" applyFill="1" applyBorder="1" applyAlignment="1">
      <alignment horizontal="center" vertical="center" wrapText="1" readingOrder="1"/>
    </xf>
    <xf numFmtId="0" fontId="31" fillId="14" borderId="113" xfId="0" applyFont="1" applyFill="1" applyBorder="1" applyAlignment="1">
      <alignment horizontal="center" vertical="center" wrapText="1" readingOrder="1"/>
    </xf>
    <xf numFmtId="0" fontId="14" fillId="3" borderId="112" xfId="0" applyFont="1" applyFill="1" applyBorder="1" applyAlignment="1">
      <alignment horizontal="center" vertical="center" wrapText="1"/>
    </xf>
    <xf numFmtId="0" fontId="31" fillId="13" borderId="109" xfId="0" applyFont="1" applyFill="1" applyBorder="1" applyAlignment="1">
      <alignment horizontal="center" vertical="center" wrapText="1" readingOrder="1"/>
    </xf>
    <xf numFmtId="0" fontId="31" fillId="13" borderId="110" xfId="0" applyFont="1" applyFill="1" applyBorder="1" applyAlignment="1">
      <alignment horizontal="center" vertical="center" wrapText="1" readingOrder="1"/>
    </xf>
    <xf numFmtId="0" fontId="31" fillId="13" borderId="111" xfId="0" applyFont="1" applyFill="1" applyBorder="1" applyAlignment="1">
      <alignment horizontal="center" vertical="center" wrapText="1" readingOrder="1"/>
    </xf>
    <xf numFmtId="0" fontId="15" fillId="5" borderId="0" xfId="0" applyFont="1" applyFill="1" applyAlignment="1">
      <alignment horizontal="center" vertical="center" wrapText="1"/>
    </xf>
    <xf numFmtId="0" fontId="31" fillId="18" borderId="109" xfId="0" applyFont="1" applyFill="1" applyBorder="1" applyAlignment="1">
      <alignment horizontal="center" vertical="center" wrapText="1" readingOrder="1"/>
    </xf>
    <xf numFmtId="0" fontId="31" fillId="18" borderId="110" xfId="0" applyFont="1" applyFill="1" applyBorder="1" applyAlignment="1">
      <alignment horizontal="center" vertical="center" wrapText="1" readingOrder="1"/>
    </xf>
    <xf numFmtId="0" fontId="31" fillId="18" borderId="111" xfId="0" applyFont="1" applyFill="1" applyBorder="1" applyAlignment="1">
      <alignment horizontal="center" vertical="center" wrapText="1" readingOrder="1"/>
    </xf>
    <xf numFmtId="0" fontId="51" fillId="0" borderId="5" xfId="0" applyFont="1" applyBorder="1" applyAlignment="1">
      <alignment horizontal="center" vertical="center" wrapText="1"/>
    </xf>
    <xf numFmtId="0" fontId="51" fillId="0" borderId="0" xfId="0" applyFont="1" applyAlignment="1">
      <alignment horizontal="center" vertical="center" wrapText="1"/>
    </xf>
    <xf numFmtId="0" fontId="30" fillId="12" borderId="0" xfId="0" applyFont="1" applyFill="1" applyAlignment="1">
      <alignment horizontal="center" vertical="center" wrapText="1" readingOrder="1"/>
    </xf>
    <xf numFmtId="0" fontId="30" fillId="12" borderId="43" xfId="0" applyFont="1" applyFill="1" applyBorder="1" applyAlignment="1">
      <alignment horizontal="center" vertical="center" wrapText="1" readingOrder="1"/>
    </xf>
    <xf numFmtId="0" fontId="30" fillId="12" borderId="5" xfId="0" applyFont="1" applyFill="1" applyBorder="1" applyAlignment="1">
      <alignment horizontal="center" vertical="center" textRotation="90" wrapText="1" readingOrder="1"/>
    </xf>
    <xf numFmtId="0" fontId="30" fillId="12" borderId="13" xfId="0" applyFont="1" applyFill="1" applyBorder="1" applyAlignment="1">
      <alignment horizontal="center" vertical="center" textRotation="90" wrapText="1" readingOrder="1"/>
    </xf>
    <xf numFmtId="0" fontId="31" fillId="7" borderId="105" xfId="0" applyFont="1" applyFill="1" applyBorder="1" applyAlignment="1">
      <alignment horizontal="center" vertical="center" wrapText="1" readingOrder="1"/>
    </xf>
    <xf numFmtId="0" fontId="31" fillId="7" borderId="106" xfId="0" applyFont="1" applyFill="1" applyBorder="1" applyAlignment="1">
      <alignment horizontal="center" vertical="center" wrapText="1" readingOrder="1"/>
    </xf>
    <xf numFmtId="0" fontId="31" fillId="7" borderId="108" xfId="0" applyFont="1" applyFill="1" applyBorder="1" applyAlignment="1">
      <alignment horizontal="center" vertical="center" wrapText="1" readingOrder="1"/>
    </xf>
    <xf numFmtId="1" fontId="33" fillId="0" borderId="119" xfId="0" applyNumberFormat="1" applyFont="1" applyBorder="1" applyAlignment="1" applyProtection="1">
      <alignment horizontal="center" vertical="center" wrapText="1"/>
      <protection locked="0"/>
    </xf>
    <xf numFmtId="1" fontId="33" fillId="0" borderId="1" xfId="0" applyNumberFormat="1" applyFont="1" applyBorder="1" applyAlignment="1" applyProtection="1">
      <alignment horizontal="center" vertical="center" wrapText="1"/>
      <protection locked="0"/>
    </xf>
    <xf numFmtId="1" fontId="22" fillId="0" borderId="1" xfId="0" applyNumberFormat="1" applyFont="1" applyBorder="1" applyAlignment="1">
      <alignment horizontal="center" vertical="center"/>
    </xf>
    <xf numFmtId="0" fontId="22" fillId="0" borderId="1" xfId="0" applyFont="1" applyBorder="1" applyAlignment="1">
      <alignment horizontal="center" vertical="center"/>
    </xf>
    <xf numFmtId="1" fontId="33" fillId="0" borderId="1" xfId="0" applyNumberFormat="1" applyFont="1" applyBorder="1" applyAlignment="1">
      <alignment horizontal="center" vertical="center"/>
    </xf>
    <xf numFmtId="0" fontId="33" fillId="0" borderId="1" xfId="0" applyFont="1" applyBorder="1" applyAlignment="1">
      <alignment horizontal="center" vertical="center"/>
    </xf>
    <xf numFmtId="0" fontId="13" fillId="0" borderId="1" xfId="0" applyFont="1" applyBorder="1" applyAlignment="1" applyProtection="1">
      <alignment horizontal="center" vertical="center"/>
      <protection locked="0"/>
    </xf>
    <xf numFmtId="0" fontId="13" fillId="0" borderId="1" xfId="0" applyFont="1" applyBorder="1" applyAlignment="1">
      <alignment horizontal="center" vertical="center"/>
    </xf>
    <xf numFmtId="14" fontId="13" fillId="0" borderId="1" xfId="0" applyNumberFormat="1" applyFont="1" applyBorder="1" applyAlignment="1">
      <alignment horizontal="center" vertical="center"/>
    </xf>
    <xf numFmtId="0" fontId="13" fillId="0" borderId="96" xfId="0" applyFont="1" applyBorder="1" applyAlignment="1">
      <alignment horizontal="center" vertical="center"/>
    </xf>
    <xf numFmtId="0" fontId="13" fillId="0" borderId="10" xfId="0" applyFont="1" applyBorder="1" applyAlignment="1">
      <alignment horizontal="center" vertical="center"/>
    </xf>
    <xf numFmtId="0" fontId="13" fillId="0" borderId="9" xfId="0" applyFont="1" applyBorder="1" applyAlignment="1">
      <alignment horizontal="center" vertical="center"/>
    </xf>
    <xf numFmtId="0" fontId="7"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36" fillId="4" borderId="1" xfId="0" applyFont="1" applyFill="1" applyBorder="1" applyAlignment="1">
      <alignment horizontal="center" vertical="center" wrapText="1"/>
    </xf>
    <xf numFmtId="0" fontId="35" fillId="4" borderId="73" xfId="0" applyFont="1" applyFill="1" applyBorder="1" applyAlignment="1">
      <alignment horizontal="center" vertical="center" wrapText="1"/>
    </xf>
    <xf numFmtId="0" fontId="35" fillId="4" borderId="97" xfId="0" applyFont="1" applyFill="1" applyBorder="1" applyAlignment="1">
      <alignment horizontal="center" vertical="center" wrapText="1"/>
    </xf>
    <xf numFmtId="0" fontId="35" fillId="4" borderId="88" xfId="0" applyFont="1" applyFill="1" applyBorder="1" applyAlignment="1">
      <alignment horizontal="center" vertical="center" wrapText="1"/>
    </xf>
    <xf numFmtId="0" fontId="35" fillId="4" borderId="90" xfId="0" applyFont="1" applyFill="1" applyBorder="1" applyAlignment="1">
      <alignment horizontal="center" vertical="center" wrapText="1"/>
    </xf>
    <xf numFmtId="0" fontId="35" fillId="4" borderId="89" xfId="0" applyFont="1" applyFill="1" applyBorder="1" applyAlignment="1">
      <alignment horizontal="center" vertical="center" wrapText="1"/>
    </xf>
    <xf numFmtId="0" fontId="34" fillId="4" borderId="88" xfId="0" applyFont="1" applyFill="1" applyBorder="1" applyAlignment="1">
      <alignment horizontal="center" vertical="center"/>
    </xf>
    <xf numFmtId="0" fontId="34" fillId="4" borderId="89" xfId="0" applyFont="1" applyFill="1" applyBorder="1" applyAlignment="1">
      <alignment horizontal="center" vertical="center"/>
    </xf>
    <xf numFmtId="0" fontId="34" fillId="4" borderId="90" xfId="0" applyFont="1" applyFill="1" applyBorder="1" applyAlignment="1">
      <alignment horizontal="center" vertical="center"/>
    </xf>
    <xf numFmtId="0" fontId="34" fillId="16" borderId="87" xfId="0" applyFont="1" applyFill="1" applyBorder="1" applyAlignment="1" applyProtection="1">
      <alignment horizontal="center" vertical="center" wrapText="1"/>
      <protection locked="0"/>
    </xf>
    <xf numFmtId="0" fontId="34" fillId="4" borderId="87" xfId="0" applyFont="1" applyFill="1" applyBorder="1" applyAlignment="1" applyProtection="1">
      <alignment horizontal="center" vertical="center" wrapText="1"/>
      <protection locked="0"/>
    </xf>
    <xf numFmtId="0" fontId="13" fillId="0" borderId="1" xfId="0" applyFont="1" applyBorder="1" applyAlignment="1">
      <alignment horizontal="center" vertical="center" wrapText="1"/>
    </xf>
    <xf numFmtId="0" fontId="28" fillId="17" borderId="117" xfId="0" applyFont="1" applyFill="1" applyBorder="1" applyAlignment="1">
      <alignment horizontal="center"/>
    </xf>
    <xf numFmtId="0" fontId="28" fillId="17" borderId="15" xfId="0" applyFont="1" applyFill="1" applyBorder="1" applyAlignment="1">
      <alignment horizontal="center"/>
    </xf>
    <xf numFmtId="0" fontId="13" fillId="0" borderId="1" xfId="0" applyFont="1" applyBorder="1" applyAlignment="1">
      <alignment horizontal="justify" vertical="center" wrapText="1"/>
    </xf>
    <xf numFmtId="0" fontId="13" fillId="0" borderId="1" xfId="0" applyFont="1" applyBorder="1" applyAlignment="1">
      <alignment horizontal="justify" vertical="center"/>
    </xf>
    <xf numFmtId="1" fontId="33" fillId="0" borderId="118" xfId="0" applyNumberFormat="1" applyFont="1" applyBorder="1" applyAlignment="1" applyProtection="1">
      <alignment horizontal="center" vertical="center" wrapText="1"/>
      <protection locked="0"/>
    </xf>
    <xf numFmtId="1" fontId="33" fillId="0" borderId="53" xfId="0" applyNumberFormat="1" applyFont="1" applyBorder="1" applyAlignment="1" applyProtection="1">
      <alignment horizontal="center" vertical="center" wrapText="1"/>
      <protection locked="0"/>
    </xf>
    <xf numFmtId="1" fontId="22" fillId="0" borderId="53" xfId="0" applyNumberFormat="1" applyFont="1" applyBorder="1" applyAlignment="1">
      <alignment horizontal="center" vertical="center"/>
    </xf>
    <xf numFmtId="1" fontId="33" fillId="0" borderId="53" xfId="0" applyNumberFormat="1" applyFont="1" applyBorder="1" applyAlignment="1">
      <alignment horizontal="center" vertical="center"/>
    </xf>
    <xf numFmtId="0" fontId="13" fillId="0" borderId="53" xfId="0" applyFont="1" applyBorder="1" applyAlignment="1" applyProtection="1">
      <alignment horizontal="center" vertical="center"/>
      <protection locked="0"/>
    </xf>
    <xf numFmtId="0" fontId="0" fillId="0" borderId="53" xfId="0" applyBorder="1" applyAlignment="1">
      <alignment horizontal="center" vertical="center" wrapText="1"/>
    </xf>
    <xf numFmtId="0" fontId="13" fillId="0" borderId="53" xfId="0" applyFont="1" applyBorder="1" applyAlignment="1">
      <alignment horizontal="center" vertical="center"/>
    </xf>
    <xf numFmtId="1" fontId="22" fillId="0" borderId="1" xfId="0" applyNumberFormat="1" applyFont="1" applyBorder="1" applyAlignment="1" applyProtection="1">
      <alignment horizontal="center" vertical="center" wrapText="1"/>
      <protection locked="0"/>
    </xf>
    <xf numFmtId="0" fontId="95" fillId="0" borderId="1" xfId="0" applyFont="1" applyBorder="1" applyAlignment="1">
      <alignment horizontal="justify" vertical="center"/>
    </xf>
    <xf numFmtId="0" fontId="13" fillId="0" borderId="123" xfId="0" applyFont="1" applyBorder="1" applyAlignment="1">
      <alignment horizontal="center" vertical="center"/>
    </xf>
    <xf numFmtId="0" fontId="13" fillId="0" borderId="63" xfId="0" applyFont="1" applyBorder="1" applyAlignment="1">
      <alignment horizontal="center" vertical="center"/>
    </xf>
    <xf numFmtId="0" fontId="13" fillId="0" borderId="53" xfId="0" applyFont="1" applyBorder="1" applyAlignment="1">
      <alignment horizontal="center" vertical="center" wrapText="1"/>
    </xf>
    <xf numFmtId="0" fontId="1" fillId="0" borderId="40" xfId="0" applyFont="1" applyBorder="1" applyAlignment="1">
      <alignment horizontal="left" vertical="top"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210">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222250</xdr:colOff>
      <xdr:row>0</xdr:row>
      <xdr:rowOff>42333</xdr:rowOff>
    </xdr:from>
    <xdr:ext cx="2455333" cy="730250"/>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222250" y="42333"/>
          <a:ext cx="2455333" cy="730250"/>
        </a:xfrm>
        <a:prstGeom prst="rect">
          <a:avLst/>
        </a:prstGeom>
      </xdr:spPr>
    </xdr:pic>
    <xdr:clientData/>
  </xdr:oneCellAnchor>
  <xdr:twoCellAnchor editAs="oneCell">
    <xdr:from>
      <xdr:col>6</xdr:col>
      <xdr:colOff>1651000</xdr:colOff>
      <xdr:row>0</xdr:row>
      <xdr:rowOff>285752</xdr:rowOff>
    </xdr:from>
    <xdr:to>
      <xdr:col>8</xdr:col>
      <xdr:colOff>508002</xdr:colOff>
      <xdr:row>2</xdr:row>
      <xdr:rowOff>16759</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13583" y="285752"/>
          <a:ext cx="1545168" cy="45067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488157</xdr:colOff>
      <xdr:row>0</xdr:row>
      <xdr:rowOff>59531</xdr:rowOff>
    </xdr:from>
    <xdr:to>
      <xdr:col>12</xdr:col>
      <xdr:colOff>1406411</xdr:colOff>
      <xdr:row>1</xdr:row>
      <xdr:rowOff>416719</xdr:rowOff>
    </xdr:to>
    <xdr:pic>
      <xdr:nvPicPr>
        <xdr:cNvPr id="3" name="Picture 9">
          <a:extLst>
            <a:ext uri="{FF2B5EF4-FFF2-40B4-BE49-F238E27FC236}">
              <a16:creationId xmlns:a16="http://schemas.microsoft.com/office/drawing/2014/main" id="{307C936D-3890-4FBB-B135-D9C2EA8AE80B}"/>
            </a:ext>
          </a:extLst>
        </xdr:cNvPr>
        <xdr:cNvPicPr>
          <a:picLocks noChangeAspect="1"/>
        </xdr:cNvPicPr>
      </xdr:nvPicPr>
      <xdr:blipFill>
        <a:blip xmlns:r="http://schemas.openxmlformats.org/officeDocument/2006/relationships" r:embed="rId2"/>
        <a:stretch>
          <a:fillRect/>
        </a:stretch>
      </xdr:blipFill>
      <xdr:spPr>
        <a:xfrm>
          <a:off x="14930438" y="59531"/>
          <a:ext cx="1882661" cy="5715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1FCE512A-F235-46C0-A1CF-857E8EDAC439}"/>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92605</xdr:colOff>
      <xdr:row>0</xdr:row>
      <xdr:rowOff>79375</xdr:rowOff>
    </xdr:from>
    <xdr:to>
      <xdr:col>0</xdr:col>
      <xdr:colOff>2724151</xdr:colOff>
      <xdr:row>0</xdr:row>
      <xdr:rowOff>859520</xdr:rowOff>
    </xdr:to>
    <xdr:pic>
      <xdr:nvPicPr>
        <xdr:cNvPr id="9" name="Picture 8">
          <a:extLst>
            <a:ext uri="{FF2B5EF4-FFF2-40B4-BE49-F238E27FC236}">
              <a16:creationId xmlns:a16="http://schemas.microsoft.com/office/drawing/2014/main" id="{1E20F110-3768-4A2C-8472-1F3FA8473644}"/>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3556907</xdr:colOff>
      <xdr:row>0</xdr:row>
      <xdr:rowOff>155158</xdr:rowOff>
    </xdr:from>
    <xdr:to>
      <xdr:col>5</xdr:col>
      <xdr:colOff>10318</xdr:colOff>
      <xdr:row>0</xdr:row>
      <xdr:rowOff>813707</xdr:rowOff>
    </xdr:to>
    <xdr:pic>
      <xdr:nvPicPr>
        <xdr:cNvPr id="10" name="Picture 9">
          <a:extLst>
            <a:ext uri="{FF2B5EF4-FFF2-40B4-BE49-F238E27FC236}">
              <a16:creationId xmlns:a16="http://schemas.microsoft.com/office/drawing/2014/main" id="{5F3CC085-D9F0-432F-B51D-22A5ABE6DA87}"/>
            </a:ext>
          </a:extLst>
        </xdr:cNvPr>
        <xdr:cNvPicPr>
          <a:picLocks noChangeAspect="1"/>
        </xdr:cNvPicPr>
      </xdr:nvPicPr>
      <xdr:blipFill>
        <a:blip xmlns:r="http://schemas.openxmlformats.org/officeDocument/2006/relationships" r:embed="rId2"/>
        <a:stretch>
          <a:fillRect/>
        </a:stretch>
      </xdr:blipFill>
      <xdr:spPr>
        <a:xfrm>
          <a:off x="13762264" y="155158"/>
          <a:ext cx="1882661"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1</xdr:col>
      <xdr:colOff>2561166</xdr:colOff>
      <xdr:row>2</xdr:row>
      <xdr:rowOff>178593</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250" y="95250"/>
          <a:ext cx="2804583" cy="676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154782</xdr:colOff>
      <xdr:row>0</xdr:row>
      <xdr:rowOff>0</xdr:rowOff>
    </xdr:from>
    <xdr:to>
      <xdr:col>2</xdr:col>
      <xdr:colOff>976313</xdr:colOff>
      <xdr:row>3</xdr:row>
      <xdr:rowOff>917</xdr:rowOff>
    </xdr:to>
    <xdr:pic>
      <xdr:nvPicPr>
        <xdr:cNvPr id="4" name="Imagen 3">
          <a:extLst>
            <a:ext uri="{FF2B5EF4-FFF2-40B4-BE49-F238E27FC236}">
              <a16:creationId xmlns:a16="http://schemas.microsoft.com/office/drawing/2014/main" id="{90AF6EAA-15B0-43A6-B49A-2CE6617B744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4782" y="0"/>
          <a:ext cx="3595687" cy="1048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177887</xdr:colOff>
      <xdr:row>0</xdr:row>
      <xdr:rowOff>69736</xdr:rowOff>
    </xdr:from>
    <xdr:to>
      <xdr:col>2</xdr:col>
      <xdr:colOff>857249</xdr:colOff>
      <xdr:row>2</xdr:row>
      <xdr:rowOff>217877</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887" y="69736"/>
          <a:ext cx="3608300" cy="850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809626</xdr:colOff>
      <xdr:row>0</xdr:row>
      <xdr:rowOff>130968</xdr:rowOff>
    </xdr:from>
    <xdr:to>
      <xdr:col>12</xdr:col>
      <xdr:colOff>1727881</xdr:colOff>
      <xdr:row>1</xdr:row>
      <xdr:rowOff>488156</xdr:rowOff>
    </xdr:to>
    <xdr:pic>
      <xdr:nvPicPr>
        <xdr:cNvPr id="4" name="Picture 9">
          <a:extLst>
            <a:ext uri="{FF2B5EF4-FFF2-40B4-BE49-F238E27FC236}">
              <a16:creationId xmlns:a16="http://schemas.microsoft.com/office/drawing/2014/main" id="{C365F7CA-E284-4584-AD09-B1DFF8B74F6B}"/>
            </a:ext>
          </a:extLst>
        </xdr:cNvPr>
        <xdr:cNvPicPr>
          <a:picLocks noChangeAspect="1"/>
        </xdr:cNvPicPr>
      </xdr:nvPicPr>
      <xdr:blipFill>
        <a:blip xmlns:r="http://schemas.openxmlformats.org/officeDocument/2006/relationships" r:embed="rId2"/>
        <a:stretch>
          <a:fillRect/>
        </a:stretch>
      </xdr:blipFill>
      <xdr:spPr>
        <a:xfrm>
          <a:off x="15001876" y="130968"/>
          <a:ext cx="1882661" cy="5715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583407</xdr:colOff>
      <xdr:row>0</xdr:row>
      <xdr:rowOff>83345</xdr:rowOff>
    </xdr:from>
    <xdr:to>
      <xdr:col>12</xdr:col>
      <xdr:colOff>1501662</xdr:colOff>
      <xdr:row>1</xdr:row>
      <xdr:rowOff>440533</xdr:rowOff>
    </xdr:to>
    <xdr:pic>
      <xdr:nvPicPr>
        <xdr:cNvPr id="3" name="Picture 9">
          <a:extLst>
            <a:ext uri="{FF2B5EF4-FFF2-40B4-BE49-F238E27FC236}">
              <a16:creationId xmlns:a16="http://schemas.microsoft.com/office/drawing/2014/main" id="{B67C4C8D-EAAC-4298-A57D-D271ADDCB448}"/>
            </a:ext>
          </a:extLst>
        </xdr:cNvPr>
        <xdr:cNvPicPr>
          <a:picLocks noChangeAspect="1"/>
        </xdr:cNvPicPr>
      </xdr:nvPicPr>
      <xdr:blipFill>
        <a:blip xmlns:r="http://schemas.openxmlformats.org/officeDocument/2006/relationships" r:embed="rId2"/>
        <a:stretch>
          <a:fillRect/>
        </a:stretch>
      </xdr:blipFill>
      <xdr:spPr>
        <a:xfrm>
          <a:off x="14763751" y="83345"/>
          <a:ext cx="1882661" cy="5715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631031</xdr:colOff>
      <xdr:row>0</xdr:row>
      <xdr:rowOff>95250</xdr:rowOff>
    </xdr:from>
    <xdr:to>
      <xdr:col>12</xdr:col>
      <xdr:colOff>1549285</xdr:colOff>
      <xdr:row>1</xdr:row>
      <xdr:rowOff>452438</xdr:rowOff>
    </xdr:to>
    <xdr:pic>
      <xdr:nvPicPr>
        <xdr:cNvPr id="3" name="Picture 9">
          <a:extLst>
            <a:ext uri="{FF2B5EF4-FFF2-40B4-BE49-F238E27FC236}">
              <a16:creationId xmlns:a16="http://schemas.microsoft.com/office/drawing/2014/main" id="{E54CF8B4-89B0-439B-9918-29EE1CC129F0}"/>
            </a:ext>
          </a:extLst>
        </xdr:cNvPr>
        <xdr:cNvPicPr>
          <a:picLocks noChangeAspect="1"/>
        </xdr:cNvPicPr>
      </xdr:nvPicPr>
      <xdr:blipFill>
        <a:blip xmlns:r="http://schemas.openxmlformats.org/officeDocument/2006/relationships" r:embed="rId2"/>
        <a:stretch>
          <a:fillRect/>
        </a:stretch>
      </xdr:blipFill>
      <xdr:spPr>
        <a:xfrm>
          <a:off x="14311312" y="95250"/>
          <a:ext cx="1882661" cy="571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243;n%203er%20trimestr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GESTION_SEG_2_TRIM"/>
      <sheetName val="GESTION_SEG_3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X95"/>
  <sheetViews>
    <sheetView showGridLines="0" topLeftCell="A9" zoomScale="90" zoomScaleNormal="90" workbookViewId="0">
      <selection activeCell="P13" sqref="P13"/>
    </sheetView>
  </sheetViews>
  <sheetFormatPr defaultColWidth="11.42578125" defaultRowHeight="15"/>
  <cols>
    <col min="1" max="1" width="23.42578125" style="34" customWidth="1"/>
    <col min="2" max="2" width="18" style="34" customWidth="1"/>
    <col min="3" max="3" width="27" style="39" customWidth="1"/>
    <col min="4" max="4" width="20.5703125" style="34" customWidth="1"/>
    <col min="5" max="6" width="29.7109375" style="34" customWidth="1"/>
    <col min="7" max="7" width="28" style="34" customWidth="1"/>
    <col min="8" max="8" width="12.42578125" style="34" customWidth="1"/>
    <col min="9" max="9" width="11.42578125" style="34"/>
    <col min="10" max="10" width="2.5703125" style="34" customWidth="1"/>
    <col min="11" max="24" width="11.42578125" style="243"/>
    <col min="25" max="16384" width="11.42578125" style="40"/>
  </cols>
  <sheetData>
    <row r="1" spans="1:24" ht="42" customHeight="1">
      <c r="A1"/>
      <c r="B1" s="33"/>
      <c r="C1" s="252"/>
      <c r="D1" s="252"/>
      <c r="E1" s="252"/>
      <c r="F1" s="252"/>
      <c r="G1"/>
      <c r="H1"/>
      <c r="I1"/>
      <c r="J1"/>
    </row>
    <row r="2" spans="1:24">
      <c r="A2"/>
      <c r="B2"/>
      <c r="C2" s="252"/>
      <c r="D2" s="252"/>
      <c r="E2" s="252"/>
      <c r="F2" s="252"/>
      <c r="G2"/>
      <c r="H2"/>
      <c r="I2"/>
      <c r="J2"/>
    </row>
    <row r="3" spans="1:24" ht="9.75" customHeight="1">
      <c r="A3"/>
      <c r="B3"/>
      <c r="C3" s="4"/>
      <c r="D3"/>
      <c r="E3"/>
      <c r="F3"/>
      <c r="G3"/>
      <c r="H3"/>
      <c r="I3"/>
      <c r="J3"/>
    </row>
    <row r="4" spans="1:24" ht="9.75" customHeight="1">
      <c r="A4"/>
      <c r="B4"/>
      <c r="C4" s="4"/>
      <c r="D4" s="8"/>
      <c r="E4" s="8"/>
      <c r="F4" s="8"/>
      <c r="G4" s="8"/>
      <c r="H4" s="8"/>
      <c r="I4"/>
      <c r="J4"/>
    </row>
    <row r="5" spans="1:24" ht="28.5">
      <c r="A5" s="253" t="s">
        <v>0</v>
      </c>
      <c r="B5" s="253"/>
      <c r="C5" s="253"/>
      <c r="D5" s="253"/>
      <c r="E5" s="253"/>
      <c r="F5" s="253"/>
      <c r="G5" s="253"/>
      <c r="H5" s="253"/>
      <c r="I5" s="253"/>
      <c r="J5"/>
    </row>
    <row r="6" spans="1:24">
      <c r="A6"/>
      <c r="B6"/>
      <c r="C6" s="4"/>
      <c r="D6"/>
      <c r="E6"/>
      <c r="F6"/>
      <c r="G6"/>
      <c r="H6"/>
      <c r="I6"/>
      <c r="J6"/>
    </row>
    <row r="7" spans="1:24" s="41" customFormat="1" ht="31.5" customHeight="1">
      <c r="A7" s="254" t="s">
        <v>1</v>
      </c>
      <c r="B7" s="254"/>
      <c r="C7" s="254"/>
      <c r="D7" s="255" t="s">
        <v>2</v>
      </c>
      <c r="E7" s="256"/>
      <c r="F7" s="256"/>
      <c r="G7" s="256"/>
      <c r="H7" s="256"/>
      <c r="I7" s="256"/>
      <c r="J7" s="5"/>
      <c r="K7" s="244"/>
      <c r="L7" s="244"/>
      <c r="M7" s="244"/>
      <c r="N7" s="244"/>
      <c r="O7" s="244"/>
      <c r="P7" s="244"/>
      <c r="Q7" s="244"/>
      <c r="R7" s="244"/>
      <c r="S7" s="244"/>
      <c r="T7" s="244"/>
      <c r="U7" s="244"/>
      <c r="V7" s="244"/>
      <c r="W7" s="244"/>
      <c r="X7" s="244"/>
    </row>
    <row r="8" spans="1:24" s="41" customFormat="1" ht="16.899999999999999" customHeight="1">
      <c r="A8" s="35"/>
      <c r="B8" s="36"/>
      <c r="C8" s="36"/>
      <c r="D8" s="7"/>
      <c r="E8" s="6"/>
      <c r="F8" s="5"/>
      <c r="G8" s="5"/>
      <c r="H8" s="5"/>
      <c r="I8" s="5"/>
      <c r="J8" s="5"/>
      <c r="K8" s="244"/>
      <c r="L8" s="244"/>
      <c r="M8" s="244"/>
      <c r="N8" s="244"/>
      <c r="O8" s="244"/>
      <c r="P8" s="244"/>
      <c r="Q8" s="244"/>
      <c r="R8" s="244"/>
      <c r="S8" s="244"/>
      <c r="T8" s="244"/>
      <c r="U8" s="244"/>
      <c r="V8" s="244"/>
      <c r="W8" s="244"/>
      <c r="X8" s="244"/>
    </row>
    <row r="9" spans="1:24" s="41" customFormat="1" ht="42" customHeight="1">
      <c r="A9" s="254" t="s">
        <v>3</v>
      </c>
      <c r="B9" s="254"/>
      <c r="C9" s="254"/>
      <c r="D9" s="32" t="s">
        <v>4</v>
      </c>
      <c r="E9" s="255" t="s">
        <v>5</v>
      </c>
      <c r="F9" s="255"/>
      <c r="G9" s="255"/>
      <c r="H9" s="255"/>
      <c r="I9" s="255"/>
      <c r="J9" s="5"/>
      <c r="K9" s="244"/>
      <c r="L9" s="244"/>
      <c r="M9" s="244"/>
      <c r="N9" s="244"/>
      <c r="O9" s="244"/>
      <c r="P9" s="244"/>
      <c r="Q9" s="244"/>
      <c r="R9" s="244"/>
      <c r="S9" s="244"/>
      <c r="T9" s="244"/>
      <c r="U9" s="244"/>
      <c r="V9" s="244"/>
      <c r="W9" s="244"/>
      <c r="X9" s="244"/>
    </row>
    <row r="10" spans="1:24" ht="19.5" customHeight="1">
      <c r="A10" s="37"/>
      <c r="B10" s="37"/>
      <c r="C10" s="38"/>
      <c r="D10"/>
      <c r="E10"/>
      <c r="F10"/>
      <c r="G10"/>
      <c r="H10"/>
      <c r="I10"/>
      <c r="J10"/>
    </row>
    <row r="11" spans="1:24" ht="37.5" customHeight="1">
      <c r="A11" s="254" t="s">
        <v>6</v>
      </c>
      <c r="B11" s="254"/>
      <c r="C11" s="254"/>
      <c r="D11" s="258" t="s">
        <v>7</v>
      </c>
      <c r="E11" s="258"/>
      <c r="F11" s="258"/>
      <c r="G11" s="258"/>
      <c r="H11" s="258"/>
      <c r="I11" s="258"/>
      <c r="J11"/>
    </row>
    <row r="12" spans="1:24" s="41" customFormat="1" ht="37.5" customHeight="1">
      <c r="A12" s="254" t="s">
        <v>8</v>
      </c>
      <c r="B12" s="254"/>
      <c r="C12" s="254"/>
      <c r="D12" s="255"/>
      <c r="E12" s="255"/>
      <c r="F12" s="255"/>
      <c r="G12" s="255"/>
      <c r="H12" s="255"/>
      <c r="I12" s="255"/>
      <c r="J12" s="5"/>
      <c r="K12" s="244"/>
      <c r="L12" s="244"/>
      <c r="M12" s="244"/>
      <c r="N12" s="244"/>
      <c r="O12" s="244"/>
      <c r="P12" s="244"/>
      <c r="Q12" s="244"/>
      <c r="R12" s="244"/>
      <c r="S12" s="244"/>
      <c r="T12" s="244"/>
      <c r="U12" s="244"/>
      <c r="V12" s="244"/>
      <c r="W12" s="244"/>
      <c r="X12" s="244"/>
    </row>
    <row r="13" spans="1:24" s="41" customFormat="1" ht="37.5" customHeight="1">
      <c r="A13" s="254" t="s">
        <v>9</v>
      </c>
      <c r="B13" s="254"/>
      <c r="C13" s="254"/>
      <c r="D13" s="255"/>
      <c r="E13" s="255"/>
      <c r="F13" s="255"/>
      <c r="G13" s="255"/>
      <c r="H13" s="255"/>
      <c r="I13" s="255"/>
      <c r="J13" s="5"/>
      <c r="K13" s="244"/>
      <c r="L13" s="244"/>
      <c r="M13" s="244"/>
      <c r="N13" s="244"/>
      <c r="O13" s="244"/>
      <c r="P13" s="244"/>
      <c r="Q13" s="244"/>
      <c r="R13" s="244"/>
      <c r="S13" s="244"/>
      <c r="T13" s="244"/>
      <c r="U13" s="244"/>
      <c r="V13" s="244"/>
      <c r="W13" s="244"/>
      <c r="X13" s="244"/>
    </row>
    <row r="14" spans="1:24" s="41" customFormat="1" ht="37.5" customHeight="1">
      <c r="A14" s="254" t="s">
        <v>10</v>
      </c>
      <c r="B14" s="254"/>
      <c r="C14" s="254"/>
      <c r="D14" s="255"/>
      <c r="E14" s="255"/>
      <c r="F14" s="255"/>
      <c r="G14" s="255"/>
      <c r="H14" s="255"/>
      <c r="I14" s="255"/>
      <c r="J14" s="5"/>
      <c r="K14" s="244"/>
      <c r="L14" s="244"/>
      <c r="M14" s="244"/>
      <c r="N14" s="244"/>
      <c r="O14" s="244"/>
      <c r="P14" s="244"/>
      <c r="Q14" s="244"/>
      <c r="R14" s="244"/>
      <c r="S14" s="244"/>
      <c r="T14" s="244"/>
      <c r="U14" s="244"/>
      <c r="V14" s="244"/>
      <c r="W14" s="244"/>
      <c r="X14" s="244"/>
    </row>
    <row r="15" spans="1:24">
      <c r="A15" s="37"/>
      <c r="B15" s="37"/>
      <c r="C15" s="38"/>
      <c r="D15"/>
      <c r="E15"/>
      <c r="F15"/>
      <c r="G15"/>
      <c r="H15"/>
      <c r="I15"/>
      <c r="J15"/>
    </row>
    <row r="16" spans="1:24" s="41" customFormat="1" ht="22.5" customHeight="1">
      <c r="A16" s="254" t="s">
        <v>11</v>
      </c>
      <c r="B16" s="254"/>
      <c r="C16" s="254"/>
      <c r="D16" s="257"/>
      <c r="E16" s="257"/>
      <c r="F16" s="257"/>
      <c r="G16" s="257"/>
      <c r="H16" s="257"/>
      <c r="I16" s="257"/>
      <c r="J16" s="5"/>
      <c r="K16" s="244"/>
      <c r="L16" s="244"/>
      <c r="M16" s="244"/>
      <c r="N16" s="244"/>
      <c r="O16" s="244"/>
      <c r="P16" s="244"/>
      <c r="Q16" s="244"/>
      <c r="R16" s="244"/>
      <c r="S16" s="244"/>
      <c r="T16" s="244"/>
      <c r="U16" s="244"/>
      <c r="V16" s="244"/>
      <c r="W16" s="244"/>
      <c r="X16" s="244"/>
    </row>
    <row r="17" spans="1:10" ht="15" customHeight="1">
      <c r="A17"/>
      <c r="B17"/>
      <c r="C17" s="4"/>
      <c r="D17"/>
      <c r="E17"/>
      <c r="F17"/>
      <c r="G17"/>
      <c r="H17"/>
      <c r="I17"/>
      <c r="J17"/>
    </row>
    <row r="18" spans="1:10" s="243" customFormat="1" ht="15.75" thickBot="1">
      <c r="A18"/>
      <c r="B18"/>
      <c r="C18" s="4"/>
      <c r="D18"/>
      <c r="E18"/>
      <c r="F18"/>
      <c r="G18"/>
      <c r="H18"/>
      <c r="I18"/>
      <c r="J18"/>
    </row>
    <row r="19" spans="1:10" s="243" customFormat="1" ht="15" customHeight="1">
      <c r="A19"/>
      <c r="B19"/>
      <c r="C19" s="4"/>
      <c r="D19" s="245" t="s">
        <v>12</v>
      </c>
      <c r="E19" s="246" t="s">
        <v>13</v>
      </c>
      <c r="F19" s="246" t="s">
        <v>14</v>
      </c>
      <c r="G19" s="246" t="s">
        <v>15</v>
      </c>
      <c r="H19"/>
      <c r="I19"/>
      <c r="J19"/>
    </row>
    <row r="20" spans="1:10" s="243" customFormat="1" ht="15" customHeight="1" thickBot="1">
      <c r="A20"/>
      <c r="B20"/>
      <c r="C20" s="4"/>
      <c r="D20" s="247" t="s">
        <v>16</v>
      </c>
      <c r="E20" s="248" t="s">
        <v>17</v>
      </c>
      <c r="F20" s="248" t="s">
        <v>18</v>
      </c>
      <c r="G20" s="248" t="s">
        <v>19</v>
      </c>
      <c r="H20"/>
      <c r="I20"/>
      <c r="J20"/>
    </row>
    <row r="21" spans="1:10" s="243" customFormat="1" ht="15" customHeight="1">
      <c r="A21"/>
      <c r="B21"/>
      <c r="C21" s="4"/>
      <c r="D21" s="249" t="s">
        <v>20</v>
      </c>
      <c r="E21" s="250" t="s">
        <v>11</v>
      </c>
      <c r="F21" s="250" t="s">
        <v>11</v>
      </c>
      <c r="G21" s="250" t="s">
        <v>11</v>
      </c>
      <c r="H21"/>
      <c r="I21"/>
      <c r="J21"/>
    </row>
    <row r="22" spans="1:10" s="243" customFormat="1" ht="15" customHeight="1" thickBot="1">
      <c r="A22"/>
      <c r="B22"/>
      <c r="C22" s="4"/>
      <c r="D22" s="247">
        <v>1</v>
      </c>
      <c r="E22" s="251">
        <v>45243</v>
      </c>
      <c r="F22" s="251">
        <v>45272</v>
      </c>
      <c r="G22" s="251">
        <v>45273</v>
      </c>
      <c r="H22"/>
      <c r="I22"/>
      <c r="J22"/>
    </row>
    <row r="23" spans="1:10" s="243" customFormat="1">
      <c r="A23"/>
      <c r="B23"/>
      <c r="C23" s="4"/>
      <c r="D23"/>
      <c r="E23"/>
      <c r="F23"/>
      <c r="G23"/>
      <c r="H23"/>
      <c r="I23"/>
      <c r="J23"/>
    </row>
    <row r="24" spans="1:10" s="243" customFormat="1">
      <c r="A24"/>
      <c r="B24"/>
      <c r="C24" s="4"/>
      <c r="D24"/>
      <c r="E24"/>
      <c r="F24"/>
      <c r="G24"/>
      <c r="H24"/>
      <c r="I24"/>
      <c r="J24"/>
    </row>
    <row r="25" spans="1:10" s="243" customFormat="1">
      <c r="A25"/>
      <c r="B25"/>
      <c r="C25" s="4"/>
      <c r="D25"/>
      <c r="E25"/>
      <c r="F25"/>
      <c r="G25"/>
      <c r="H25"/>
      <c r="I25"/>
      <c r="J25"/>
    </row>
    <row r="26" spans="1:10" s="243" customFormat="1">
      <c r="A26"/>
      <c r="B26"/>
      <c r="C26" s="4"/>
      <c r="D26"/>
      <c r="E26"/>
      <c r="F26"/>
      <c r="G26"/>
      <c r="H26"/>
      <c r="I26"/>
      <c r="J26"/>
    </row>
    <row r="27" spans="1:10" s="243" customFormat="1">
      <c r="A27"/>
      <c r="B27"/>
      <c r="C27" s="4"/>
      <c r="D27"/>
      <c r="E27"/>
      <c r="F27"/>
      <c r="G27"/>
      <c r="H27"/>
      <c r="I27"/>
      <c r="J27"/>
    </row>
    <row r="28" spans="1:10" s="243" customFormat="1">
      <c r="A28"/>
      <c r="B28"/>
      <c r="C28" s="4"/>
      <c r="D28"/>
      <c r="E28"/>
      <c r="F28"/>
      <c r="G28"/>
      <c r="H28"/>
      <c r="I28"/>
      <c r="J28"/>
    </row>
    <row r="29" spans="1:10" s="243" customFormat="1">
      <c r="A29"/>
      <c r="B29"/>
      <c r="C29" s="4"/>
      <c r="D29"/>
      <c r="E29"/>
      <c r="F29"/>
      <c r="G29"/>
      <c r="H29"/>
      <c r="I29"/>
      <c r="J29"/>
    </row>
    <row r="30" spans="1:10" s="243" customFormat="1">
      <c r="A30"/>
      <c r="B30"/>
      <c r="C30" s="4"/>
      <c r="D30"/>
      <c r="E30"/>
      <c r="F30"/>
      <c r="G30"/>
      <c r="H30"/>
      <c r="I30"/>
      <c r="J30"/>
    </row>
    <row r="31" spans="1:10" s="243" customFormat="1">
      <c r="A31"/>
      <c r="B31"/>
      <c r="C31" s="4"/>
      <c r="D31"/>
      <c r="E31"/>
      <c r="F31"/>
      <c r="G31"/>
      <c r="H31"/>
      <c r="I31"/>
      <c r="J31"/>
    </row>
    <row r="32" spans="1:10" s="243" customFormat="1">
      <c r="A32"/>
      <c r="B32"/>
      <c r="C32" s="4"/>
      <c r="D32"/>
      <c r="E32"/>
      <c r="F32"/>
      <c r="G32"/>
      <c r="H32"/>
      <c r="I32"/>
      <c r="J32"/>
    </row>
    <row r="33" spans="1:10" s="243" customFormat="1">
      <c r="A33"/>
      <c r="B33"/>
      <c r="C33" s="4"/>
      <c r="D33"/>
      <c r="E33"/>
      <c r="F33"/>
      <c r="G33"/>
      <c r="H33"/>
      <c r="I33"/>
      <c r="J33"/>
    </row>
    <row r="34" spans="1:10" s="243" customFormat="1">
      <c r="A34"/>
      <c r="B34"/>
      <c r="C34" s="4"/>
      <c r="D34"/>
      <c r="E34"/>
      <c r="F34"/>
      <c r="G34"/>
      <c r="H34"/>
      <c r="I34"/>
      <c r="J34"/>
    </row>
    <row r="35" spans="1:10" s="243" customFormat="1">
      <c r="A35"/>
      <c r="B35"/>
      <c r="C35" s="4"/>
      <c r="D35"/>
      <c r="E35"/>
      <c r="F35"/>
      <c r="G35"/>
      <c r="H35"/>
      <c r="I35"/>
      <c r="J35"/>
    </row>
    <row r="36" spans="1:10" s="243" customFormat="1">
      <c r="A36"/>
      <c r="B36"/>
      <c r="C36" s="4"/>
      <c r="D36"/>
      <c r="E36"/>
      <c r="F36"/>
      <c r="G36"/>
      <c r="H36"/>
      <c r="I36"/>
      <c r="J36"/>
    </row>
    <row r="37" spans="1:10" s="243" customFormat="1">
      <c r="A37"/>
      <c r="B37"/>
      <c r="C37" s="4"/>
      <c r="D37"/>
      <c r="E37"/>
      <c r="F37"/>
      <c r="G37"/>
      <c r="H37"/>
      <c r="I37"/>
      <c r="J37"/>
    </row>
    <row r="38" spans="1:10" s="243" customFormat="1">
      <c r="A38"/>
      <c r="B38"/>
      <c r="C38" s="4"/>
      <c r="D38"/>
      <c r="E38"/>
      <c r="F38"/>
      <c r="G38"/>
      <c r="H38"/>
      <c r="I38"/>
      <c r="J38"/>
    </row>
    <row r="39" spans="1:10" s="243" customFormat="1">
      <c r="A39"/>
      <c r="B39"/>
      <c r="C39" s="4"/>
      <c r="D39"/>
      <c r="E39"/>
      <c r="F39"/>
      <c r="G39"/>
      <c r="H39"/>
      <c r="I39"/>
      <c r="J39"/>
    </row>
    <row r="40" spans="1:10" s="243" customFormat="1">
      <c r="A40"/>
      <c r="B40"/>
      <c r="C40" s="4"/>
      <c r="D40"/>
      <c r="E40"/>
      <c r="F40"/>
      <c r="G40"/>
      <c r="H40"/>
      <c r="I40"/>
      <c r="J40"/>
    </row>
    <row r="41" spans="1:10" s="243" customFormat="1">
      <c r="A41"/>
      <c r="B41"/>
      <c r="C41" s="4"/>
      <c r="D41"/>
      <c r="E41"/>
      <c r="F41"/>
      <c r="G41"/>
      <c r="H41"/>
      <c r="I41"/>
      <c r="J41"/>
    </row>
    <row r="42" spans="1:10" s="243" customFormat="1">
      <c r="A42"/>
      <c r="B42"/>
      <c r="C42" s="4"/>
      <c r="D42"/>
      <c r="E42"/>
      <c r="F42"/>
      <c r="G42"/>
      <c r="H42"/>
      <c r="I42"/>
      <c r="J42"/>
    </row>
    <row r="43" spans="1:10" s="243" customFormat="1">
      <c r="A43"/>
      <c r="B43"/>
      <c r="C43" s="4"/>
      <c r="D43"/>
      <c r="E43"/>
      <c r="F43"/>
      <c r="G43"/>
      <c r="H43"/>
      <c r="I43"/>
      <c r="J43"/>
    </row>
    <row r="44" spans="1:10" s="243" customFormat="1">
      <c r="A44"/>
      <c r="B44"/>
      <c r="C44" s="4"/>
      <c r="D44"/>
      <c r="E44"/>
      <c r="F44"/>
      <c r="G44"/>
      <c r="H44"/>
      <c r="I44"/>
      <c r="J44"/>
    </row>
    <row r="45" spans="1:10" s="243" customFormat="1">
      <c r="A45"/>
      <c r="B45"/>
      <c r="C45" s="4"/>
      <c r="D45"/>
      <c r="E45"/>
      <c r="F45"/>
      <c r="G45"/>
      <c r="H45"/>
      <c r="I45"/>
      <c r="J45"/>
    </row>
    <row r="46" spans="1:10" s="243" customFormat="1">
      <c r="A46"/>
      <c r="B46"/>
      <c r="C46" s="4"/>
      <c r="D46"/>
      <c r="E46"/>
      <c r="F46"/>
      <c r="G46"/>
      <c r="H46"/>
      <c r="I46"/>
      <c r="J46"/>
    </row>
    <row r="47" spans="1:10" s="243" customFormat="1">
      <c r="A47"/>
      <c r="B47"/>
      <c r="C47" s="4"/>
      <c r="D47"/>
      <c r="E47"/>
      <c r="F47"/>
      <c r="G47"/>
      <c r="H47"/>
      <c r="I47"/>
      <c r="J47"/>
    </row>
    <row r="48" spans="1:10" s="243" customFormat="1">
      <c r="A48"/>
      <c r="B48"/>
      <c r="C48" s="4"/>
      <c r="D48"/>
      <c r="E48"/>
      <c r="F48"/>
      <c r="G48"/>
      <c r="H48"/>
      <c r="I48"/>
      <c r="J48"/>
    </row>
    <row r="49" spans="1:10" s="243" customFormat="1">
      <c r="A49"/>
      <c r="B49"/>
      <c r="C49" s="4"/>
      <c r="D49"/>
      <c r="E49"/>
      <c r="F49"/>
      <c r="G49"/>
      <c r="H49"/>
      <c r="I49"/>
      <c r="J49"/>
    </row>
    <row r="50" spans="1:10" s="243" customFormat="1">
      <c r="A50"/>
      <c r="B50"/>
      <c r="C50" s="4"/>
      <c r="D50"/>
      <c r="E50"/>
      <c r="F50"/>
      <c r="G50"/>
      <c r="H50"/>
      <c r="I50"/>
      <c r="J50"/>
    </row>
    <row r="51" spans="1:10" s="243" customFormat="1">
      <c r="A51"/>
      <c r="B51"/>
      <c r="C51" s="4"/>
      <c r="D51"/>
      <c r="E51"/>
      <c r="F51"/>
      <c r="G51"/>
      <c r="H51"/>
      <c r="I51"/>
      <c r="J51"/>
    </row>
    <row r="52" spans="1:10" s="243" customFormat="1">
      <c r="A52"/>
      <c r="B52"/>
      <c r="C52" s="4"/>
      <c r="D52"/>
      <c r="E52"/>
      <c r="F52"/>
      <c r="G52"/>
      <c r="H52"/>
      <c r="I52"/>
      <c r="J52"/>
    </row>
    <row r="53" spans="1:10" s="243" customFormat="1">
      <c r="A53"/>
      <c r="B53"/>
      <c r="C53" s="4"/>
      <c r="D53"/>
      <c r="E53"/>
      <c r="F53"/>
      <c r="G53"/>
      <c r="H53"/>
      <c r="I53"/>
      <c r="J53"/>
    </row>
    <row r="54" spans="1:10" s="243" customFormat="1">
      <c r="A54"/>
      <c r="B54"/>
      <c r="C54" s="4"/>
      <c r="D54"/>
      <c r="E54"/>
      <c r="F54"/>
      <c r="G54"/>
      <c r="H54"/>
      <c r="I54"/>
      <c r="J54"/>
    </row>
    <row r="55" spans="1:10" s="243" customFormat="1">
      <c r="A55"/>
      <c r="B55"/>
      <c r="C55" s="4"/>
      <c r="D55"/>
      <c r="E55"/>
      <c r="F55"/>
      <c r="G55"/>
      <c r="H55"/>
      <c r="I55"/>
      <c r="J55"/>
    </row>
    <row r="56" spans="1:10" s="243" customFormat="1">
      <c r="A56"/>
      <c r="B56"/>
      <c r="C56" s="4"/>
      <c r="D56"/>
      <c r="E56"/>
      <c r="F56"/>
      <c r="G56"/>
      <c r="H56"/>
      <c r="I56"/>
      <c r="J56"/>
    </row>
    <row r="57" spans="1:10" s="243" customFormat="1">
      <c r="A57"/>
      <c r="B57"/>
      <c r="C57" s="4"/>
      <c r="D57"/>
      <c r="E57"/>
      <c r="F57"/>
      <c r="G57"/>
      <c r="H57"/>
      <c r="I57"/>
      <c r="J57"/>
    </row>
    <row r="58" spans="1:10" s="243" customFormat="1">
      <c r="A58"/>
      <c r="B58"/>
      <c r="C58" s="4"/>
      <c r="D58"/>
      <c r="E58"/>
      <c r="F58"/>
      <c r="G58"/>
      <c r="H58"/>
      <c r="I58"/>
      <c r="J58"/>
    </row>
    <row r="59" spans="1:10" s="243" customFormat="1">
      <c r="A59"/>
      <c r="B59"/>
      <c r="C59" s="4"/>
      <c r="D59"/>
      <c r="E59"/>
      <c r="F59"/>
      <c r="G59"/>
      <c r="H59"/>
      <c r="I59"/>
      <c r="J59"/>
    </row>
    <row r="60" spans="1:10" s="243" customFormat="1">
      <c r="A60"/>
      <c r="B60"/>
      <c r="C60" s="4"/>
      <c r="D60"/>
      <c r="E60"/>
      <c r="F60"/>
      <c r="G60"/>
      <c r="H60"/>
      <c r="I60"/>
      <c r="J60"/>
    </row>
    <row r="61" spans="1:10" s="243" customFormat="1">
      <c r="A61"/>
      <c r="B61"/>
      <c r="C61" s="4"/>
      <c r="D61"/>
      <c r="E61"/>
      <c r="F61"/>
      <c r="G61"/>
      <c r="H61"/>
      <c r="I61"/>
      <c r="J61"/>
    </row>
    <row r="62" spans="1:10" s="243" customFormat="1">
      <c r="A62"/>
      <c r="B62"/>
      <c r="C62" s="4"/>
      <c r="D62"/>
      <c r="E62"/>
      <c r="F62"/>
      <c r="G62"/>
      <c r="H62"/>
      <c r="I62"/>
      <c r="J62"/>
    </row>
    <row r="63" spans="1:10" s="243" customFormat="1">
      <c r="A63"/>
      <c r="B63"/>
      <c r="C63" s="4"/>
      <c r="D63"/>
      <c r="E63"/>
      <c r="F63"/>
      <c r="G63"/>
      <c r="H63"/>
      <c r="I63"/>
      <c r="J63"/>
    </row>
    <row r="64" spans="1:10" s="243" customFormat="1">
      <c r="A64"/>
      <c r="B64"/>
      <c r="C64" s="4"/>
      <c r="D64"/>
      <c r="E64"/>
      <c r="F64"/>
      <c r="G64"/>
      <c r="H64"/>
      <c r="I64"/>
      <c r="J64"/>
    </row>
    <row r="65" spans="1:10" s="243" customFormat="1">
      <c r="A65"/>
      <c r="B65"/>
      <c r="C65" s="4"/>
      <c r="D65"/>
      <c r="E65"/>
      <c r="F65"/>
      <c r="G65"/>
      <c r="H65"/>
      <c r="I65"/>
      <c r="J65"/>
    </row>
    <row r="66" spans="1:10" s="243" customFormat="1">
      <c r="A66"/>
      <c r="B66"/>
      <c r="C66" s="4"/>
      <c r="D66"/>
      <c r="E66"/>
      <c r="F66"/>
      <c r="G66"/>
      <c r="H66"/>
      <c r="I66"/>
      <c r="J66"/>
    </row>
    <row r="67" spans="1:10" s="243" customFormat="1">
      <c r="A67"/>
      <c r="B67"/>
      <c r="C67" s="4"/>
      <c r="D67"/>
      <c r="E67"/>
      <c r="F67"/>
      <c r="G67"/>
      <c r="H67"/>
      <c r="I67"/>
      <c r="J67"/>
    </row>
    <row r="68" spans="1:10" s="243" customFormat="1">
      <c r="A68"/>
      <c r="B68"/>
      <c r="C68" s="4"/>
      <c r="D68"/>
      <c r="E68"/>
      <c r="F68"/>
      <c r="G68"/>
      <c r="H68"/>
      <c r="I68"/>
      <c r="J68"/>
    </row>
    <row r="69" spans="1:10" s="243" customFormat="1">
      <c r="A69"/>
      <c r="B69"/>
      <c r="C69" s="4"/>
      <c r="D69"/>
      <c r="E69"/>
      <c r="F69"/>
      <c r="G69"/>
      <c r="H69"/>
      <c r="I69"/>
      <c r="J69"/>
    </row>
    <row r="70" spans="1:10" s="243" customFormat="1">
      <c r="A70"/>
      <c r="B70"/>
      <c r="C70" s="4"/>
      <c r="D70"/>
      <c r="E70"/>
      <c r="F70"/>
      <c r="G70"/>
      <c r="H70"/>
      <c r="I70"/>
      <c r="J70"/>
    </row>
    <row r="71" spans="1:10" s="243" customFormat="1">
      <c r="A71"/>
      <c r="B71"/>
      <c r="C71" s="4"/>
      <c r="D71"/>
      <c r="E71"/>
      <c r="F71"/>
      <c r="G71"/>
      <c r="H71"/>
      <c r="I71"/>
      <c r="J71"/>
    </row>
    <row r="72" spans="1:10" s="243" customFormat="1">
      <c r="A72"/>
      <c r="B72"/>
      <c r="C72" s="4"/>
      <c r="D72"/>
      <c r="E72"/>
      <c r="F72"/>
      <c r="G72"/>
      <c r="H72"/>
      <c r="I72"/>
      <c r="J72"/>
    </row>
    <row r="73" spans="1:10" s="243" customFormat="1">
      <c r="A73"/>
      <c r="B73"/>
      <c r="C73" s="4"/>
      <c r="D73"/>
      <c r="E73"/>
      <c r="F73"/>
      <c r="G73"/>
      <c r="H73"/>
      <c r="I73"/>
      <c r="J73"/>
    </row>
    <row r="74" spans="1:10" s="243" customFormat="1">
      <c r="A74"/>
      <c r="B74"/>
      <c r="C74" s="4"/>
      <c r="D74"/>
      <c r="E74"/>
      <c r="F74"/>
      <c r="G74"/>
      <c r="H74"/>
      <c r="I74"/>
      <c r="J74"/>
    </row>
    <row r="75" spans="1:10" s="243" customFormat="1">
      <c r="A75"/>
      <c r="B75"/>
      <c r="C75" s="4"/>
      <c r="D75"/>
      <c r="E75"/>
      <c r="F75"/>
      <c r="G75"/>
      <c r="H75"/>
      <c r="I75"/>
      <c r="J75"/>
    </row>
    <row r="76" spans="1:10" s="243" customFormat="1">
      <c r="A76"/>
      <c r="B76"/>
      <c r="C76" s="4"/>
      <c r="D76"/>
      <c r="E76"/>
      <c r="F76"/>
      <c r="G76"/>
      <c r="H76"/>
      <c r="I76"/>
      <c r="J76"/>
    </row>
    <row r="77" spans="1:10" s="243" customFormat="1">
      <c r="A77"/>
      <c r="B77"/>
      <c r="C77" s="4"/>
      <c r="D77"/>
      <c r="E77"/>
      <c r="F77"/>
      <c r="G77"/>
      <c r="H77"/>
      <c r="I77"/>
      <c r="J77"/>
    </row>
    <row r="78" spans="1:10" s="243" customFormat="1">
      <c r="A78"/>
      <c r="B78"/>
      <c r="C78" s="4"/>
      <c r="D78"/>
      <c r="E78"/>
      <c r="F78"/>
      <c r="G78"/>
      <c r="H78"/>
      <c r="I78"/>
      <c r="J78"/>
    </row>
    <row r="79" spans="1:10" s="243" customFormat="1">
      <c r="A79"/>
      <c r="B79"/>
      <c r="C79" s="4"/>
      <c r="D79"/>
      <c r="E79"/>
      <c r="F79"/>
      <c r="G79"/>
      <c r="H79"/>
      <c r="I79"/>
      <c r="J79"/>
    </row>
    <row r="80" spans="1:10" s="243" customFormat="1">
      <c r="A80"/>
      <c r="B80"/>
      <c r="C80" s="4"/>
      <c r="D80"/>
      <c r="E80"/>
      <c r="F80"/>
      <c r="G80"/>
      <c r="H80"/>
      <c r="I80"/>
      <c r="J80"/>
    </row>
    <row r="81" spans="1:10" s="243" customFormat="1">
      <c r="A81"/>
      <c r="B81"/>
      <c r="C81" s="4"/>
      <c r="D81"/>
      <c r="E81"/>
      <c r="F81"/>
      <c r="G81"/>
      <c r="H81"/>
      <c r="I81"/>
      <c r="J81"/>
    </row>
    <row r="82" spans="1:10" s="243" customFormat="1">
      <c r="A82"/>
      <c r="B82"/>
      <c r="C82" s="4"/>
      <c r="D82"/>
      <c r="E82"/>
      <c r="F82"/>
      <c r="G82"/>
      <c r="H82"/>
      <c r="I82"/>
      <c r="J82"/>
    </row>
    <row r="83" spans="1:10" s="243" customFormat="1">
      <c r="A83"/>
      <c r="B83"/>
      <c r="C83" s="4"/>
      <c r="D83"/>
      <c r="E83"/>
      <c r="F83"/>
      <c r="G83"/>
      <c r="H83"/>
      <c r="I83"/>
      <c r="J83"/>
    </row>
    <row r="84" spans="1:10" s="243" customFormat="1">
      <c r="A84"/>
      <c r="B84"/>
      <c r="C84" s="4"/>
      <c r="D84"/>
      <c r="E84"/>
      <c r="F84"/>
      <c r="G84"/>
      <c r="H84"/>
      <c r="I84"/>
      <c r="J84"/>
    </row>
    <row r="85" spans="1:10" s="243" customFormat="1">
      <c r="A85"/>
      <c r="B85"/>
      <c r="C85" s="4"/>
      <c r="D85"/>
      <c r="E85"/>
      <c r="F85"/>
      <c r="G85"/>
      <c r="H85"/>
      <c r="I85"/>
      <c r="J85"/>
    </row>
    <row r="86" spans="1:10" s="243" customFormat="1">
      <c r="A86"/>
      <c r="B86"/>
      <c r="C86" s="4"/>
      <c r="D86"/>
      <c r="E86"/>
      <c r="F86"/>
      <c r="G86"/>
      <c r="H86"/>
      <c r="I86"/>
      <c r="J86"/>
    </row>
    <row r="87" spans="1:10" s="243" customFormat="1">
      <c r="A87"/>
      <c r="B87"/>
      <c r="C87" s="4"/>
      <c r="D87"/>
      <c r="E87"/>
      <c r="F87"/>
      <c r="G87"/>
      <c r="H87"/>
      <c r="I87"/>
      <c r="J87"/>
    </row>
    <row r="88" spans="1:10" s="243" customFormat="1">
      <c r="A88"/>
      <c r="B88"/>
      <c r="C88" s="4"/>
      <c r="D88"/>
      <c r="E88"/>
      <c r="F88"/>
      <c r="G88"/>
      <c r="H88"/>
      <c r="I88"/>
      <c r="J88"/>
    </row>
    <row r="89" spans="1:10" s="243" customFormat="1">
      <c r="A89"/>
      <c r="B89"/>
      <c r="C89" s="4"/>
      <c r="D89"/>
      <c r="E89"/>
      <c r="F89"/>
      <c r="G89"/>
      <c r="H89"/>
      <c r="I89"/>
      <c r="J89"/>
    </row>
    <row r="90" spans="1:10" s="243" customFormat="1">
      <c r="A90"/>
      <c r="B90"/>
      <c r="C90" s="4"/>
      <c r="D90"/>
      <c r="E90"/>
      <c r="F90"/>
      <c r="G90"/>
      <c r="H90"/>
      <c r="I90"/>
      <c r="J90"/>
    </row>
    <row r="91" spans="1:10" s="243" customFormat="1">
      <c r="A91"/>
      <c r="B91"/>
      <c r="C91" s="4"/>
      <c r="D91"/>
      <c r="E91"/>
      <c r="F91"/>
      <c r="G91"/>
      <c r="H91"/>
      <c r="I91"/>
      <c r="J91"/>
    </row>
    <row r="92" spans="1:10" s="243" customFormat="1">
      <c r="A92"/>
      <c r="B92"/>
      <c r="C92" s="4"/>
      <c r="D92"/>
      <c r="E92"/>
      <c r="F92"/>
      <c r="G92"/>
      <c r="H92"/>
      <c r="I92"/>
      <c r="J92"/>
    </row>
    <row r="93" spans="1:10" s="243" customFormat="1">
      <c r="A93"/>
      <c r="B93"/>
      <c r="C93" s="4"/>
      <c r="D93"/>
      <c r="E93"/>
      <c r="F93"/>
      <c r="G93"/>
      <c r="H93"/>
      <c r="I93"/>
      <c r="J93"/>
    </row>
    <row r="94" spans="1:10" s="243" customFormat="1">
      <c r="A94"/>
      <c r="B94"/>
      <c r="C94" s="4"/>
      <c r="D94"/>
      <c r="E94"/>
      <c r="F94"/>
      <c r="G94"/>
      <c r="H94"/>
      <c r="I94"/>
      <c r="J94"/>
    </row>
    <row r="95" spans="1:10" s="243" customFormat="1">
      <c r="A95"/>
      <c r="B95"/>
      <c r="C95" s="4"/>
      <c r="D95"/>
      <c r="E95"/>
      <c r="F95"/>
      <c r="G95"/>
      <c r="H95"/>
      <c r="I95"/>
      <c r="J95"/>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F33" sqref="F33"/>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4"/>
      <c r="C3" s="225"/>
      <c r="D3" s="225"/>
      <c r="E3" s="225"/>
      <c r="F3" s="225"/>
      <c r="G3" s="225"/>
      <c r="H3" s="225"/>
      <c r="I3" s="226"/>
    </row>
    <row r="4" spans="2:19">
      <c r="B4" s="487" t="s">
        <v>465</v>
      </c>
      <c r="C4" s="488"/>
      <c r="D4" s="488"/>
      <c r="E4" s="489" t="s">
        <v>466</v>
      </c>
      <c r="F4" s="489"/>
      <c r="G4" s="489"/>
      <c r="H4" s="489"/>
      <c r="I4" s="490"/>
      <c r="Q4" s="483" t="s">
        <v>467</v>
      </c>
      <c r="R4" s="483"/>
    </row>
    <row r="5" spans="2:19">
      <c r="B5" s="487"/>
      <c r="C5" s="488"/>
      <c r="D5" s="488"/>
      <c r="E5" s="489"/>
      <c r="F5" s="489"/>
      <c r="G5" s="489"/>
      <c r="H5" s="489"/>
      <c r="I5" s="490"/>
      <c r="Q5" s="483"/>
      <c r="R5" s="483"/>
    </row>
    <row r="6" spans="2:19">
      <c r="B6" s="487"/>
      <c r="C6" s="488"/>
      <c r="D6" s="488"/>
      <c r="E6" s="489"/>
      <c r="F6" s="489"/>
      <c r="G6" s="489"/>
      <c r="H6" s="489"/>
      <c r="I6" s="490"/>
      <c r="Q6" s="483"/>
      <c r="R6" s="483"/>
    </row>
    <row r="7" spans="2:19" ht="15.75" thickBot="1">
      <c r="B7" s="227"/>
      <c r="I7" s="228"/>
    </row>
    <row r="8" spans="2:19" ht="62.25" customHeight="1" thickBot="1">
      <c r="B8" s="491" t="s">
        <v>414</v>
      </c>
      <c r="C8" s="492"/>
      <c r="D8" s="229" t="s">
        <v>468</v>
      </c>
      <c r="E8" s="230">
        <v>5</v>
      </c>
      <c r="F8" s="230">
        <v>10</v>
      </c>
      <c r="G8" s="230">
        <v>15</v>
      </c>
      <c r="H8" s="230">
        <v>20</v>
      </c>
      <c r="I8" s="231">
        <v>25</v>
      </c>
      <c r="K8" s="476" t="s">
        <v>469</v>
      </c>
      <c r="L8" s="477"/>
      <c r="M8" s="477"/>
      <c r="N8" s="477"/>
      <c r="O8" s="477"/>
      <c r="P8" s="478"/>
      <c r="Q8" s="479" t="s">
        <v>470</v>
      </c>
      <c r="R8" s="475"/>
      <c r="S8" s="9" t="s">
        <v>471</v>
      </c>
    </row>
    <row r="9" spans="2:19" ht="62.25" customHeight="1" thickBot="1">
      <c r="B9" s="491"/>
      <c r="C9" s="492"/>
      <c r="D9" s="229" t="s">
        <v>472</v>
      </c>
      <c r="E9" s="232">
        <v>4</v>
      </c>
      <c r="F9" s="232">
        <v>8</v>
      </c>
      <c r="G9" s="230">
        <v>12</v>
      </c>
      <c r="H9" s="230">
        <v>16</v>
      </c>
      <c r="I9" s="231">
        <v>20</v>
      </c>
      <c r="K9" s="480" t="s">
        <v>473</v>
      </c>
      <c r="L9" s="481"/>
      <c r="M9" s="481"/>
      <c r="N9" s="481"/>
      <c r="O9" s="481"/>
      <c r="P9" s="482"/>
      <c r="Q9" s="474" t="s">
        <v>474</v>
      </c>
      <c r="R9" s="475"/>
      <c r="S9" s="9" t="s">
        <v>409</v>
      </c>
    </row>
    <row r="10" spans="2:19" ht="62.25" customHeight="1" thickBot="1">
      <c r="B10" s="491"/>
      <c r="C10" s="492"/>
      <c r="D10" s="229" t="s">
        <v>475</v>
      </c>
      <c r="E10" s="232">
        <v>3</v>
      </c>
      <c r="F10" s="232">
        <v>6</v>
      </c>
      <c r="G10" s="232">
        <v>9</v>
      </c>
      <c r="H10" s="230">
        <v>12</v>
      </c>
      <c r="I10" s="231">
        <v>15</v>
      </c>
      <c r="K10" s="484" t="s">
        <v>436</v>
      </c>
      <c r="L10" s="485"/>
      <c r="M10" s="485"/>
      <c r="N10" s="485"/>
      <c r="O10" s="485"/>
      <c r="P10" s="486"/>
      <c r="Q10" s="474" t="s">
        <v>476</v>
      </c>
      <c r="R10" s="475"/>
      <c r="S10" s="9" t="s">
        <v>477</v>
      </c>
    </row>
    <row r="11" spans="2:19" ht="62.25" customHeight="1">
      <c r="B11" s="491"/>
      <c r="C11" s="492"/>
      <c r="D11" s="229" t="s">
        <v>478</v>
      </c>
      <c r="E11" s="233">
        <v>2</v>
      </c>
      <c r="F11" s="232">
        <v>4</v>
      </c>
      <c r="G11" s="232">
        <v>6</v>
      </c>
      <c r="H11" s="230">
        <v>8</v>
      </c>
      <c r="I11" s="231">
        <v>10</v>
      </c>
      <c r="K11" s="493" t="s">
        <v>479</v>
      </c>
      <c r="L11" s="494"/>
      <c r="M11" s="494"/>
      <c r="N11" s="494"/>
      <c r="O11" s="494"/>
      <c r="P11" s="495"/>
      <c r="Q11" s="474" t="s">
        <v>408</v>
      </c>
      <c r="R11" s="475"/>
      <c r="S11" s="9" t="s">
        <v>408</v>
      </c>
    </row>
    <row r="12" spans="2:19" ht="62.25" customHeight="1">
      <c r="B12" s="491"/>
      <c r="C12" s="492"/>
      <c r="D12" s="229" t="s">
        <v>480</v>
      </c>
      <c r="E12" s="233">
        <v>1</v>
      </c>
      <c r="F12" s="233">
        <v>2</v>
      </c>
      <c r="G12" s="232">
        <v>3</v>
      </c>
      <c r="H12" s="230">
        <v>4</v>
      </c>
      <c r="I12" s="231">
        <v>5</v>
      </c>
    </row>
    <row r="13" spans="2:19" ht="62.25" customHeight="1" thickBot="1">
      <c r="B13" s="234"/>
      <c r="C13" s="472" t="s">
        <v>481</v>
      </c>
      <c r="D13" s="473"/>
      <c r="E13" s="235" t="s">
        <v>482</v>
      </c>
      <c r="F13" s="235" t="s">
        <v>483</v>
      </c>
      <c r="G13" s="235" t="s">
        <v>484</v>
      </c>
      <c r="H13" s="235" t="s">
        <v>485</v>
      </c>
      <c r="I13" s="236" t="s">
        <v>486</v>
      </c>
    </row>
    <row r="17" spans="4:6">
      <c r="D17" s="9"/>
      <c r="E17" s="9"/>
      <c r="F17" s="9"/>
    </row>
    <row r="18" spans="4:6" ht="15.75">
      <c r="D18" s="14" t="s">
        <v>487</v>
      </c>
      <c r="E18" s="31" t="s">
        <v>479</v>
      </c>
      <c r="F18" s="31">
        <v>1</v>
      </c>
    </row>
    <row r="19" spans="4:6" ht="15.75">
      <c r="D19" t="s">
        <v>487</v>
      </c>
      <c r="E19" s="233" t="s">
        <v>479</v>
      </c>
      <c r="F19" s="233">
        <v>1</v>
      </c>
    </row>
    <row r="20" spans="4:6">
      <c r="D20" t="s">
        <v>488</v>
      </c>
      <c r="E20" t="s">
        <v>479</v>
      </c>
      <c r="F20">
        <v>2</v>
      </c>
    </row>
    <row r="21" spans="4:6">
      <c r="D21" t="s">
        <v>489</v>
      </c>
      <c r="E21" t="s">
        <v>436</v>
      </c>
      <c r="F21">
        <v>2</v>
      </c>
    </row>
    <row r="22" spans="4:6">
      <c r="D22" t="s">
        <v>490</v>
      </c>
      <c r="E22" t="s">
        <v>491</v>
      </c>
      <c r="F22">
        <v>3</v>
      </c>
    </row>
    <row r="23" spans="4:6">
      <c r="D23" t="s">
        <v>492</v>
      </c>
      <c r="E23" t="s">
        <v>469</v>
      </c>
      <c r="F23">
        <v>4</v>
      </c>
    </row>
    <row r="24" spans="4:6">
      <c r="D24" t="s">
        <v>493</v>
      </c>
      <c r="E24" t="s">
        <v>479</v>
      </c>
      <c r="F24">
        <v>1</v>
      </c>
    </row>
    <row r="25" spans="4:6">
      <c r="D25" t="s">
        <v>494</v>
      </c>
      <c r="E25" t="s">
        <v>436</v>
      </c>
      <c r="F25">
        <v>2</v>
      </c>
    </row>
    <row r="26" spans="4:6">
      <c r="D26" t="s">
        <v>495</v>
      </c>
      <c r="E26" t="s">
        <v>436</v>
      </c>
      <c r="F26">
        <v>2</v>
      </c>
    </row>
    <row r="27" spans="4:6">
      <c r="D27" t="s">
        <v>496</v>
      </c>
      <c r="E27" t="s">
        <v>473</v>
      </c>
      <c r="F27">
        <v>3</v>
      </c>
    </row>
    <row r="28" spans="4:6">
      <c r="D28" t="s">
        <v>497</v>
      </c>
      <c r="E28" t="s">
        <v>469</v>
      </c>
      <c r="F28">
        <v>4</v>
      </c>
    </row>
    <row r="29" spans="4:6">
      <c r="D29" t="s">
        <v>498</v>
      </c>
      <c r="E29" t="s">
        <v>436</v>
      </c>
      <c r="F29">
        <v>2</v>
      </c>
    </row>
    <row r="30" spans="4:6">
      <c r="D30" t="s">
        <v>499</v>
      </c>
      <c r="E30" t="s">
        <v>436</v>
      </c>
      <c r="F30">
        <v>2</v>
      </c>
    </row>
    <row r="31" spans="4:6">
      <c r="D31" t="s">
        <v>500</v>
      </c>
      <c r="E31" t="s">
        <v>436</v>
      </c>
      <c r="F31">
        <v>2</v>
      </c>
    </row>
    <row r="32" spans="4:6">
      <c r="D32" t="s">
        <v>501</v>
      </c>
      <c r="E32" t="s">
        <v>473</v>
      </c>
      <c r="F32">
        <v>3</v>
      </c>
    </row>
    <row r="33" spans="4:6">
      <c r="D33" t="s">
        <v>502</v>
      </c>
      <c r="E33" t="s">
        <v>469</v>
      </c>
      <c r="F33">
        <v>4</v>
      </c>
    </row>
    <row r="34" spans="4:6">
      <c r="D34" t="s">
        <v>503</v>
      </c>
      <c r="E34" t="s">
        <v>436</v>
      </c>
      <c r="F34">
        <v>2</v>
      </c>
    </row>
    <row r="35" spans="4:6">
      <c r="D35" t="s">
        <v>504</v>
      </c>
      <c r="E35" t="s">
        <v>436</v>
      </c>
      <c r="F35">
        <v>2</v>
      </c>
    </row>
    <row r="36" spans="4:6">
      <c r="D36" t="s">
        <v>505</v>
      </c>
      <c r="E36" t="s">
        <v>473</v>
      </c>
      <c r="F36">
        <v>3</v>
      </c>
    </row>
    <row r="37" spans="4:6">
      <c r="D37" t="s">
        <v>506</v>
      </c>
      <c r="E37" t="s">
        <v>473</v>
      </c>
      <c r="F37">
        <v>3</v>
      </c>
    </row>
    <row r="38" spans="4:6">
      <c r="D38" t="s">
        <v>507</v>
      </c>
      <c r="E38" t="s">
        <v>469</v>
      </c>
      <c r="F38">
        <v>4</v>
      </c>
    </row>
    <row r="39" spans="4:6">
      <c r="D39" t="s">
        <v>508</v>
      </c>
      <c r="E39" t="s">
        <v>473</v>
      </c>
      <c r="F39">
        <v>3</v>
      </c>
    </row>
    <row r="40" spans="4:6">
      <c r="D40" t="s">
        <v>509</v>
      </c>
      <c r="E40" t="s">
        <v>473</v>
      </c>
      <c r="F40">
        <v>3</v>
      </c>
    </row>
    <row r="41" spans="4:6">
      <c r="D41" t="s">
        <v>510</v>
      </c>
      <c r="E41" t="s">
        <v>473</v>
      </c>
      <c r="F41">
        <v>3</v>
      </c>
    </row>
    <row r="42" spans="4:6">
      <c r="D42" t="s">
        <v>511</v>
      </c>
      <c r="E42" t="s">
        <v>473</v>
      </c>
      <c r="F42">
        <v>3</v>
      </c>
    </row>
    <row r="43" spans="4:6">
      <c r="D43" t="s">
        <v>512</v>
      </c>
      <c r="E43" t="s">
        <v>469</v>
      </c>
      <c r="F43">
        <v>4</v>
      </c>
    </row>
  </sheetData>
  <mergeCells count="13">
    <mergeCell ref="Q4:R6"/>
    <mergeCell ref="K10:P10"/>
    <mergeCell ref="B4:D6"/>
    <mergeCell ref="E4:I6"/>
    <mergeCell ref="B8:C12"/>
    <mergeCell ref="K11:P11"/>
    <mergeCell ref="Q11:R11"/>
    <mergeCell ref="C13:D13"/>
    <mergeCell ref="Q10:R10"/>
    <mergeCell ref="K8:P8"/>
    <mergeCell ref="Q8:R8"/>
    <mergeCell ref="K9:P9"/>
    <mergeCell ref="Q9:R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119"/>
  <sheetViews>
    <sheetView topLeftCell="B90" zoomScale="90" zoomScaleNormal="90" workbookViewId="0">
      <selection activeCell="H110" sqref="H110:N119"/>
    </sheetView>
  </sheetViews>
  <sheetFormatPr defaultColWidth="11.42578125" defaultRowHeight="15"/>
  <cols>
    <col min="1" max="1" width="6.140625" style="92" customWidth="1"/>
    <col min="2" max="2" width="22.42578125" style="92" customWidth="1"/>
    <col min="3" max="3" width="42" style="34" customWidth="1"/>
    <col min="4" max="4" width="15.42578125" style="93" customWidth="1"/>
    <col min="5" max="5" width="10.8554687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09"/>
      <c r="B1" s="509"/>
      <c r="C1" s="509"/>
      <c r="D1" s="510"/>
      <c r="E1" s="510"/>
      <c r="F1" s="510"/>
      <c r="G1" s="510"/>
      <c r="H1" s="510"/>
      <c r="I1" s="510"/>
      <c r="J1" s="510"/>
      <c r="K1" s="508"/>
      <c r="L1" s="508"/>
      <c r="M1" s="508"/>
    </row>
    <row r="2" spans="1:13" s="88" customFormat="1" ht="39.75" customHeight="1">
      <c r="A2" s="509"/>
      <c r="B2" s="509"/>
      <c r="C2" s="509"/>
      <c r="D2" s="510"/>
      <c r="E2" s="510"/>
      <c r="F2" s="510"/>
      <c r="G2" s="510"/>
      <c r="H2" s="510"/>
      <c r="I2" s="510"/>
      <c r="J2" s="510"/>
      <c r="K2" s="508"/>
      <c r="L2" s="508"/>
      <c r="M2" s="508"/>
    </row>
    <row r="3" spans="1:13" s="88" customFormat="1" ht="3" customHeight="1">
      <c r="A3" s="509"/>
      <c r="B3" s="509"/>
      <c r="C3" s="509"/>
      <c r="D3" s="237"/>
      <c r="E3" s="237"/>
      <c r="F3" s="237"/>
      <c r="G3" s="237"/>
      <c r="H3" s="237"/>
      <c r="I3" s="237"/>
      <c r="J3" s="237"/>
      <c r="K3" s="508"/>
      <c r="L3" s="508"/>
      <c r="M3" s="508"/>
    </row>
    <row r="4" spans="1:13" s="88" customFormat="1" ht="21.75" customHeight="1">
      <c r="A4" s="390" t="s">
        <v>513</v>
      </c>
      <c r="B4" s="391"/>
      <c r="C4" s="387" t="str">
        <f>'6- Valoración Controles'!C4:K4</f>
        <v>GESTIÓN FINANCIERA Y PRESUPUESTAL</v>
      </c>
      <c r="D4" s="388"/>
      <c r="E4" s="388"/>
      <c r="F4" s="388"/>
      <c r="G4" s="388"/>
      <c r="H4" s="388"/>
      <c r="I4" s="388"/>
      <c r="J4" s="388"/>
      <c r="K4" s="388"/>
      <c r="L4" s="388"/>
      <c r="M4" s="389"/>
    </row>
    <row r="5" spans="1:13" s="88" customFormat="1" ht="40.9" customHeight="1">
      <c r="A5" s="390" t="s">
        <v>514</v>
      </c>
      <c r="B5" s="391"/>
      <c r="C5" s="392"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393"/>
      <c r="E5" s="393"/>
      <c r="F5" s="393"/>
      <c r="G5" s="393"/>
      <c r="H5" s="393"/>
      <c r="I5" s="393"/>
      <c r="J5" s="393"/>
      <c r="K5" s="393"/>
      <c r="L5" s="393"/>
      <c r="M5" s="394"/>
    </row>
    <row r="6" spans="1:13" s="88" customFormat="1" ht="24.75" customHeight="1" thickBot="1">
      <c r="A6" s="398" t="s">
        <v>515</v>
      </c>
      <c r="B6" s="399"/>
      <c r="C6" s="395" t="s">
        <v>269</v>
      </c>
      <c r="D6" s="396"/>
      <c r="E6" s="396"/>
      <c r="F6" s="396"/>
      <c r="G6" s="396"/>
      <c r="H6" s="396"/>
      <c r="I6" s="396"/>
      <c r="J6" s="396"/>
      <c r="K6" s="396"/>
      <c r="L6" s="396"/>
      <c r="M6" s="397"/>
    </row>
    <row r="7" spans="1:13" s="89" customFormat="1" ht="24.75" customHeight="1" thickTop="1" thickBot="1">
      <c r="A7" s="516" t="s">
        <v>516</v>
      </c>
      <c r="B7" s="517"/>
      <c r="C7" s="518"/>
      <c r="D7" s="519" t="s">
        <v>517</v>
      </c>
      <c r="E7" s="519"/>
      <c r="F7" s="519"/>
      <c r="G7" s="520" t="s">
        <v>518</v>
      </c>
      <c r="H7" s="511" t="s">
        <v>519</v>
      </c>
      <c r="I7" s="513" t="s">
        <v>520</v>
      </c>
      <c r="J7" s="514"/>
      <c r="K7" s="513" t="s">
        <v>521</v>
      </c>
      <c r="L7" s="515"/>
      <c r="M7" s="511" t="s">
        <v>522</v>
      </c>
    </row>
    <row r="8" spans="1:13" s="90" customFormat="1" ht="57" customHeight="1" thickTop="1" thickBot="1">
      <c r="A8" s="238" t="s">
        <v>39</v>
      </c>
      <c r="B8" s="238" t="s">
        <v>209</v>
      </c>
      <c r="C8" s="238" t="s">
        <v>211</v>
      </c>
      <c r="D8" s="239" t="s">
        <v>221</v>
      </c>
      <c r="E8" s="239" t="s">
        <v>523</v>
      </c>
      <c r="F8" s="239" t="s">
        <v>524</v>
      </c>
      <c r="G8" s="520"/>
      <c r="H8" s="512"/>
      <c r="I8" s="240" t="s">
        <v>525</v>
      </c>
      <c r="J8" s="240" t="s">
        <v>526</v>
      </c>
      <c r="K8" s="240" t="s">
        <v>527</v>
      </c>
      <c r="L8" s="242" t="s">
        <v>528</v>
      </c>
      <c r="M8" s="512"/>
    </row>
    <row r="9" spans="1:13" s="91" customFormat="1" ht="3.75" customHeight="1">
      <c r="A9" s="522"/>
      <c r="B9" s="523"/>
      <c r="C9" s="523"/>
      <c r="D9" s="523"/>
      <c r="E9" s="523"/>
      <c r="F9" s="523"/>
      <c r="G9" s="523"/>
      <c r="H9" s="241"/>
      <c r="I9" s="241"/>
      <c r="J9" s="241"/>
      <c r="K9" s="241"/>
      <c r="L9" s="241"/>
      <c r="M9" s="95"/>
    </row>
    <row r="10" spans="1:13" s="91" customFormat="1" ht="13.5" customHeight="1">
      <c r="A10" s="497">
        <f>'7- Mapa Final'!A10</f>
        <v>1</v>
      </c>
      <c r="B10" s="497" t="str">
        <f>'7- Mapa Final'!B10</f>
        <v xml:space="preserve">Posibilidad de registro y pago equivocado, tardío y sin el cumplimiento de requisitos  de las obligaciones de la Enrtidad </v>
      </c>
      <c r="C10" s="497" t="str">
        <f>'7- Mapa Final'!C10</f>
        <v>Se abonan menores o mayores valores o se abonan  a cuentas que no pertenecen a los destinatarios, o se abona incumpliendo los tiempos contractuales o legales  establecidos .</v>
      </c>
      <c r="D10" s="498" t="str">
        <f>'7- Mapa Final'!J10</f>
        <v>Muy Baja - 1</v>
      </c>
      <c r="E10" s="500" t="str">
        <f>'7- Mapa Final'!K10</f>
        <v>Menor - 2</v>
      </c>
      <c r="F10" s="502" t="str">
        <f>'7- Mapa Final'!M10</f>
        <v>Bajo - 2</v>
      </c>
      <c r="G10" s="352"/>
      <c r="H10" s="521" t="s">
        <v>529</v>
      </c>
      <c r="I10" s="503"/>
      <c r="J10" s="503" t="s">
        <v>530</v>
      </c>
      <c r="K10" s="504">
        <v>45685</v>
      </c>
      <c r="L10" s="504">
        <v>45747</v>
      </c>
      <c r="M10" s="535" t="s">
        <v>531</v>
      </c>
    </row>
    <row r="11" spans="1:13" s="91" customFormat="1" ht="13.5" customHeight="1">
      <c r="A11" s="497"/>
      <c r="B11" s="497"/>
      <c r="C11" s="497"/>
      <c r="D11" s="499"/>
      <c r="E11" s="501"/>
      <c r="F11" s="502"/>
      <c r="G11" s="352"/>
      <c r="H11" s="521"/>
      <c r="I11" s="503"/>
      <c r="J11" s="503"/>
      <c r="K11" s="504"/>
      <c r="L11" s="504"/>
      <c r="M11" s="536"/>
    </row>
    <row r="12" spans="1:13" s="91" customFormat="1" ht="13.5" customHeight="1">
      <c r="A12" s="497"/>
      <c r="B12" s="497"/>
      <c r="C12" s="497"/>
      <c r="D12" s="499"/>
      <c r="E12" s="501"/>
      <c r="F12" s="502"/>
      <c r="G12" s="352"/>
      <c r="H12" s="521"/>
      <c r="I12" s="503"/>
      <c r="J12" s="503"/>
      <c r="K12" s="504"/>
      <c r="L12" s="504"/>
      <c r="M12" s="536"/>
    </row>
    <row r="13" spans="1:13" s="91" customFormat="1" ht="13.5" customHeight="1">
      <c r="A13" s="497"/>
      <c r="B13" s="497"/>
      <c r="C13" s="497"/>
      <c r="D13" s="499"/>
      <c r="E13" s="501"/>
      <c r="F13" s="502"/>
      <c r="G13" s="352"/>
      <c r="H13" s="521"/>
      <c r="I13" s="503"/>
      <c r="J13" s="503"/>
      <c r="K13" s="504"/>
      <c r="L13" s="504"/>
      <c r="M13" s="536"/>
    </row>
    <row r="14" spans="1:13" s="91" customFormat="1" ht="13.5" customHeight="1">
      <c r="A14" s="497"/>
      <c r="B14" s="497"/>
      <c r="C14" s="497"/>
      <c r="D14" s="499"/>
      <c r="E14" s="501"/>
      <c r="F14" s="502"/>
      <c r="G14" s="352"/>
      <c r="H14" s="521"/>
      <c r="I14" s="503"/>
      <c r="J14" s="503"/>
      <c r="K14" s="504"/>
      <c r="L14" s="504"/>
      <c r="M14" s="536"/>
    </row>
    <row r="15" spans="1:13" s="91" customFormat="1" ht="13.5" customHeight="1">
      <c r="A15" s="497"/>
      <c r="B15" s="497"/>
      <c r="C15" s="497"/>
      <c r="D15" s="499"/>
      <c r="E15" s="501"/>
      <c r="F15" s="502"/>
      <c r="G15" s="352"/>
      <c r="H15" s="521"/>
      <c r="I15" s="503"/>
      <c r="J15" s="503"/>
      <c r="K15" s="504"/>
      <c r="L15" s="504"/>
      <c r="M15" s="536"/>
    </row>
    <row r="16" spans="1:13" s="91" customFormat="1" ht="13.5" customHeight="1">
      <c r="A16" s="497"/>
      <c r="B16" s="497"/>
      <c r="C16" s="497"/>
      <c r="D16" s="499"/>
      <c r="E16" s="501"/>
      <c r="F16" s="502"/>
      <c r="G16" s="352"/>
      <c r="H16" s="521"/>
      <c r="I16" s="503"/>
      <c r="J16" s="503"/>
      <c r="K16" s="504"/>
      <c r="L16" s="504"/>
      <c r="M16" s="536"/>
    </row>
    <row r="17" spans="1:13" s="91" customFormat="1" ht="13.5" customHeight="1">
      <c r="A17" s="497"/>
      <c r="B17" s="497"/>
      <c r="C17" s="497"/>
      <c r="D17" s="499"/>
      <c r="E17" s="501"/>
      <c r="F17" s="502"/>
      <c r="G17" s="352"/>
      <c r="H17" s="521"/>
      <c r="I17" s="503"/>
      <c r="J17" s="503"/>
      <c r="K17" s="504"/>
      <c r="L17" s="504"/>
      <c r="M17" s="536"/>
    </row>
    <row r="18" spans="1:13" s="91" customFormat="1" ht="21.75" customHeight="1">
      <c r="A18" s="497"/>
      <c r="B18" s="497"/>
      <c r="C18" s="497"/>
      <c r="D18" s="499"/>
      <c r="E18" s="501"/>
      <c r="F18" s="502"/>
      <c r="G18" s="352"/>
      <c r="H18" s="521"/>
      <c r="I18" s="503"/>
      <c r="J18" s="503"/>
      <c r="K18" s="504"/>
      <c r="L18" s="504"/>
      <c r="M18" s="536"/>
    </row>
    <row r="19" spans="1:13" s="91" customFormat="1" ht="21.75" customHeight="1">
      <c r="A19" s="497"/>
      <c r="B19" s="497"/>
      <c r="C19" s="497"/>
      <c r="D19" s="499"/>
      <c r="E19" s="501"/>
      <c r="F19" s="502"/>
      <c r="G19" s="352"/>
      <c r="H19" s="521"/>
      <c r="I19" s="503"/>
      <c r="J19" s="503"/>
      <c r="K19" s="504"/>
      <c r="L19" s="504"/>
      <c r="M19" s="536"/>
    </row>
    <row r="20" spans="1:13" s="91" customFormat="1" ht="13.5" customHeight="1">
      <c r="A20" s="496">
        <f>'7- Mapa Final'!A20</f>
        <v>2</v>
      </c>
      <c r="B20" s="497" t="str">
        <f>'7- Mapa Final'!B20</f>
        <v xml:space="preserve">Registrar o emitir  CDP con rubro presupuestal diferente al indicado en la solicitud </v>
      </c>
      <c r="C20" s="497" t="str">
        <f>'7- Mapa Final'!C20</f>
        <v>Emitir un CDP con informacion erronea de valor, destinacion, cuenta a afectar.</v>
      </c>
      <c r="D20" s="498" t="str">
        <f>'7- Mapa Final'!J20</f>
        <v>Muy Baja - 1</v>
      </c>
      <c r="E20" s="500" t="str">
        <f>'7- Mapa Final'!K20</f>
        <v>Menor - 2</v>
      </c>
      <c r="F20" s="502" t="str">
        <f>'7- Mapa Final'!M20</f>
        <v>Bajo - 2</v>
      </c>
      <c r="G20" s="352"/>
      <c r="H20" s="524" t="s">
        <v>532</v>
      </c>
      <c r="I20" s="503"/>
      <c r="J20" s="503" t="s">
        <v>530</v>
      </c>
      <c r="K20" s="504">
        <v>45685</v>
      </c>
      <c r="L20" s="504">
        <v>45747</v>
      </c>
      <c r="M20" s="535" t="s">
        <v>531</v>
      </c>
    </row>
    <row r="21" spans="1:13" s="91" customFormat="1" ht="13.5" customHeight="1">
      <c r="A21" s="496"/>
      <c r="B21" s="497"/>
      <c r="C21" s="497"/>
      <c r="D21" s="499"/>
      <c r="E21" s="501"/>
      <c r="F21" s="502"/>
      <c r="G21" s="352"/>
      <c r="H21" s="525"/>
      <c r="I21" s="503"/>
      <c r="J21" s="503"/>
      <c r="K21" s="504"/>
      <c r="L21" s="504"/>
      <c r="M21" s="536"/>
    </row>
    <row r="22" spans="1:13" s="91" customFormat="1" ht="13.5" customHeight="1">
      <c r="A22" s="496"/>
      <c r="B22" s="497"/>
      <c r="C22" s="497"/>
      <c r="D22" s="499"/>
      <c r="E22" s="501"/>
      <c r="F22" s="502"/>
      <c r="G22" s="352"/>
      <c r="H22" s="525"/>
      <c r="I22" s="503"/>
      <c r="J22" s="503"/>
      <c r="K22" s="504"/>
      <c r="L22" s="504"/>
      <c r="M22" s="536"/>
    </row>
    <row r="23" spans="1:13" s="91" customFormat="1" ht="13.5" customHeight="1">
      <c r="A23" s="496"/>
      <c r="B23" s="497"/>
      <c r="C23" s="497"/>
      <c r="D23" s="499"/>
      <c r="E23" s="501"/>
      <c r="F23" s="502"/>
      <c r="G23" s="352"/>
      <c r="H23" s="525"/>
      <c r="I23" s="503"/>
      <c r="J23" s="503"/>
      <c r="K23" s="504"/>
      <c r="L23" s="504"/>
      <c r="M23" s="536"/>
    </row>
    <row r="24" spans="1:13" s="91" customFormat="1" ht="13.5" customHeight="1">
      <c r="A24" s="496"/>
      <c r="B24" s="497"/>
      <c r="C24" s="497"/>
      <c r="D24" s="499"/>
      <c r="E24" s="501"/>
      <c r="F24" s="502"/>
      <c r="G24" s="352"/>
      <c r="H24" s="525"/>
      <c r="I24" s="503"/>
      <c r="J24" s="503"/>
      <c r="K24" s="504"/>
      <c r="L24" s="504"/>
      <c r="M24" s="536"/>
    </row>
    <row r="25" spans="1:13" s="91" customFormat="1" ht="13.5" customHeight="1">
      <c r="A25" s="496"/>
      <c r="B25" s="497"/>
      <c r="C25" s="497"/>
      <c r="D25" s="499"/>
      <c r="E25" s="501"/>
      <c r="F25" s="502"/>
      <c r="G25" s="352"/>
      <c r="H25" s="525"/>
      <c r="I25" s="503"/>
      <c r="J25" s="503"/>
      <c r="K25" s="504"/>
      <c r="L25" s="504"/>
      <c r="M25" s="536"/>
    </row>
    <row r="26" spans="1:13" s="91" customFormat="1" ht="13.5" customHeight="1">
      <c r="A26" s="496"/>
      <c r="B26" s="497"/>
      <c r="C26" s="497"/>
      <c r="D26" s="499"/>
      <c r="E26" s="501"/>
      <c r="F26" s="502"/>
      <c r="G26" s="352"/>
      <c r="H26" s="525"/>
      <c r="I26" s="503"/>
      <c r="J26" s="503"/>
      <c r="K26" s="504"/>
      <c r="L26" s="504"/>
      <c r="M26" s="536"/>
    </row>
    <row r="27" spans="1:13" s="91" customFormat="1" ht="13.5" customHeight="1">
      <c r="A27" s="496"/>
      <c r="B27" s="497"/>
      <c r="C27" s="497"/>
      <c r="D27" s="499"/>
      <c r="E27" s="501"/>
      <c r="F27" s="502"/>
      <c r="G27" s="352"/>
      <c r="H27" s="525"/>
      <c r="I27" s="503"/>
      <c r="J27" s="503"/>
      <c r="K27" s="504"/>
      <c r="L27" s="504"/>
      <c r="M27" s="536"/>
    </row>
    <row r="28" spans="1:13" s="91" customFormat="1" ht="21.75" customHeight="1">
      <c r="A28" s="496"/>
      <c r="B28" s="497"/>
      <c r="C28" s="497"/>
      <c r="D28" s="499"/>
      <c r="E28" s="501"/>
      <c r="F28" s="502"/>
      <c r="G28" s="352"/>
      <c r="H28" s="525"/>
      <c r="I28" s="503"/>
      <c r="J28" s="503"/>
      <c r="K28" s="504"/>
      <c r="L28" s="504"/>
      <c r="M28" s="536"/>
    </row>
    <row r="29" spans="1:13" s="91" customFormat="1" ht="21.75" customHeight="1">
      <c r="A29" s="496"/>
      <c r="B29" s="497"/>
      <c r="C29" s="497"/>
      <c r="D29" s="499"/>
      <c r="E29" s="501"/>
      <c r="F29" s="502"/>
      <c r="G29" s="352"/>
      <c r="H29" s="525"/>
      <c r="I29" s="503"/>
      <c r="J29" s="503"/>
      <c r="K29" s="504"/>
      <c r="L29" s="504"/>
      <c r="M29" s="536"/>
    </row>
    <row r="30" spans="1:13" s="91" customFormat="1" ht="13.5" customHeight="1">
      <c r="A30" s="496">
        <f>'7- Mapa Final'!A30</f>
        <v>3</v>
      </c>
      <c r="B30" s="497" t="str">
        <f>'7- Mapa Final'!B30</f>
        <v xml:space="preserve">Incumplimiento de obligaciones tributarias </v>
      </c>
      <c r="C30" s="497" t="str">
        <f>'7- Mapa Final'!C30</f>
        <v xml:space="preserve"> No se  reconocen , o no se pagan  oportunamente , o no se pagan los valores correctos o en la administración de impuestos  correcta ,    las  obligaciones tributarias que le competen a la entidad</v>
      </c>
      <c r="D30" s="498" t="str">
        <f>'7- Mapa Final'!J30</f>
        <v>Muy Baja - 1</v>
      </c>
      <c r="E30" s="500" t="str">
        <f>'7- Mapa Final'!K30</f>
        <v>Leve - 1</v>
      </c>
      <c r="F30" s="502" t="str">
        <f>'7- Mapa Final'!M30</f>
        <v>Bajo - 1</v>
      </c>
      <c r="G30" s="352"/>
      <c r="H30" s="524" t="s">
        <v>533</v>
      </c>
      <c r="I30" s="503"/>
      <c r="J30" s="503" t="s">
        <v>530</v>
      </c>
      <c r="K30" s="504">
        <v>45685</v>
      </c>
      <c r="L30" s="504">
        <v>45747</v>
      </c>
      <c r="M30" s="535" t="s">
        <v>531</v>
      </c>
    </row>
    <row r="31" spans="1:13" s="91" customFormat="1" ht="13.5" customHeight="1">
      <c r="A31" s="496"/>
      <c r="B31" s="497"/>
      <c r="C31" s="497"/>
      <c r="D31" s="499"/>
      <c r="E31" s="501"/>
      <c r="F31" s="502"/>
      <c r="G31" s="352"/>
      <c r="H31" s="525"/>
      <c r="I31" s="503"/>
      <c r="J31" s="503"/>
      <c r="K31" s="504"/>
      <c r="L31" s="504"/>
      <c r="M31" s="536"/>
    </row>
    <row r="32" spans="1:13" s="91" customFormat="1" ht="13.5" customHeight="1">
      <c r="A32" s="496"/>
      <c r="B32" s="497"/>
      <c r="C32" s="497"/>
      <c r="D32" s="499"/>
      <c r="E32" s="501"/>
      <c r="F32" s="502"/>
      <c r="G32" s="352"/>
      <c r="H32" s="525"/>
      <c r="I32" s="503"/>
      <c r="J32" s="503"/>
      <c r="K32" s="504"/>
      <c r="L32" s="504"/>
      <c r="M32" s="536"/>
    </row>
    <row r="33" spans="1:13" s="91" customFormat="1" ht="13.5" customHeight="1">
      <c r="A33" s="496"/>
      <c r="B33" s="497"/>
      <c r="C33" s="497"/>
      <c r="D33" s="499"/>
      <c r="E33" s="501"/>
      <c r="F33" s="502"/>
      <c r="G33" s="352"/>
      <c r="H33" s="525"/>
      <c r="I33" s="503"/>
      <c r="J33" s="503"/>
      <c r="K33" s="504"/>
      <c r="L33" s="504"/>
      <c r="M33" s="536"/>
    </row>
    <row r="34" spans="1:13" s="91" customFormat="1" ht="13.5" customHeight="1">
      <c r="A34" s="496"/>
      <c r="B34" s="497"/>
      <c r="C34" s="497"/>
      <c r="D34" s="499"/>
      <c r="E34" s="501"/>
      <c r="F34" s="502"/>
      <c r="G34" s="352"/>
      <c r="H34" s="525"/>
      <c r="I34" s="503"/>
      <c r="J34" s="503"/>
      <c r="K34" s="504"/>
      <c r="L34" s="504"/>
      <c r="M34" s="536"/>
    </row>
    <row r="35" spans="1:13" s="91" customFormat="1" ht="13.5" customHeight="1">
      <c r="A35" s="496"/>
      <c r="B35" s="497"/>
      <c r="C35" s="497"/>
      <c r="D35" s="499"/>
      <c r="E35" s="501"/>
      <c r="F35" s="502"/>
      <c r="G35" s="352"/>
      <c r="H35" s="525"/>
      <c r="I35" s="503"/>
      <c r="J35" s="503"/>
      <c r="K35" s="504"/>
      <c r="L35" s="504"/>
      <c r="M35" s="536"/>
    </row>
    <row r="36" spans="1:13" s="91" customFormat="1" ht="13.5" customHeight="1">
      <c r="A36" s="496"/>
      <c r="B36" s="497"/>
      <c r="C36" s="497"/>
      <c r="D36" s="499"/>
      <c r="E36" s="501"/>
      <c r="F36" s="502"/>
      <c r="G36" s="352"/>
      <c r="H36" s="525"/>
      <c r="I36" s="503"/>
      <c r="J36" s="503"/>
      <c r="K36" s="504"/>
      <c r="L36" s="504"/>
      <c r="M36" s="536"/>
    </row>
    <row r="37" spans="1:13" s="91" customFormat="1" ht="13.5" customHeight="1">
      <c r="A37" s="496"/>
      <c r="B37" s="497"/>
      <c r="C37" s="497"/>
      <c r="D37" s="499"/>
      <c r="E37" s="501"/>
      <c r="F37" s="502"/>
      <c r="G37" s="352"/>
      <c r="H37" s="525"/>
      <c r="I37" s="503"/>
      <c r="J37" s="503"/>
      <c r="K37" s="504"/>
      <c r="L37" s="504"/>
      <c r="M37" s="536"/>
    </row>
    <row r="38" spans="1:13" s="91" customFormat="1" ht="21.75" customHeight="1">
      <c r="A38" s="496"/>
      <c r="B38" s="497"/>
      <c r="C38" s="497"/>
      <c r="D38" s="499"/>
      <c r="E38" s="501"/>
      <c r="F38" s="502"/>
      <c r="G38" s="352"/>
      <c r="H38" s="525"/>
      <c r="I38" s="503"/>
      <c r="J38" s="503"/>
      <c r="K38" s="504"/>
      <c r="L38" s="504"/>
      <c r="M38" s="536"/>
    </row>
    <row r="39" spans="1:13" s="91" customFormat="1" ht="21.75" customHeight="1">
      <c r="A39" s="496"/>
      <c r="B39" s="497"/>
      <c r="C39" s="497"/>
      <c r="D39" s="499"/>
      <c r="E39" s="501"/>
      <c r="F39" s="502"/>
      <c r="G39" s="352"/>
      <c r="H39" s="525"/>
      <c r="I39" s="503"/>
      <c r="J39" s="503"/>
      <c r="K39" s="504"/>
      <c r="L39" s="504"/>
      <c r="M39" s="536"/>
    </row>
    <row r="40" spans="1:13" s="91" customFormat="1" ht="13.5" customHeight="1">
      <c r="A40" s="496">
        <f>'7- Mapa Final'!A40</f>
        <v>4</v>
      </c>
      <c r="B40" s="497" t="str">
        <f>'7- Mapa Final'!B40</f>
        <v xml:space="preserve">Iliquidez </v>
      </c>
      <c r="C40" s="497" t="str">
        <f>'7- Mapa Final'!C40</f>
        <v>Posibilidad de que la Entidad no cuente con fondos para cumplir con sus compromisos</v>
      </c>
      <c r="D40" s="498" t="str">
        <f>'7- Mapa Final'!J40</f>
        <v>Muy Baja - 1</v>
      </c>
      <c r="E40" s="500" t="str">
        <f>'7- Mapa Final'!K40</f>
        <v>Leve - 1</v>
      </c>
      <c r="F40" s="502" t="str">
        <f>'7- Mapa Final'!M40</f>
        <v>Bajo - 1</v>
      </c>
      <c r="G40" s="352"/>
      <c r="H40" s="521" t="s">
        <v>534</v>
      </c>
      <c r="I40" s="503"/>
      <c r="J40" s="503" t="s">
        <v>530</v>
      </c>
      <c r="K40" s="504">
        <v>45685</v>
      </c>
      <c r="L40" s="504">
        <v>45747</v>
      </c>
      <c r="M40" s="535" t="s">
        <v>531</v>
      </c>
    </row>
    <row r="41" spans="1:13" s="91" customFormat="1" ht="13.5" customHeight="1">
      <c r="A41" s="496"/>
      <c r="B41" s="497"/>
      <c r="C41" s="497"/>
      <c r="D41" s="499"/>
      <c r="E41" s="501"/>
      <c r="F41" s="502"/>
      <c r="G41" s="352"/>
      <c r="H41" s="521"/>
      <c r="I41" s="503"/>
      <c r="J41" s="503"/>
      <c r="K41" s="504"/>
      <c r="L41" s="504"/>
      <c r="M41" s="536"/>
    </row>
    <row r="42" spans="1:13" s="91" customFormat="1" ht="13.5" customHeight="1">
      <c r="A42" s="496"/>
      <c r="B42" s="497"/>
      <c r="C42" s="497"/>
      <c r="D42" s="499"/>
      <c r="E42" s="501"/>
      <c r="F42" s="502"/>
      <c r="G42" s="352"/>
      <c r="H42" s="521"/>
      <c r="I42" s="503"/>
      <c r="J42" s="503"/>
      <c r="K42" s="504"/>
      <c r="L42" s="504"/>
      <c r="M42" s="536"/>
    </row>
    <row r="43" spans="1:13" s="91" customFormat="1" ht="13.5" customHeight="1">
      <c r="A43" s="496"/>
      <c r="B43" s="497"/>
      <c r="C43" s="497"/>
      <c r="D43" s="499"/>
      <c r="E43" s="501"/>
      <c r="F43" s="502"/>
      <c r="G43" s="352"/>
      <c r="H43" s="521"/>
      <c r="I43" s="503"/>
      <c r="J43" s="503"/>
      <c r="K43" s="504"/>
      <c r="L43" s="504"/>
      <c r="M43" s="536"/>
    </row>
    <row r="44" spans="1:13" s="91" customFormat="1" ht="13.5" customHeight="1">
      <c r="A44" s="496"/>
      <c r="B44" s="497"/>
      <c r="C44" s="497"/>
      <c r="D44" s="499"/>
      <c r="E44" s="501"/>
      <c r="F44" s="502"/>
      <c r="G44" s="352"/>
      <c r="H44" s="521"/>
      <c r="I44" s="503"/>
      <c r="J44" s="503"/>
      <c r="K44" s="504"/>
      <c r="L44" s="504"/>
      <c r="M44" s="536"/>
    </row>
    <row r="45" spans="1:13" s="91" customFormat="1" ht="13.5" customHeight="1">
      <c r="A45" s="496"/>
      <c r="B45" s="497"/>
      <c r="C45" s="497"/>
      <c r="D45" s="499"/>
      <c r="E45" s="501"/>
      <c r="F45" s="502"/>
      <c r="G45" s="352"/>
      <c r="H45" s="521"/>
      <c r="I45" s="503"/>
      <c r="J45" s="503"/>
      <c r="K45" s="504"/>
      <c r="L45" s="504"/>
      <c r="M45" s="536"/>
    </row>
    <row r="46" spans="1:13" s="91" customFormat="1" ht="13.5" customHeight="1">
      <c r="A46" s="496"/>
      <c r="B46" s="497"/>
      <c r="C46" s="497"/>
      <c r="D46" s="499"/>
      <c r="E46" s="501"/>
      <c r="F46" s="502"/>
      <c r="G46" s="352"/>
      <c r="H46" s="521"/>
      <c r="I46" s="503"/>
      <c r="J46" s="503"/>
      <c r="K46" s="504"/>
      <c r="L46" s="504"/>
      <c r="M46" s="536"/>
    </row>
    <row r="47" spans="1:13" s="91" customFormat="1" ht="13.5" customHeight="1">
      <c r="A47" s="496"/>
      <c r="B47" s="497"/>
      <c r="C47" s="497"/>
      <c r="D47" s="499"/>
      <c r="E47" s="501"/>
      <c r="F47" s="502"/>
      <c r="G47" s="352"/>
      <c r="H47" s="521"/>
      <c r="I47" s="503"/>
      <c r="J47" s="503"/>
      <c r="K47" s="504"/>
      <c r="L47" s="504"/>
      <c r="M47" s="536"/>
    </row>
    <row r="48" spans="1:13" s="91" customFormat="1" ht="21.75" customHeight="1">
      <c r="A48" s="496"/>
      <c r="B48" s="497"/>
      <c r="C48" s="497"/>
      <c r="D48" s="499"/>
      <c r="E48" s="501"/>
      <c r="F48" s="502"/>
      <c r="G48" s="352"/>
      <c r="H48" s="521"/>
      <c r="I48" s="503"/>
      <c r="J48" s="503"/>
      <c r="K48" s="504"/>
      <c r="L48" s="504"/>
      <c r="M48" s="536"/>
    </row>
    <row r="49" spans="1:13" s="91" customFormat="1" ht="21.75" customHeight="1">
      <c r="A49" s="496"/>
      <c r="B49" s="497"/>
      <c r="C49" s="497"/>
      <c r="D49" s="499"/>
      <c r="E49" s="501"/>
      <c r="F49" s="502"/>
      <c r="G49" s="352"/>
      <c r="H49" s="521"/>
      <c r="I49" s="503"/>
      <c r="J49" s="503"/>
      <c r="K49" s="504"/>
      <c r="L49" s="504"/>
      <c r="M49" s="536"/>
    </row>
    <row r="50" spans="1:13" s="91" customFormat="1" ht="13.5" customHeight="1">
      <c r="A50" s="496">
        <f>'7- Mapa Final'!A50</f>
        <v>5</v>
      </c>
      <c r="B50" s="497" t="str">
        <f>'7- Mapa Final'!B50</f>
        <v xml:space="preserve">Perdida de rentabilidad o oportunidad de los recursos financieros </v>
      </c>
      <c r="C50" s="497" t="str">
        <f>'7- Mapa Final'!C50</f>
        <v>Los recursos del presupuesto tanto de inversión como de funcionamiento  permanecen en las cuentas bancarias sin  generar la rentabilidd esperada</v>
      </c>
      <c r="D50" s="498" t="str">
        <f>'7- Mapa Final'!J50</f>
        <v>Muy Baja - 1</v>
      </c>
      <c r="E50" s="500" t="str">
        <f>'7- Mapa Final'!K50</f>
        <v>Leve - 1</v>
      </c>
      <c r="F50" s="502" t="str">
        <f>'7- Mapa Final'!M50</f>
        <v>Bajo - 1</v>
      </c>
      <c r="G50" s="352"/>
      <c r="H50" s="503" t="s">
        <v>535</v>
      </c>
      <c r="I50" s="503"/>
      <c r="J50" s="503" t="s">
        <v>530</v>
      </c>
      <c r="K50" s="504">
        <v>45747</v>
      </c>
      <c r="L50" s="504">
        <v>45747</v>
      </c>
      <c r="M50" s="535" t="s">
        <v>531</v>
      </c>
    </row>
    <row r="51" spans="1:13" s="91" customFormat="1" ht="13.5" customHeight="1">
      <c r="A51" s="496"/>
      <c r="B51" s="497"/>
      <c r="C51" s="497"/>
      <c r="D51" s="499"/>
      <c r="E51" s="501"/>
      <c r="F51" s="502"/>
      <c r="G51" s="352"/>
      <c r="H51" s="503"/>
      <c r="I51" s="503"/>
      <c r="J51" s="503"/>
      <c r="K51" s="504"/>
      <c r="L51" s="504"/>
      <c r="M51" s="536"/>
    </row>
    <row r="52" spans="1:13" s="91" customFormat="1" ht="13.5" customHeight="1">
      <c r="A52" s="496"/>
      <c r="B52" s="497"/>
      <c r="C52" s="497"/>
      <c r="D52" s="499"/>
      <c r="E52" s="501"/>
      <c r="F52" s="502"/>
      <c r="G52" s="352"/>
      <c r="H52" s="503"/>
      <c r="I52" s="503"/>
      <c r="J52" s="503"/>
      <c r="K52" s="504"/>
      <c r="L52" s="504"/>
      <c r="M52" s="536"/>
    </row>
    <row r="53" spans="1:13" s="91" customFormat="1" ht="13.5" customHeight="1">
      <c r="A53" s="496"/>
      <c r="B53" s="497"/>
      <c r="C53" s="497"/>
      <c r="D53" s="499"/>
      <c r="E53" s="501"/>
      <c r="F53" s="502"/>
      <c r="G53" s="352"/>
      <c r="H53" s="503"/>
      <c r="I53" s="503"/>
      <c r="J53" s="503"/>
      <c r="K53" s="504"/>
      <c r="L53" s="504"/>
      <c r="M53" s="536"/>
    </row>
    <row r="54" spans="1:13" s="91" customFormat="1" ht="13.5" customHeight="1">
      <c r="A54" s="496"/>
      <c r="B54" s="497"/>
      <c r="C54" s="497"/>
      <c r="D54" s="499"/>
      <c r="E54" s="501"/>
      <c r="F54" s="502"/>
      <c r="G54" s="352"/>
      <c r="H54" s="503"/>
      <c r="I54" s="503"/>
      <c r="J54" s="503"/>
      <c r="K54" s="504"/>
      <c r="L54" s="504"/>
      <c r="M54" s="536"/>
    </row>
    <row r="55" spans="1:13" s="91" customFormat="1" ht="13.5" customHeight="1">
      <c r="A55" s="496"/>
      <c r="B55" s="497"/>
      <c r="C55" s="497"/>
      <c r="D55" s="499"/>
      <c r="E55" s="501"/>
      <c r="F55" s="502"/>
      <c r="G55" s="352"/>
      <c r="H55" s="503"/>
      <c r="I55" s="503"/>
      <c r="J55" s="503"/>
      <c r="K55" s="504"/>
      <c r="L55" s="504"/>
      <c r="M55" s="536"/>
    </row>
    <row r="56" spans="1:13" s="91" customFormat="1" ht="13.5" customHeight="1">
      <c r="A56" s="496"/>
      <c r="B56" s="497"/>
      <c r="C56" s="497"/>
      <c r="D56" s="499"/>
      <c r="E56" s="501"/>
      <c r="F56" s="502"/>
      <c r="G56" s="352"/>
      <c r="H56" s="503"/>
      <c r="I56" s="503"/>
      <c r="J56" s="503"/>
      <c r="K56" s="504"/>
      <c r="L56" s="504"/>
      <c r="M56" s="536"/>
    </row>
    <row r="57" spans="1:13" s="91" customFormat="1" ht="13.5" customHeight="1">
      <c r="A57" s="496"/>
      <c r="B57" s="497"/>
      <c r="C57" s="497"/>
      <c r="D57" s="499"/>
      <c r="E57" s="501"/>
      <c r="F57" s="502"/>
      <c r="G57" s="352"/>
      <c r="H57" s="503"/>
      <c r="I57" s="503"/>
      <c r="J57" s="503"/>
      <c r="K57" s="504"/>
      <c r="L57" s="504"/>
      <c r="M57" s="536"/>
    </row>
    <row r="58" spans="1:13" s="91" customFormat="1" ht="21.75" customHeight="1">
      <c r="A58" s="496"/>
      <c r="B58" s="497"/>
      <c r="C58" s="497"/>
      <c r="D58" s="499"/>
      <c r="E58" s="501"/>
      <c r="F58" s="502"/>
      <c r="G58" s="352"/>
      <c r="H58" s="503"/>
      <c r="I58" s="503"/>
      <c r="J58" s="503"/>
      <c r="K58" s="504"/>
      <c r="L58" s="504"/>
      <c r="M58" s="536"/>
    </row>
    <row r="59" spans="1:13" s="91" customFormat="1" ht="21.75" customHeight="1">
      <c r="A59" s="496"/>
      <c r="B59" s="497"/>
      <c r="C59" s="497"/>
      <c r="D59" s="499"/>
      <c r="E59" s="501"/>
      <c r="F59" s="502"/>
      <c r="G59" s="352"/>
      <c r="H59" s="503"/>
      <c r="I59" s="503"/>
      <c r="J59" s="503"/>
      <c r="K59" s="504"/>
      <c r="L59" s="504"/>
      <c r="M59" s="536"/>
    </row>
    <row r="60" spans="1:13" s="91" customFormat="1" ht="13.5" customHeight="1">
      <c r="A60" s="526">
        <f>'7- Mapa Final'!A60</f>
        <v>6</v>
      </c>
      <c r="B60" s="527" t="str">
        <f>'7- Mapa Final'!B60</f>
        <v xml:space="preserve">Emitir o presentar  en forma  errada o tardia  los  Balances de la entidad </v>
      </c>
      <c r="C60" s="527" t="str">
        <f>'7- Mapa Final'!C60</f>
        <v xml:space="preserve">Se incumple con los tiempos y condiciones etablecidas por la Contaduria General de la Nacion para la presentacion de los Estados Financieros  </v>
      </c>
      <c r="D60" s="528" t="str">
        <f>'7- Mapa Final'!J60</f>
        <v>Muy Baja - 1</v>
      </c>
      <c r="E60" s="529" t="str">
        <f>'7- Mapa Final'!K60</f>
        <v>Leve - 1</v>
      </c>
      <c r="F60" s="530" t="str">
        <f>'7- Mapa Final'!M60</f>
        <v>Bajo - 1</v>
      </c>
      <c r="G60" s="531"/>
      <c r="H60" s="537" t="s">
        <v>536</v>
      </c>
      <c r="I60" s="532"/>
      <c r="J60" s="532" t="s">
        <v>530</v>
      </c>
      <c r="K60" s="504">
        <v>45747</v>
      </c>
      <c r="L60" s="504">
        <v>45747</v>
      </c>
      <c r="M60" s="535" t="s">
        <v>531</v>
      </c>
    </row>
    <row r="61" spans="1:13" s="91" customFormat="1" ht="13.5" customHeight="1">
      <c r="A61" s="496"/>
      <c r="B61" s="497"/>
      <c r="C61" s="497"/>
      <c r="D61" s="499"/>
      <c r="E61" s="501"/>
      <c r="F61" s="502"/>
      <c r="G61" s="352"/>
      <c r="H61" s="521"/>
      <c r="I61" s="503"/>
      <c r="J61" s="503"/>
      <c r="K61" s="504"/>
      <c r="L61" s="504"/>
      <c r="M61" s="536"/>
    </row>
    <row r="62" spans="1:13" s="91" customFormat="1" ht="13.5" customHeight="1">
      <c r="A62" s="496"/>
      <c r="B62" s="497"/>
      <c r="C62" s="497"/>
      <c r="D62" s="499"/>
      <c r="E62" s="501"/>
      <c r="F62" s="502"/>
      <c r="G62" s="352"/>
      <c r="H62" s="521"/>
      <c r="I62" s="503"/>
      <c r="J62" s="503"/>
      <c r="K62" s="504"/>
      <c r="L62" s="504"/>
      <c r="M62" s="536"/>
    </row>
    <row r="63" spans="1:13" s="91" customFormat="1" ht="13.5" customHeight="1">
      <c r="A63" s="496"/>
      <c r="B63" s="497"/>
      <c r="C63" s="497"/>
      <c r="D63" s="499"/>
      <c r="E63" s="501"/>
      <c r="F63" s="502"/>
      <c r="G63" s="352"/>
      <c r="H63" s="521"/>
      <c r="I63" s="503"/>
      <c r="J63" s="503"/>
      <c r="K63" s="504"/>
      <c r="L63" s="504"/>
      <c r="M63" s="536"/>
    </row>
    <row r="64" spans="1:13" s="91" customFormat="1" ht="13.5" customHeight="1">
      <c r="A64" s="496"/>
      <c r="B64" s="497"/>
      <c r="C64" s="497"/>
      <c r="D64" s="499"/>
      <c r="E64" s="501"/>
      <c r="F64" s="502"/>
      <c r="G64" s="352"/>
      <c r="H64" s="521"/>
      <c r="I64" s="503"/>
      <c r="J64" s="503"/>
      <c r="K64" s="504"/>
      <c r="L64" s="504"/>
      <c r="M64" s="536"/>
    </row>
    <row r="65" spans="1:13" s="91" customFormat="1" ht="13.5" customHeight="1">
      <c r="A65" s="496"/>
      <c r="B65" s="497"/>
      <c r="C65" s="497"/>
      <c r="D65" s="499"/>
      <c r="E65" s="501"/>
      <c r="F65" s="502"/>
      <c r="G65" s="352"/>
      <c r="H65" s="521"/>
      <c r="I65" s="503"/>
      <c r="J65" s="503"/>
      <c r="K65" s="504"/>
      <c r="L65" s="504"/>
      <c r="M65" s="536"/>
    </row>
    <row r="66" spans="1:13" s="91" customFormat="1" ht="13.5" customHeight="1">
      <c r="A66" s="496"/>
      <c r="B66" s="497"/>
      <c r="C66" s="497"/>
      <c r="D66" s="499"/>
      <c r="E66" s="501"/>
      <c r="F66" s="502"/>
      <c r="G66" s="352"/>
      <c r="H66" s="521"/>
      <c r="I66" s="503"/>
      <c r="J66" s="503"/>
      <c r="K66" s="504"/>
      <c r="L66" s="504"/>
      <c r="M66" s="536"/>
    </row>
    <row r="67" spans="1:13" s="91" customFormat="1" ht="13.5" customHeight="1">
      <c r="A67" s="496"/>
      <c r="B67" s="497"/>
      <c r="C67" s="497"/>
      <c r="D67" s="499"/>
      <c r="E67" s="501"/>
      <c r="F67" s="502"/>
      <c r="G67" s="352"/>
      <c r="H67" s="521"/>
      <c r="I67" s="503"/>
      <c r="J67" s="503"/>
      <c r="K67" s="504"/>
      <c r="L67" s="504"/>
      <c r="M67" s="536"/>
    </row>
    <row r="68" spans="1:13" s="91" customFormat="1" ht="21.75" customHeight="1">
      <c r="A68" s="496"/>
      <c r="B68" s="497"/>
      <c r="C68" s="497"/>
      <c r="D68" s="499"/>
      <c r="E68" s="501"/>
      <c r="F68" s="502"/>
      <c r="G68" s="352"/>
      <c r="H68" s="521"/>
      <c r="I68" s="503"/>
      <c r="J68" s="503"/>
      <c r="K68" s="504"/>
      <c r="L68" s="504"/>
      <c r="M68" s="536"/>
    </row>
    <row r="69" spans="1:13" s="91" customFormat="1" ht="21.75" customHeight="1">
      <c r="A69" s="496"/>
      <c r="B69" s="497"/>
      <c r="C69" s="497"/>
      <c r="D69" s="499"/>
      <c r="E69" s="501"/>
      <c r="F69" s="502"/>
      <c r="G69" s="352"/>
      <c r="H69" s="521"/>
      <c r="I69" s="503"/>
      <c r="J69" s="503"/>
      <c r="K69" s="504"/>
      <c r="L69" s="504"/>
      <c r="M69" s="536"/>
    </row>
    <row r="70" spans="1:13" s="91" customFormat="1" ht="13.5" customHeight="1">
      <c r="A70" s="496">
        <f>'7- Mapa Final'!A70</f>
        <v>7</v>
      </c>
      <c r="B70" s="497" t="str">
        <f>'7- Mapa Final'!B70</f>
        <v xml:space="preserve">Recibir dádivas o beneficios a nombre propio o de terceros para  afectar la seguridad o confidencialidad de la información   </v>
      </c>
      <c r="C70" s="497" t="str">
        <f>'7- Mapa Final'!C70</f>
        <v xml:space="preserve">Recibir dádivas o beneficios a nombre propio o de terceros por   revelar información confidencial,  alterar, retener o no publicar información.  </v>
      </c>
      <c r="D70" s="498" t="str">
        <f>'7- Mapa Final'!J70</f>
        <v>Muy Baja - 1</v>
      </c>
      <c r="E70" s="500" t="str">
        <f>'7- Mapa Final'!K70</f>
        <v>Menor - 2</v>
      </c>
      <c r="F70" s="502" t="str">
        <f>'7- Mapa Final'!M70</f>
        <v>Bajo - 2</v>
      </c>
      <c r="G70" s="352"/>
      <c r="H70" s="521" t="s">
        <v>537</v>
      </c>
      <c r="I70" s="503"/>
      <c r="J70" s="503" t="s">
        <v>530</v>
      </c>
      <c r="K70" s="504">
        <v>45747</v>
      </c>
      <c r="L70" s="504">
        <v>45747</v>
      </c>
      <c r="M70" s="535" t="s">
        <v>531</v>
      </c>
    </row>
    <row r="71" spans="1:13" s="91" customFormat="1" ht="13.5" customHeight="1">
      <c r="A71" s="496"/>
      <c r="B71" s="497"/>
      <c r="C71" s="497"/>
      <c r="D71" s="499"/>
      <c r="E71" s="501"/>
      <c r="F71" s="502"/>
      <c r="G71" s="352"/>
      <c r="H71" s="521"/>
      <c r="I71" s="503"/>
      <c r="J71" s="503"/>
      <c r="K71" s="504"/>
      <c r="L71" s="504"/>
      <c r="M71" s="536"/>
    </row>
    <row r="72" spans="1:13" s="91" customFormat="1" ht="13.5" customHeight="1">
      <c r="A72" s="496"/>
      <c r="B72" s="497"/>
      <c r="C72" s="497"/>
      <c r="D72" s="499"/>
      <c r="E72" s="501"/>
      <c r="F72" s="502"/>
      <c r="G72" s="352"/>
      <c r="H72" s="521"/>
      <c r="I72" s="503"/>
      <c r="J72" s="503"/>
      <c r="K72" s="504"/>
      <c r="L72" s="504"/>
      <c r="M72" s="536"/>
    </row>
    <row r="73" spans="1:13" s="91" customFormat="1" ht="13.5" customHeight="1">
      <c r="A73" s="496"/>
      <c r="B73" s="497"/>
      <c r="C73" s="497"/>
      <c r="D73" s="499"/>
      <c r="E73" s="501"/>
      <c r="F73" s="502"/>
      <c r="G73" s="352"/>
      <c r="H73" s="521"/>
      <c r="I73" s="503"/>
      <c r="J73" s="503"/>
      <c r="K73" s="504"/>
      <c r="L73" s="504"/>
      <c r="M73" s="536"/>
    </row>
    <row r="74" spans="1:13" s="91" customFormat="1" ht="13.5" customHeight="1">
      <c r="A74" s="496"/>
      <c r="B74" s="497"/>
      <c r="C74" s="497"/>
      <c r="D74" s="499"/>
      <c r="E74" s="501"/>
      <c r="F74" s="502"/>
      <c r="G74" s="352"/>
      <c r="H74" s="521"/>
      <c r="I74" s="503"/>
      <c r="J74" s="503"/>
      <c r="K74" s="504"/>
      <c r="L74" s="504"/>
      <c r="M74" s="536"/>
    </row>
    <row r="75" spans="1:13" s="91" customFormat="1" ht="13.5" customHeight="1">
      <c r="A75" s="496"/>
      <c r="B75" s="497"/>
      <c r="C75" s="497"/>
      <c r="D75" s="499"/>
      <c r="E75" s="501"/>
      <c r="F75" s="502"/>
      <c r="G75" s="352"/>
      <c r="H75" s="521"/>
      <c r="I75" s="503"/>
      <c r="J75" s="503"/>
      <c r="K75" s="504"/>
      <c r="L75" s="504"/>
      <c r="M75" s="536"/>
    </row>
    <row r="76" spans="1:13" s="91" customFormat="1" ht="13.5" customHeight="1">
      <c r="A76" s="496"/>
      <c r="B76" s="497"/>
      <c r="C76" s="497"/>
      <c r="D76" s="499"/>
      <c r="E76" s="501"/>
      <c r="F76" s="502"/>
      <c r="G76" s="352"/>
      <c r="H76" s="521"/>
      <c r="I76" s="503"/>
      <c r="J76" s="503"/>
      <c r="K76" s="504"/>
      <c r="L76" s="504"/>
      <c r="M76" s="536"/>
    </row>
    <row r="77" spans="1:13" s="91" customFormat="1" ht="13.5" customHeight="1">
      <c r="A77" s="496"/>
      <c r="B77" s="497"/>
      <c r="C77" s="497"/>
      <c r="D77" s="499"/>
      <c r="E77" s="501"/>
      <c r="F77" s="502"/>
      <c r="G77" s="352"/>
      <c r="H77" s="521"/>
      <c r="I77" s="503"/>
      <c r="J77" s="503"/>
      <c r="K77" s="504"/>
      <c r="L77" s="504"/>
      <c r="M77" s="536"/>
    </row>
    <row r="78" spans="1:13" s="91" customFormat="1" ht="21.75" customHeight="1">
      <c r="A78" s="496"/>
      <c r="B78" s="497"/>
      <c r="C78" s="497"/>
      <c r="D78" s="499"/>
      <c r="E78" s="501"/>
      <c r="F78" s="502"/>
      <c r="G78" s="352"/>
      <c r="H78" s="521"/>
      <c r="I78" s="503"/>
      <c r="J78" s="503"/>
      <c r="K78" s="504"/>
      <c r="L78" s="504"/>
      <c r="M78" s="536"/>
    </row>
    <row r="79" spans="1:13" s="91" customFormat="1" ht="21.75" customHeight="1">
      <c r="A79" s="496"/>
      <c r="B79" s="497"/>
      <c r="C79" s="497"/>
      <c r="D79" s="499"/>
      <c r="E79" s="501"/>
      <c r="F79" s="502"/>
      <c r="G79" s="352"/>
      <c r="H79" s="521"/>
      <c r="I79" s="503"/>
      <c r="J79" s="503"/>
      <c r="K79" s="504"/>
      <c r="L79" s="504"/>
      <c r="M79" s="536"/>
    </row>
    <row r="80" spans="1:13" s="91" customFormat="1" ht="13.5" customHeight="1">
      <c r="A80" s="496">
        <f>'7- Mapa Final'!A80</f>
        <v>8</v>
      </c>
      <c r="B80" s="497" t="str">
        <f>'7- Mapa Final'!B80</f>
        <v>Ofrecer, prometer, entregar, aceptar o solicitar una ventaja indebida para dar tramite de pago de devolución de sumas de dinero de competencia del Fondos Especiales.</v>
      </c>
      <c r="C80" s="497" t="str">
        <f>'7- Mapa Final'!C80</f>
        <v>Cuando se solicita y se tramita la solicitud de devolución de sumas de dinero de los Fondos Especiales sin el lleno de los requisitos legales, se falsifican documentos soporte para el pago.</v>
      </c>
      <c r="D80" s="498" t="str">
        <f>'7- Mapa Final'!J80</f>
        <v>Muy Baja - 1</v>
      </c>
      <c r="E80" s="500" t="str">
        <f>'7- Mapa Final'!K80</f>
        <v>Menor - 2</v>
      </c>
      <c r="F80" s="502" t="str">
        <f>'7- Mapa Final'!M80</f>
        <v>Bajo - 2</v>
      </c>
      <c r="G80" s="352"/>
      <c r="H80" s="521" t="s">
        <v>538</v>
      </c>
      <c r="I80" s="503"/>
      <c r="J80" s="503" t="s">
        <v>530</v>
      </c>
      <c r="K80" s="504">
        <v>45747</v>
      </c>
      <c r="L80" s="504">
        <v>45747</v>
      </c>
      <c r="M80" s="535" t="s">
        <v>531</v>
      </c>
    </row>
    <row r="81" spans="1:13" s="91" customFormat="1" ht="13.5" customHeight="1">
      <c r="A81" s="496"/>
      <c r="B81" s="497"/>
      <c r="C81" s="497"/>
      <c r="D81" s="499"/>
      <c r="E81" s="501"/>
      <c r="F81" s="502"/>
      <c r="G81" s="352"/>
      <c r="H81" s="521"/>
      <c r="I81" s="503"/>
      <c r="J81" s="503"/>
      <c r="K81" s="504"/>
      <c r="L81" s="504"/>
      <c r="M81" s="536"/>
    </row>
    <row r="82" spans="1:13" s="91" customFormat="1" ht="13.5" customHeight="1">
      <c r="A82" s="496"/>
      <c r="B82" s="497"/>
      <c r="C82" s="497"/>
      <c r="D82" s="499"/>
      <c r="E82" s="501"/>
      <c r="F82" s="502"/>
      <c r="G82" s="352"/>
      <c r="H82" s="521"/>
      <c r="I82" s="503"/>
      <c r="J82" s="503"/>
      <c r="K82" s="504"/>
      <c r="L82" s="504"/>
      <c r="M82" s="536"/>
    </row>
    <row r="83" spans="1:13" s="91" customFormat="1" ht="13.5" customHeight="1">
      <c r="A83" s="496"/>
      <c r="B83" s="497"/>
      <c r="C83" s="497"/>
      <c r="D83" s="499"/>
      <c r="E83" s="501"/>
      <c r="F83" s="502"/>
      <c r="G83" s="352"/>
      <c r="H83" s="521"/>
      <c r="I83" s="503"/>
      <c r="J83" s="503"/>
      <c r="K83" s="504"/>
      <c r="L83" s="504"/>
      <c r="M83" s="536"/>
    </row>
    <row r="84" spans="1:13" s="91" customFormat="1" ht="13.5" customHeight="1">
      <c r="A84" s="496"/>
      <c r="B84" s="497"/>
      <c r="C84" s="497"/>
      <c r="D84" s="499"/>
      <c r="E84" s="501"/>
      <c r="F84" s="502"/>
      <c r="G84" s="352"/>
      <c r="H84" s="521"/>
      <c r="I84" s="503"/>
      <c r="J84" s="503"/>
      <c r="K84" s="504"/>
      <c r="L84" s="504"/>
      <c r="M84" s="536"/>
    </row>
    <row r="85" spans="1:13" s="91" customFormat="1" ht="13.5" customHeight="1">
      <c r="A85" s="496"/>
      <c r="B85" s="497"/>
      <c r="C85" s="497"/>
      <c r="D85" s="499"/>
      <c r="E85" s="501"/>
      <c r="F85" s="502"/>
      <c r="G85" s="352"/>
      <c r="H85" s="521"/>
      <c r="I85" s="503"/>
      <c r="J85" s="503"/>
      <c r="K85" s="504"/>
      <c r="L85" s="504"/>
      <c r="M85" s="536"/>
    </row>
    <row r="86" spans="1:13" s="91" customFormat="1" ht="13.5" customHeight="1">
      <c r="A86" s="496"/>
      <c r="B86" s="497"/>
      <c r="C86" s="497"/>
      <c r="D86" s="499"/>
      <c r="E86" s="501"/>
      <c r="F86" s="502"/>
      <c r="G86" s="352"/>
      <c r="H86" s="521"/>
      <c r="I86" s="503"/>
      <c r="J86" s="503"/>
      <c r="K86" s="504"/>
      <c r="L86" s="504"/>
      <c r="M86" s="536"/>
    </row>
    <row r="87" spans="1:13" s="91" customFormat="1" ht="13.5" customHeight="1">
      <c r="A87" s="496"/>
      <c r="B87" s="497"/>
      <c r="C87" s="497"/>
      <c r="D87" s="499"/>
      <c r="E87" s="501"/>
      <c r="F87" s="502"/>
      <c r="G87" s="352"/>
      <c r="H87" s="521"/>
      <c r="I87" s="503"/>
      <c r="J87" s="503"/>
      <c r="K87" s="504"/>
      <c r="L87" s="504"/>
      <c r="M87" s="536"/>
    </row>
    <row r="88" spans="1:13" s="91" customFormat="1" ht="21.75" customHeight="1">
      <c r="A88" s="496"/>
      <c r="B88" s="497"/>
      <c r="C88" s="497"/>
      <c r="D88" s="499"/>
      <c r="E88" s="501"/>
      <c r="F88" s="502"/>
      <c r="G88" s="352"/>
      <c r="H88" s="521"/>
      <c r="I88" s="503"/>
      <c r="J88" s="503"/>
      <c r="K88" s="504"/>
      <c r="L88" s="504"/>
      <c r="M88" s="536"/>
    </row>
    <row r="89" spans="1:13" s="91" customFormat="1" ht="21.75" customHeight="1">
      <c r="A89" s="496"/>
      <c r="B89" s="497"/>
      <c r="C89" s="497"/>
      <c r="D89" s="499"/>
      <c r="E89" s="501"/>
      <c r="F89" s="502"/>
      <c r="G89" s="352"/>
      <c r="H89" s="521"/>
      <c r="I89" s="503"/>
      <c r="J89" s="503"/>
      <c r="K89" s="504"/>
      <c r="L89" s="504"/>
      <c r="M89" s="536"/>
    </row>
    <row r="90" spans="1:13" s="91" customFormat="1" ht="13.5" customHeight="1">
      <c r="A90" s="496">
        <f>'7- Mapa Final'!A90</f>
        <v>9</v>
      </c>
      <c r="B90" s="497" t="str">
        <f>'7- Mapa Final'!B90</f>
        <v>Ofrecer, prometer, entregar, aceptar o solicitar una ventaja indebida para efectuar la asignación presupuestal</v>
      </c>
      <c r="C90" s="497" t="str">
        <f>'7- Mapa Final'!C90</f>
        <v>La asignación y modificaciones presupuestales se realizan con criterios subjetivos para satisfacer beneficios particulares evitando la aplicación de los objetivos institucionales para la distribución del presupuesto.</v>
      </c>
      <c r="D90" s="498" t="str">
        <f>'7- Mapa Final'!J90</f>
        <v>Muy Baja - 1</v>
      </c>
      <c r="E90" s="500" t="str">
        <f>'7- Mapa Final'!K90</f>
        <v>Menor - 2</v>
      </c>
      <c r="F90" s="502" t="str">
        <f>'7- Mapa Final'!M90</f>
        <v>Bajo - 2</v>
      </c>
      <c r="G90" s="352"/>
      <c r="H90" s="521" t="s">
        <v>539</v>
      </c>
      <c r="I90" s="505"/>
      <c r="J90" s="503" t="s">
        <v>530</v>
      </c>
      <c r="K90" s="504">
        <v>45685</v>
      </c>
      <c r="L90" s="504">
        <v>45747</v>
      </c>
      <c r="M90" s="535" t="s">
        <v>531</v>
      </c>
    </row>
    <row r="91" spans="1:13" s="91" customFormat="1" ht="13.5" customHeight="1">
      <c r="A91" s="496"/>
      <c r="B91" s="497"/>
      <c r="C91" s="497"/>
      <c r="D91" s="499"/>
      <c r="E91" s="501"/>
      <c r="F91" s="502"/>
      <c r="G91" s="352"/>
      <c r="H91" s="521"/>
      <c r="I91" s="506"/>
      <c r="J91" s="503"/>
      <c r="K91" s="504"/>
      <c r="L91" s="504"/>
      <c r="M91" s="536"/>
    </row>
    <row r="92" spans="1:13" s="91" customFormat="1" ht="13.5" customHeight="1">
      <c r="A92" s="496"/>
      <c r="B92" s="497"/>
      <c r="C92" s="497"/>
      <c r="D92" s="499"/>
      <c r="E92" s="501"/>
      <c r="F92" s="502"/>
      <c r="G92" s="352"/>
      <c r="H92" s="521"/>
      <c r="I92" s="506"/>
      <c r="J92" s="503"/>
      <c r="K92" s="504"/>
      <c r="L92" s="504"/>
      <c r="M92" s="536"/>
    </row>
    <row r="93" spans="1:13" s="91" customFormat="1" ht="13.5" customHeight="1">
      <c r="A93" s="496"/>
      <c r="B93" s="497"/>
      <c r="C93" s="497"/>
      <c r="D93" s="499"/>
      <c r="E93" s="501"/>
      <c r="F93" s="502"/>
      <c r="G93" s="352"/>
      <c r="H93" s="521"/>
      <c r="I93" s="506"/>
      <c r="J93" s="503"/>
      <c r="K93" s="504"/>
      <c r="L93" s="504"/>
      <c r="M93" s="536"/>
    </row>
    <row r="94" spans="1:13" s="91" customFormat="1" ht="13.5" customHeight="1">
      <c r="A94" s="496"/>
      <c r="B94" s="497"/>
      <c r="C94" s="497"/>
      <c r="D94" s="499"/>
      <c r="E94" s="501"/>
      <c r="F94" s="502"/>
      <c r="G94" s="352"/>
      <c r="H94" s="521"/>
      <c r="I94" s="506"/>
      <c r="J94" s="503"/>
      <c r="K94" s="504"/>
      <c r="L94" s="504"/>
      <c r="M94" s="536"/>
    </row>
    <row r="95" spans="1:13" s="91" customFormat="1" ht="13.5" customHeight="1">
      <c r="A95" s="496"/>
      <c r="B95" s="497"/>
      <c r="C95" s="497"/>
      <c r="D95" s="499"/>
      <c r="E95" s="501"/>
      <c r="F95" s="502"/>
      <c r="G95" s="352"/>
      <c r="H95" s="521"/>
      <c r="I95" s="506"/>
      <c r="J95" s="503"/>
      <c r="K95" s="504"/>
      <c r="L95" s="504"/>
      <c r="M95" s="536"/>
    </row>
    <row r="96" spans="1:13" s="91" customFormat="1" ht="13.5" customHeight="1">
      <c r="A96" s="496"/>
      <c r="B96" s="497"/>
      <c r="C96" s="497"/>
      <c r="D96" s="499"/>
      <c r="E96" s="501"/>
      <c r="F96" s="502"/>
      <c r="G96" s="352"/>
      <c r="H96" s="521"/>
      <c r="I96" s="506"/>
      <c r="J96" s="503"/>
      <c r="K96" s="504"/>
      <c r="L96" s="504"/>
      <c r="M96" s="536"/>
    </row>
    <row r="97" spans="1:13" s="91" customFormat="1" ht="13.5" customHeight="1">
      <c r="A97" s="496"/>
      <c r="B97" s="497"/>
      <c r="C97" s="497"/>
      <c r="D97" s="499"/>
      <c r="E97" s="501"/>
      <c r="F97" s="502"/>
      <c r="G97" s="352"/>
      <c r="H97" s="521"/>
      <c r="I97" s="506"/>
      <c r="J97" s="503"/>
      <c r="K97" s="504"/>
      <c r="L97" s="504"/>
      <c r="M97" s="536"/>
    </row>
    <row r="98" spans="1:13" s="91" customFormat="1" ht="21.75" customHeight="1">
      <c r="A98" s="496"/>
      <c r="B98" s="497"/>
      <c r="C98" s="497"/>
      <c r="D98" s="499"/>
      <c r="E98" s="501"/>
      <c r="F98" s="502"/>
      <c r="G98" s="352"/>
      <c r="H98" s="521"/>
      <c r="I98" s="506"/>
      <c r="J98" s="503"/>
      <c r="K98" s="504"/>
      <c r="L98" s="504"/>
      <c r="M98" s="536"/>
    </row>
    <row r="99" spans="1:13" s="91" customFormat="1" ht="21.75" customHeight="1">
      <c r="A99" s="496"/>
      <c r="B99" s="497"/>
      <c r="C99" s="497"/>
      <c r="D99" s="499"/>
      <c r="E99" s="501"/>
      <c r="F99" s="502"/>
      <c r="G99" s="352"/>
      <c r="H99" s="521"/>
      <c r="I99" s="507"/>
      <c r="J99" s="503"/>
      <c r="K99" s="504"/>
      <c r="L99" s="504"/>
      <c r="M99" s="536"/>
    </row>
    <row r="100" spans="1:13" s="91" customFormat="1" ht="13.5" customHeight="1">
      <c r="A100" s="496">
        <f>'7- Mapa Final'!A100</f>
        <v>10</v>
      </c>
      <c r="B100" s="497" t="str">
        <f>'7- Mapa Final'!B100</f>
        <v>Ofrecer, prometer, entregar, aceptar o solicitar una ventaja indebida para tramitar cuentas sin el lleno de requisitos contractuales o aplicar erradamente deducciones.</v>
      </c>
      <c r="C100" s="497" t="str">
        <f>'7- Mapa Final'!C100</f>
        <v>Omitir la verificación de los documentos requeridos para tramitar la obligación, o elaborar la abligación sin los descuentos establecidos en la ley, o demorar la elaboración del documento de manera injustificada</v>
      </c>
      <c r="D100" s="498" t="str">
        <f>'7- Mapa Final'!J100</f>
        <v>Muy Baja - 1</v>
      </c>
      <c r="E100" s="500" t="str">
        <f>'7- Mapa Final'!K100</f>
        <v>Menor - 2</v>
      </c>
      <c r="F100" s="502" t="str">
        <f>'7- Mapa Final'!M100</f>
        <v>Bajo - 2</v>
      </c>
      <c r="G100" s="352"/>
      <c r="H100" s="521" t="s">
        <v>540</v>
      </c>
      <c r="I100" s="503"/>
      <c r="J100" s="503" t="s">
        <v>530</v>
      </c>
      <c r="K100" s="504">
        <v>45685</v>
      </c>
      <c r="L100" s="504">
        <v>45747</v>
      </c>
      <c r="M100" s="535" t="s">
        <v>531</v>
      </c>
    </row>
    <row r="101" spans="1:13" s="91" customFormat="1" ht="13.5" customHeight="1">
      <c r="A101" s="496"/>
      <c r="B101" s="497"/>
      <c r="C101" s="497"/>
      <c r="D101" s="499"/>
      <c r="E101" s="501"/>
      <c r="F101" s="502"/>
      <c r="G101" s="352"/>
      <c r="H101" s="521"/>
      <c r="I101" s="503"/>
      <c r="J101" s="503"/>
      <c r="K101" s="504"/>
      <c r="L101" s="504"/>
      <c r="M101" s="536"/>
    </row>
    <row r="102" spans="1:13" s="91" customFormat="1" ht="13.5" customHeight="1">
      <c r="A102" s="496"/>
      <c r="B102" s="497"/>
      <c r="C102" s="497"/>
      <c r="D102" s="499"/>
      <c r="E102" s="501"/>
      <c r="F102" s="502"/>
      <c r="G102" s="352"/>
      <c r="H102" s="521"/>
      <c r="I102" s="503"/>
      <c r="J102" s="503"/>
      <c r="K102" s="504"/>
      <c r="L102" s="504"/>
      <c r="M102" s="536"/>
    </row>
    <row r="103" spans="1:13" s="91" customFormat="1" ht="13.5" customHeight="1">
      <c r="A103" s="496"/>
      <c r="B103" s="497"/>
      <c r="C103" s="497"/>
      <c r="D103" s="499"/>
      <c r="E103" s="501"/>
      <c r="F103" s="502"/>
      <c r="G103" s="352"/>
      <c r="H103" s="521"/>
      <c r="I103" s="503"/>
      <c r="J103" s="503"/>
      <c r="K103" s="504"/>
      <c r="L103" s="504"/>
      <c r="M103" s="536"/>
    </row>
    <row r="104" spans="1:13" s="91" customFormat="1" ht="13.5" customHeight="1">
      <c r="A104" s="496"/>
      <c r="B104" s="497"/>
      <c r="C104" s="497"/>
      <c r="D104" s="499"/>
      <c r="E104" s="501"/>
      <c r="F104" s="502"/>
      <c r="G104" s="352"/>
      <c r="H104" s="521"/>
      <c r="I104" s="503"/>
      <c r="J104" s="503"/>
      <c r="K104" s="504"/>
      <c r="L104" s="504"/>
      <c r="M104" s="536"/>
    </row>
    <row r="105" spans="1:13" s="91" customFormat="1" ht="13.5" customHeight="1">
      <c r="A105" s="496"/>
      <c r="B105" s="497"/>
      <c r="C105" s="497"/>
      <c r="D105" s="499"/>
      <c r="E105" s="501"/>
      <c r="F105" s="502"/>
      <c r="G105" s="352"/>
      <c r="H105" s="521"/>
      <c r="I105" s="503"/>
      <c r="J105" s="503"/>
      <c r="K105" s="504"/>
      <c r="L105" s="504"/>
      <c r="M105" s="536"/>
    </row>
    <row r="106" spans="1:13" s="91" customFormat="1" ht="13.5" customHeight="1">
      <c r="A106" s="496"/>
      <c r="B106" s="497"/>
      <c r="C106" s="497"/>
      <c r="D106" s="499"/>
      <c r="E106" s="501"/>
      <c r="F106" s="502"/>
      <c r="G106" s="352"/>
      <c r="H106" s="521"/>
      <c r="I106" s="503"/>
      <c r="J106" s="503"/>
      <c r="K106" s="504"/>
      <c r="L106" s="504"/>
      <c r="M106" s="536"/>
    </row>
    <row r="107" spans="1:13" s="91" customFormat="1" ht="13.5" customHeight="1">
      <c r="A107" s="496"/>
      <c r="B107" s="497"/>
      <c r="C107" s="497"/>
      <c r="D107" s="499"/>
      <c r="E107" s="501"/>
      <c r="F107" s="502"/>
      <c r="G107" s="352"/>
      <c r="H107" s="521"/>
      <c r="I107" s="503"/>
      <c r="J107" s="503"/>
      <c r="K107" s="504"/>
      <c r="L107" s="504"/>
      <c r="M107" s="536"/>
    </row>
    <row r="108" spans="1:13" s="91" customFormat="1" ht="21.75" customHeight="1">
      <c r="A108" s="496"/>
      <c r="B108" s="497"/>
      <c r="C108" s="497"/>
      <c r="D108" s="499"/>
      <c r="E108" s="501"/>
      <c r="F108" s="502"/>
      <c r="G108" s="352"/>
      <c r="H108" s="521"/>
      <c r="I108" s="503"/>
      <c r="J108" s="503"/>
      <c r="K108" s="504"/>
      <c r="L108" s="504"/>
      <c r="M108" s="536"/>
    </row>
    <row r="109" spans="1:13" s="91" customFormat="1" ht="21.75" customHeight="1">
      <c r="A109" s="496"/>
      <c r="B109" s="497"/>
      <c r="C109" s="497"/>
      <c r="D109" s="499"/>
      <c r="E109" s="501"/>
      <c r="F109" s="502"/>
      <c r="G109" s="352"/>
      <c r="H109" s="521"/>
      <c r="I109" s="503"/>
      <c r="J109" s="503"/>
      <c r="K109" s="504"/>
      <c r="L109" s="504"/>
      <c r="M109" s="536"/>
    </row>
    <row r="110" spans="1:13">
      <c r="A110" s="496">
        <f>'7- Mapa Final'!A110</f>
        <v>11</v>
      </c>
      <c r="B110" s="497" t="str">
        <f>'7- Mapa Final'!B110</f>
        <v>Ofrecer, prometer, entregar, aceptar o solicitar una ventaja indebida para girar un cheque a un beneficiario diferente al que corresponde.</v>
      </c>
      <c r="C110" s="497" t="str">
        <f>'7- Mapa Final'!C110</f>
        <v xml:space="preserve">Utilizar los giros recibidos del Ministerio de Hacienda para beneficiar a un tercero. </v>
      </c>
      <c r="D110" s="498" t="str">
        <f>'7- Mapa Final'!J110</f>
        <v>Muy Baja - 1</v>
      </c>
      <c r="E110" s="500" t="str">
        <f>'7- Mapa Final'!K110</f>
        <v>Menor - 2</v>
      </c>
      <c r="F110" s="502" t="str">
        <f>'7- Mapa Final'!M110</f>
        <v>Bajo - 2</v>
      </c>
      <c r="G110" s="352"/>
      <c r="H110" s="521" t="s">
        <v>541</v>
      </c>
      <c r="I110" s="503"/>
      <c r="J110" s="503" t="s">
        <v>530</v>
      </c>
      <c r="K110" s="504">
        <v>45685</v>
      </c>
      <c r="L110" s="504">
        <v>45747</v>
      </c>
      <c r="M110" s="535" t="s">
        <v>531</v>
      </c>
    </row>
    <row r="111" spans="1:13">
      <c r="A111" s="496"/>
      <c r="B111" s="497"/>
      <c r="C111" s="497"/>
      <c r="D111" s="499"/>
      <c r="E111" s="501"/>
      <c r="F111" s="502"/>
      <c r="G111" s="352"/>
      <c r="H111" s="521"/>
      <c r="I111" s="503"/>
      <c r="J111" s="503"/>
      <c r="K111" s="504"/>
      <c r="L111" s="504"/>
      <c r="M111" s="536"/>
    </row>
    <row r="112" spans="1:13">
      <c r="A112" s="496"/>
      <c r="B112" s="497"/>
      <c r="C112" s="497"/>
      <c r="D112" s="499"/>
      <c r="E112" s="501"/>
      <c r="F112" s="502"/>
      <c r="G112" s="352"/>
      <c r="H112" s="521"/>
      <c r="I112" s="503"/>
      <c r="J112" s="503"/>
      <c r="K112" s="504"/>
      <c r="L112" s="504"/>
      <c r="M112" s="536"/>
    </row>
    <row r="113" spans="1:13">
      <c r="A113" s="496"/>
      <c r="B113" s="497"/>
      <c r="C113" s="497"/>
      <c r="D113" s="499"/>
      <c r="E113" s="501"/>
      <c r="F113" s="502"/>
      <c r="G113" s="352"/>
      <c r="H113" s="521"/>
      <c r="I113" s="503"/>
      <c r="J113" s="503"/>
      <c r="K113" s="504"/>
      <c r="L113" s="504"/>
      <c r="M113" s="536"/>
    </row>
    <row r="114" spans="1:13">
      <c r="A114" s="496"/>
      <c r="B114" s="497"/>
      <c r="C114" s="497"/>
      <c r="D114" s="499"/>
      <c r="E114" s="501"/>
      <c r="F114" s="502"/>
      <c r="G114" s="352"/>
      <c r="H114" s="521"/>
      <c r="I114" s="503"/>
      <c r="J114" s="503"/>
      <c r="K114" s="504"/>
      <c r="L114" s="504"/>
      <c r="M114" s="536"/>
    </row>
    <row r="115" spans="1:13">
      <c r="A115" s="496"/>
      <c r="B115" s="497"/>
      <c r="C115" s="497"/>
      <c r="D115" s="499"/>
      <c r="E115" s="501"/>
      <c r="F115" s="502"/>
      <c r="G115" s="352"/>
      <c r="H115" s="521"/>
      <c r="I115" s="503"/>
      <c r="J115" s="503"/>
      <c r="K115" s="504"/>
      <c r="L115" s="504"/>
      <c r="M115" s="536"/>
    </row>
    <row r="116" spans="1:13">
      <c r="A116" s="496"/>
      <c r="B116" s="497"/>
      <c r="C116" s="497"/>
      <c r="D116" s="499"/>
      <c r="E116" s="501"/>
      <c r="F116" s="502"/>
      <c r="G116" s="352"/>
      <c r="H116" s="521"/>
      <c r="I116" s="503"/>
      <c r="J116" s="503"/>
      <c r="K116" s="504"/>
      <c r="L116" s="504"/>
      <c r="M116" s="536"/>
    </row>
    <row r="117" spans="1:13">
      <c r="A117" s="496"/>
      <c r="B117" s="497"/>
      <c r="C117" s="497"/>
      <c r="D117" s="499"/>
      <c r="E117" s="501"/>
      <c r="F117" s="502"/>
      <c r="G117" s="352"/>
      <c r="H117" s="521"/>
      <c r="I117" s="503"/>
      <c r="J117" s="503"/>
      <c r="K117" s="504"/>
      <c r="L117" s="504"/>
      <c r="M117" s="536"/>
    </row>
    <row r="118" spans="1:13">
      <c r="A118" s="496"/>
      <c r="B118" s="497"/>
      <c r="C118" s="497"/>
      <c r="D118" s="499"/>
      <c r="E118" s="501"/>
      <c r="F118" s="502"/>
      <c r="G118" s="352"/>
      <c r="H118" s="521"/>
      <c r="I118" s="503"/>
      <c r="J118" s="503"/>
      <c r="K118" s="504"/>
      <c r="L118" s="504"/>
      <c r="M118" s="536"/>
    </row>
    <row r="119" spans="1:13">
      <c r="A119" s="496"/>
      <c r="B119" s="497"/>
      <c r="C119" s="497"/>
      <c r="D119" s="499"/>
      <c r="E119" s="501"/>
      <c r="F119" s="502"/>
      <c r="G119" s="352"/>
      <c r="H119" s="521"/>
      <c r="I119" s="503"/>
      <c r="J119" s="503"/>
      <c r="K119" s="504"/>
      <c r="L119" s="504"/>
      <c r="M119" s="536"/>
    </row>
  </sheetData>
  <mergeCells count="160">
    <mergeCell ref="K90:K99"/>
    <mergeCell ref="L90:L99"/>
    <mergeCell ref="M90:M99"/>
    <mergeCell ref="A100:A109"/>
    <mergeCell ref="B100:B109"/>
    <mergeCell ref="C100:C109"/>
    <mergeCell ref="D100:D109"/>
    <mergeCell ref="E100:E109"/>
    <mergeCell ref="F100:F109"/>
    <mergeCell ref="G100:G109"/>
    <mergeCell ref="H100:H109"/>
    <mergeCell ref="I100:I109"/>
    <mergeCell ref="J100:J109"/>
    <mergeCell ref="K100:K109"/>
    <mergeCell ref="L100:L109"/>
    <mergeCell ref="M100:M109"/>
    <mergeCell ref="F90:F99"/>
    <mergeCell ref="G90:G99"/>
    <mergeCell ref="H90:H99"/>
    <mergeCell ref="I90:I99"/>
    <mergeCell ref="J90:J99"/>
    <mergeCell ref="A90:A99"/>
    <mergeCell ref="B90:B99"/>
    <mergeCell ref="C90:C99"/>
    <mergeCell ref="D90:D99"/>
    <mergeCell ref="E90:E99"/>
    <mergeCell ref="K70:K79"/>
    <mergeCell ref="L70:L79"/>
    <mergeCell ref="M70:M79"/>
    <mergeCell ref="A80:A89"/>
    <mergeCell ref="B80:B89"/>
    <mergeCell ref="C80:C89"/>
    <mergeCell ref="D80:D89"/>
    <mergeCell ref="E80:E89"/>
    <mergeCell ref="F80:F89"/>
    <mergeCell ref="G80:G89"/>
    <mergeCell ref="H80:H89"/>
    <mergeCell ref="I80:I89"/>
    <mergeCell ref="J80:J89"/>
    <mergeCell ref="K80:K89"/>
    <mergeCell ref="L80:L89"/>
    <mergeCell ref="M80:M89"/>
    <mergeCell ref="F70:F79"/>
    <mergeCell ref="G70:G79"/>
    <mergeCell ref="H70:H79"/>
    <mergeCell ref="I70:I79"/>
    <mergeCell ref="J70:J79"/>
    <mergeCell ref="A70:A79"/>
    <mergeCell ref="B70:B79"/>
    <mergeCell ref="C70:C79"/>
    <mergeCell ref="D70:D79"/>
    <mergeCell ref="E70:E79"/>
    <mergeCell ref="I60:I69"/>
    <mergeCell ref="J60:J69"/>
    <mergeCell ref="K60:K69"/>
    <mergeCell ref="L60:L69"/>
    <mergeCell ref="M60:M6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A20:A29"/>
    <mergeCell ref="C20:C29"/>
    <mergeCell ref="B20:B29"/>
    <mergeCell ref="K10:K19"/>
    <mergeCell ref="L10:L19"/>
    <mergeCell ref="M10:M19"/>
    <mergeCell ref="A50:A59"/>
    <mergeCell ref="B50:B59"/>
    <mergeCell ref="C50:C59"/>
    <mergeCell ref="D50:D59"/>
    <mergeCell ref="E50:E59"/>
    <mergeCell ref="F50:F59"/>
    <mergeCell ref="G50:G59"/>
    <mergeCell ref="H50:H59"/>
    <mergeCell ref="I50:I59"/>
    <mergeCell ref="J50:J59"/>
    <mergeCell ref="K50:K59"/>
    <mergeCell ref="L50:L59"/>
    <mergeCell ref="M50:M59"/>
    <mergeCell ref="F10:F19"/>
    <mergeCell ref="G10:G19"/>
    <mergeCell ref="H10:H19"/>
    <mergeCell ref="I10:I19"/>
    <mergeCell ref="J10:J19"/>
    <mergeCell ref="M30:M39"/>
    <mergeCell ref="A10:A19"/>
    <mergeCell ref="B10:B19"/>
    <mergeCell ref="J30:J39"/>
    <mergeCell ref="K30:K39"/>
    <mergeCell ref="L30:L39"/>
    <mergeCell ref="I30:I39"/>
    <mergeCell ref="G40:G49"/>
    <mergeCell ref="H40:H49"/>
    <mergeCell ref="I40:I49"/>
    <mergeCell ref="A40:A49"/>
    <mergeCell ref="A30:A39"/>
    <mergeCell ref="C30:C39"/>
    <mergeCell ref="B40:B49"/>
    <mergeCell ref="C40:C49"/>
    <mergeCell ref="D30:D39"/>
    <mergeCell ref="E30:E39"/>
    <mergeCell ref="D40:D49"/>
    <mergeCell ref="E40:E49"/>
    <mergeCell ref="B30:B39"/>
    <mergeCell ref="F30:F39"/>
    <mergeCell ref="L20:L29"/>
    <mergeCell ref="M20:M29"/>
    <mergeCell ref="F20:F29"/>
    <mergeCell ref="G20:G29"/>
    <mergeCell ref="I20:I29"/>
    <mergeCell ref="J20:J29"/>
    <mergeCell ref="K20:K29"/>
    <mergeCell ref="D20:D29"/>
    <mergeCell ref="E20:E29"/>
    <mergeCell ref="J110:J119"/>
    <mergeCell ref="K110:K119"/>
    <mergeCell ref="L110:L119"/>
    <mergeCell ref="M110:M11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J40:J49"/>
    <mergeCell ref="K40:K49"/>
    <mergeCell ref="L40:L49"/>
    <mergeCell ref="M40:M49"/>
    <mergeCell ref="A110:A119"/>
    <mergeCell ref="B110:B119"/>
    <mergeCell ref="C110:C119"/>
    <mergeCell ref="D110:D119"/>
    <mergeCell ref="E110:E119"/>
    <mergeCell ref="F110:F119"/>
    <mergeCell ref="G110:G119"/>
    <mergeCell ref="H110:H119"/>
    <mergeCell ref="I110:I119"/>
  </mergeCells>
  <conditionalFormatting sqref="A7:B7">
    <cfRule type="containsText" dxfId="685" priority="49" operator="containsText" text="3- Moderado">
      <formula>NOT(ISERROR(SEARCH("3- Moderado",A7)))</formula>
    </cfRule>
    <cfRule type="containsText" dxfId="684" priority="50" operator="containsText" text="6- Moderado">
      <formula>NOT(ISERROR(SEARCH("6- Moderado",A7)))</formula>
    </cfRule>
    <cfRule type="containsText" dxfId="683" priority="51" operator="containsText" text="4- Moderado">
      <formula>NOT(ISERROR(SEARCH("4- Moderado",A7)))</formula>
    </cfRule>
    <cfRule type="containsText" dxfId="682" priority="52" operator="containsText" text="3- Bajo">
      <formula>NOT(ISERROR(SEARCH("3- Bajo",A7)))</formula>
    </cfRule>
    <cfRule type="containsText" dxfId="681" priority="53" operator="containsText" text="4- Bajo">
      <formula>NOT(ISERROR(SEARCH("4- Bajo",A7)))</formula>
    </cfRule>
    <cfRule type="containsText" dxfId="680" priority="54" operator="containsText" text="1- Bajo">
      <formula>NOT(ISERROR(SEARCH("1- Bajo",A7)))</formula>
    </cfRule>
  </conditionalFormatting>
  <conditionalFormatting sqref="C8:F8">
    <cfRule type="containsText" dxfId="679" priority="43" operator="containsText" text="3- Moderado">
      <formula>NOT(ISERROR(SEARCH("3- Moderado",C8)))</formula>
    </cfRule>
    <cfRule type="containsText" dxfId="678" priority="44" operator="containsText" text="6- Moderado">
      <formula>NOT(ISERROR(SEARCH("6- Moderado",C8)))</formula>
    </cfRule>
    <cfRule type="containsText" dxfId="677" priority="45" operator="containsText" text="4- Moderado">
      <formula>NOT(ISERROR(SEARCH("4- Moderado",C8)))</formula>
    </cfRule>
    <cfRule type="containsText" dxfId="676" priority="46" operator="containsText" text="3- Bajo">
      <formula>NOT(ISERROR(SEARCH("3- Bajo",C8)))</formula>
    </cfRule>
    <cfRule type="containsText" dxfId="675" priority="47" operator="containsText" text="4- Bajo">
      <formula>NOT(ISERROR(SEARCH("4- Bajo",C8)))</formula>
    </cfRule>
    <cfRule type="containsText" dxfId="674" priority="48" operator="containsText" text="1- Bajo">
      <formula>NOT(ISERROR(SEARCH("1- Bajo",C8)))</formula>
    </cfRule>
  </conditionalFormatting>
  <conditionalFormatting sqref="E10:E119">
    <cfRule type="containsText" dxfId="673" priority="1" operator="containsText" text="Catastrófico">
      <formula>NOT(ISERROR(SEARCH("Catastrófico",E10)))</formula>
    </cfRule>
    <cfRule type="containsText" dxfId="672" priority="2" operator="containsText" text="Mayor">
      <formula>NOT(ISERROR(SEARCH("Mayor",E10)))</formula>
    </cfRule>
    <cfRule type="containsText" dxfId="671" priority="3" operator="containsText" text="Menor">
      <formula>NOT(ISERROR(SEARCH("Menor",E10)))</formula>
    </cfRule>
    <cfRule type="containsText" dxfId="670" priority="4" operator="containsText" text="Leve">
      <formula>NOT(ISERROR(SEARCH("Leve",E10)))</formula>
    </cfRule>
  </conditionalFormatting>
  <conditionalFormatting sqref="A10:E10 A60:E60 A20:E20 A70:E70">
    <cfRule type="containsText" dxfId="669" priority="36" operator="containsText" text="3- Moderado">
      <formula>NOT(ISERROR(SEARCH("3- Moderado",A10)))</formula>
    </cfRule>
    <cfRule type="containsText" dxfId="668" priority="37" operator="containsText" text="6- Moderado">
      <formula>NOT(ISERROR(SEARCH("6- Moderado",A10)))</formula>
    </cfRule>
    <cfRule type="containsText" dxfId="667" priority="38" operator="containsText" text="4- Moderado">
      <formula>NOT(ISERROR(SEARCH("4- Moderado",A10)))</formula>
    </cfRule>
    <cfRule type="containsText" dxfId="666" priority="39" operator="containsText" text="3- Bajo">
      <formula>NOT(ISERROR(SEARCH("3- Bajo",A10)))</formula>
    </cfRule>
    <cfRule type="containsText" dxfId="665" priority="40" operator="containsText" text="4- Bajo">
      <formula>NOT(ISERROR(SEARCH("4- Bajo",A10)))</formula>
    </cfRule>
    <cfRule type="containsText" dxfId="664" priority="41" operator="containsText" text="1- Bajo">
      <formula>NOT(ISERROR(SEARCH("1- Bajo",A10)))</formula>
    </cfRule>
  </conditionalFormatting>
  <conditionalFormatting sqref="A30:E30 A80:E80">
    <cfRule type="containsText" dxfId="663" priority="29" operator="containsText" text="3- Moderado">
      <formula>NOT(ISERROR(SEARCH("3- Moderado",A30)))</formula>
    </cfRule>
    <cfRule type="containsText" dxfId="662" priority="30" operator="containsText" text="6- Moderado">
      <formula>NOT(ISERROR(SEARCH("6- Moderado",A30)))</formula>
    </cfRule>
    <cfRule type="containsText" dxfId="661" priority="31" operator="containsText" text="4- Moderado">
      <formula>NOT(ISERROR(SEARCH("4- Moderado",A30)))</formula>
    </cfRule>
    <cfRule type="containsText" dxfId="660" priority="32" operator="containsText" text="3- Bajo">
      <formula>NOT(ISERROR(SEARCH("3- Bajo",A30)))</formula>
    </cfRule>
    <cfRule type="containsText" dxfId="659" priority="33" operator="containsText" text="4- Bajo">
      <formula>NOT(ISERROR(SEARCH("4- Bajo",A30)))</formula>
    </cfRule>
    <cfRule type="containsText" dxfId="658" priority="34" operator="containsText" text="1- Bajo">
      <formula>NOT(ISERROR(SEARCH("1- Bajo",A30)))</formula>
    </cfRule>
  </conditionalFormatting>
  <conditionalFormatting sqref="A40:E40 A90:E90">
    <cfRule type="containsText" dxfId="657" priority="22" operator="containsText" text="3- Moderado">
      <formula>NOT(ISERROR(SEARCH("3- Moderado",A40)))</formula>
    </cfRule>
    <cfRule type="containsText" dxfId="656" priority="23" operator="containsText" text="6- Moderado">
      <formula>NOT(ISERROR(SEARCH("6- Moderado",A40)))</formula>
    </cfRule>
    <cfRule type="containsText" dxfId="655" priority="24" operator="containsText" text="4- Moderado">
      <formula>NOT(ISERROR(SEARCH("4- Moderado",A40)))</formula>
    </cfRule>
    <cfRule type="containsText" dxfId="654" priority="25" operator="containsText" text="3- Bajo">
      <formula>NOT(ISERROR(SEARCH("3- Bajo",A40)))</formula>
    </cfRule>
    <cfRule type="containsText" dxfId="653" priority="26" operator="containsText" text="4- Bajo">
      <formula>NOT(ISERROR(SEARCH("4- Bajo",A40)))</formula>
    </cfRule>
    <cfRule type="containsText" dxfId="652" priority="27" operator="containsText" text="1- Bajo">
      <formula>NOT(ISERROR(SEARCH("1- Bajo",A40)))</formula>
    </cfRule>
  </conditionalFormatting>
  <conditionalFormatting sqref="A50:E50 A100:E100 A110:E110">
    <cfRule type="containsText" dxfId="651" priority="11" operator="containsText" text="3- Moderado">
      <formula>NOT(ISERROR(SEARCH("3- Moderado",A50)))</formula>
    </cfRule>
    <cfRule type="containsText" dxfId="650" priority="12" operator="containsText" text="6- Moderado">
      <formula>NOT(ISERROR(SEARCH("6- Moderado",A50)))</formula>
    </cfRule>
    <cfRule type="containsText" dxfId="649" priority="13" operator="containsText" text="4- Moderado">
      <formula>NOT(ISERROR(SEARCH("4- Moderado",A50)))</formula>
    </cfRule>
    <cfRule type="containsText" dxfId="648" priority="14" operator="containsText" text="3- Bajo">
      <formula>NOT(ISERROR(SEARCH("3- Bajo",A50)))</formula>
    </cfRule>
    <cfRule type="containsText" dxfId="647" priority="15" operator="containsText" text="4- Bajo">
      <formula>NOT(ISERROR(SEARCH("4- Bajo",A50)))</formula>
    </cfRule>
    <cfRule type="containsText" dxfId="646" priority="16" operator="containsText" text="1- Bajo">
      <formula>NOT(ISERROR(SEARCH("1- Bajo",A50)))</formula>
    </cfRule>
  </conditionalFormatting>
  <conditionalFormatting sqref="D10:D119">
    <cfRule type="containsText" dxfId="645" priority="5" operator="containsText" text="Muy Alta">
      <formula>NOT(ISERROR(SEARCH("Muy Alta",D10)))</formula>
    </cfRule>
    <cfRule type="containsText" dxfId="644" priority="6" operator="containsText" text="Alta">
      <formula>NOT(ISERROR(SEARCH("Alta",D10)))</formula>
    </cfRule>
    <cfRule type="containsText" dxfId="643" priority="7" operator="containsText" text="Baja">
      <formula>NOT(ISERROR(SEARCH("Baja",D10)))</formula>
    </cfRule>
    <cfRule type="containsText" dxfId="642" priority="8" operator="containsText" text="Muy Baja">
      <formula>NOT(ISERROR(SEARCH("Muy Baja",D10)))</formula>
    </cfRule>
    <cfRule type="containsText" dxfId="641" priority="10" operator="containsText" text="Media">
      <formula>NOT(ISERROR(SEARCH("Media",D10)))</formula>
    </cfRule>
  </conditionalFormatting>
  <conditionalFormatting sqref="E10:F119">
    <cfRule type="containsText" dxfId="640" priority="9" operator="containsText" text="Moderado">
      <formula>NOT(ISERROR(SEARCH("Moderado",E10)))</formula>
    </cfRule>
  </conditionalFormatting>
  <conditionalFormatting sqref="F10:F29 F60:F79">
    <cfRule type="colorScale" priority="42">
      <colorScale>
        <cfvo type="min"/>
        <cfvo type="max"/>
        <color rgb="FFFF7128"/>
        <color rgb="FFFFEF9C"/>
      </colorScale>
    </cfRule>
  </conditionalFormatting>
  <conditionalFormatting sqref="F10:F119">
    <cfRule type="containsText" dxfId="639" priority="17" operator="containsText" text="Bajo">
      <formula>NOT(ISERROR(SEARCH("Bajo",F10)))</formula>
    </cfRule>
    <cfRule type="containsText" dxfId="638" priority="18" operator="containsText" text="Moderado">
      <formula>NOT(ISERROR(SEARCH("Moderado",F10)))</formula>
    </cfRule>
    <cfRule type="containsText" dxfId="637" priority="19" operator="containsText" text="Alto">
      <formula>NOT(ISERROR(SEARCH("Alto",F10)))</formula>
    </cfRule>
    <cfRule type="containsText" dxfId="636" priority="20" operator="containsText" text="Extremo">
      <formula>NOT(ISERROR(SEARCH("Extremo",F10)))</formula>
    </cfRule>
  </conditionalFormatting>
  <conditionalFormatting sqref="F30:F39 F80:F89">
    <cfRule type="colorScale" priority="35">
      <colorScale>
        <cfvo type="min"/>
        <cfvo type="max"/>
        <color rgb="FFFF7128"/>
        <color rgb="FFFFEF9C"/>
      </colorScale>
    </cfRule>
  </conditionalFormatting>
  <conditionalFormatting sqref="F40:F49 F90:F99">
    <cfRule type="colorScale" priority="28">
      <colorScale>
        <cfvo type="min"/>
        <cfvo type="max"/>
        <color rgb="FFFF7128"/>
        <color rgb="FFFFEF9C"/>
      </colorScale>
    </cfRule>
  </conditionalFormatting>
  <conditionalFormatting sqref="F50:F59 F100:F119">
    <cfRule type="colorScale" priority="21">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G9:G119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119"/>
  <sheetViews>
    <sheetView tabSelected="1" topLeftCell="B77" zoomScale="90" zoomScaleNormal="90" workbookViewId="0">
      <selection activeCell="M90" sqref="M90:M99"/>
    </sheetView>
  </sheetViews>
  <sheetFormatPr defaultColWidth="11.42578125" defaultRowHeight="15"/>
  <cols>
    <col min="1" max="1" width="6.140625" style="92" customWidth="1"/>
    <col min="2" max="2" width="22.42578125" style="92" customWidth="1"/>
    <col min="3" max="3" width="42" style="34" customWidth="1"/>
    <col min="4" max="4" width="15.5703125" style="93" customWidth="1"/>
    <col min="5" max="5" width="11.5703125" style="94" customWidth="1"/>
    <col min="6" max="6" width="12.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09"/>
      <c r="B1" s="509"/>
      <c r="C1" s="509"/>
      <c r="D1" s="510"/>
      <c r="E1" s="510"/>
      <c r="F1" s="510"/>
      <c r="G1" s="510"/>
      <c r="H1" s="510"/>
      <c r="I1" s="510"/>
      <c r="J1" s="510"/>
      <c r="K1" s="508"/>
      <c r="L1" s="508"/>
      <c r="M1" s="508"/>
    </row>
    <row r="2" spans="1:13" s="88" customFormat="1" ht="39.75" customHeight="1">
      <c r="A2" s="509"/>
      <c r="B2" s="509"/>
      <c r="C2" s="509"/>
      <c r="D2" s="510"/>
      <c r="E2" s="510"/>
      <c r="F2" s="510"/>
      <c r="G2" s="510"/>
      <c r="H2" s="510"/>
      <c r="I2" s="510"/>
      <c r="J2" s="510"/>
      <c r="K2" s="508"/>
      <c r="L2" s="508"/>
      <c r="M2" s="508"/>
    </row>
    <row r="3" spans="1:13" s="88" customFormat="1" ht="3" customHeight="1">
      <c r="A3" s="509"/>
      <c r="B3" s="509"/>
      <c r="C3" s="509"/>
      <c r="D3" s="237"/>
      <c r="E3" s="237"/>
      <c r="F3" s="237"/>
      <c r="G3" s="237"/>
      <c r="H3" s="237"/>
      <c r="I3" s="237"/>
      <c r="J3" s="237"/>
      <c r="K3" s="508"/>
      <c r="L3" s="508"/>
      <c r="M3" s="508"/>
    </row>
    <row r="4" spans="1:13" s="88" customFormat="1" ht="21.75" customHeight="1">
      <c r="A4" s="390" t="s">
        <v>513</v>
      </c>
      <c r="B4" s="391"/>
      <c r="C4" s="387" t="str">
        <f>'6- Valoración Controles'!C4:K4</f>
        <v>GESTIÓN FINANCIERA Y PRESUPUESTAL</v>
      </c>
      <c r="D4" s="388"/>
      <c r="E4" s="388"/>
      <c r="F4" s="388"/>
      <c r="G4" s="388"/>
      <c r="H4" s="388"/>
      <c r="I4" s="388"/>
      <c r="J4" s="388"/>
      <c r="K4" s="388"/>
      <c r="L4" s="388"/>
      <c r="M4" s="389"/>
    </row>
    <row r="5" spans="1:13" s="88" customFormat="1" ht="40.9" customHeight="1">
      <c r="A5" s="390" t="s">
        <v>514</v>
      </c>
      <c r="B5" s="391"/>
      <c r="C5" s="392"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393"/>
      <c r="E5" s="393"/>
      <c r="F5" s="393"/>
      <c r="G5" s="393"/>
      <c r="H5" s="393"/>
      <c r="I5" s="393"/>
      <c r="J5" s="393"/>
      <c r="K5" s="393"/>
      <c r="L5" s="393"/>
      <c r="M5" s="394"/>
    </row>
    <row r="6" spans="1:13" s="88" customFormat="1" ht="24.75" customHeight="1" thickBot="1">
      <c r="A6" s="398" t="s">
        <v>515</v>
      </c>
      <c r="B6" s="399"/>
      <c r="C6" s="395" t="s">
        <v>269</v>
      </c>
      <c r="D6" s="396"/>
      <c r="E6" s="396"/>
      <c r="F6" s="396"/>
      <c r="G6" s="396"/>
      <c r="H6" s="396"/>
      <c r="I6" s="396"/>
      <c r="J6" s="396"/>
      <c r="K6" s="396"/>
      <c r="L6" s="396"/>
      <c r="M6" s="397"/>
    </row>
    <row r="7" spans="1:13" s="89" customFormat="1" ht="24.75" customHeight="1" thickTop="1" thickBot="1">
      <c r="A7" s="516" t="s">
        <v>516</v>
      </c>
      <c r="B7" s="517"/>
      <c r="C7" s="518"/>
      <c r="D7" s="519" t="s">
        <v>517</v>
      </c>
      <c r="E7" s="519"/>
      <c r="F7" s="519"/>
      <c r="G7" s="520" t="s">
        <v>518</v>
      </c>
      <c r="H7" s="511" t="s">
        <v>519</v>
      </c>
      <c r="I7" s="513" t="s">
        <v>520</v>
      </c>
      <c r="J7" s="514"/>
      <c r="K7" s="513" t="s">
        <v>521</v>
      </c>
      <c r="L7" s="515"/>
      <c r="M7" s="511" t="s">
        <v>522</v>
      </c>
    </row>
    <row r="8" spans="1:13" s="90" customFormat="1" ht="57" customHeight="1" thickTop="1" thickBot="1">
      <c r="A8" s="238" t="s">
        <v>39</v>
      </c>
      <c r="B8" s="238" t="s">
        <v>209</v>
      </c>
      <c r="C8" s="238" t="s">
        <v>211</v>
      </c>
      <c r="D8" s="239" t="s">
        <v>221</v>
      </c>
      <c r="E8" s="239" t="s">
        <v>523</v>
      </c>
      <c r="F8" s="239" t="s">
        <v>524</v>
      </c>
      <c r="G8" s="520"/>
      <c r="H8" s="512"/>
      <c r="I8" s="240" t="s">
        <v>525</v>
      </c>
      <c r="J8" s="240" t="s">
        <v>526</v>
      </c>
      <c r="K8" s="240" t="s">
        <v>527</v>
      </c>
      <c r="L8" s="242" t="s">
        <v>528</v>
      </c>
      <c r="M8" s="512"/>
    </row>
    <row r="9" spans="1:13" s="91" customFormat="1" ht="3.75" customHeight="1">
      <c r="A9" s="522"/>
      <c r="B9" s="523"/>
      <c r="C9" s="523"/>
      <c r="D9" s="523"/>
      <c r="E9" s="523"/>
      <c r="F9" s="523"/>
      <c r="G9" s="523"/>
      <c r="H9" s="241"/>
      <c r="I9" s="241"/>
      <c r="J9" s="241"/>
      <c r="K9" s="241"/>
      <c r="L9" s="241"/>
      <c r="M9" s="95"/>
    </row>
    <row r="10" spans="1:13" s="91" customFormat="1" ht="13.5" customHeight="1">
      <c r="A10" s="533">
        <f>'7- Mapa Final'!A10</f>
        <v>1</v>
      </c>
      <c r="B10" s="533" t="str">
        <f>'7- Mapa Final'!B10</f>
        <v xml:space="preserve">Posibilidad de registro y pago equivocado, tardío y sin el cumplimiento de requisitos  de las obligaciones de la Enrtidad </v>
      </c>
      <c r="C10" s="525" t="str">
        <f>'7- Mapa Final'!C10</f>
        <v>Se abonan menores o mayores valores o se abonan  a cuentas que no pertenecen a los destinatarios, o se abona incumpliendo los tiempos contractuales o legales  establecidos .</v>
      </c>
      <c r="D10" s="498" t="str">
        <f>'7- Mapa Final'!J10</f>
        <v>Muy Baja - 1</v>
      </c>
      <c r="E10" s="500" t="str">
        <f>'7- Mapa Final'!K10</f>
        <v>Menor - 2</v>
      </c>
      <c r="F10" s="502" t="str">
        <f>'7- Mapa Final'!M10</f>
        <v>Bajo - 2</v>
      </c>
      <c r="G10" s="352"/>
      <c r="H10" s="521" t="s">
        <v>529</v>
      </c>
      <c r="I10" s="503"/>
      <c r="J10" s="503" t="s">
        <v>530</v>
      </c>
      <c r="K10" s="504">
        <v>45748</v>
      </c>
      <c r="L10" s="504">
        <v>45838</v>
      </c>
      <c r="M10" s="535" t="s">
        <v>531</v>
      </c>
    </row>
    <row r="11" spans="1:13" s="91" customFormat="1" ht="13.5" customHeight="1">
      <c r="A11" s="533"/>
      <c r="B11" s="533"/>
      <c r="C11" s="525"/>
      <c r="D11" s="498"/>
      <c r="E11" s="500"/>
      <c r="F11" s="502"/>
      <c r="G11" s="352"/>
      <c r="H11" s="521"/>
      <c r="I11" s="503"/>
      <c r="J11" s="503"/>
      <c r="K11" s="504"/>
      <c r="L11" s="504"/>
      <c r="M11" s="536"/>
    </row>
    <row r="12" spans="1:13" s="91" customFormat="1" ht="13.5" customHeight="1">
      <c r="A12" s="533"/>
      <c r="B12" s="533"/>
      <c r="C12" s="525"/>
      <c r="D12" s="498"/>
      <c r="E12" s="500"/>
      <c r="F12" s="502"/>
      <c r="G12" s="352"/>
      <c r="H12" s="521"/>
      <c r="I12" s="503"/>
      <c r="J12" s="503"/>
      <c r="K12" s="504"/>
      <c r="L12" s="504"/>
      <c r="M12" s="536"/>
    </row>
    <row r="13" spans="1:13" s="91" customFormat="1" ht="13.5" customHeight="1">
      <c r="A13" s="533"/>
      <c r="B13" s="533"/>
      <c r="C13" s="525"/>
      <c r="D13" s="498"/>
      <c r="E13" s="500"/>
      <c r="F13" s="502"/>
      <c r="G13" s="352"/>
      <c r="H13" s="521"/>
      <c r="I13" s="503"/>
      <c r="J13" s="503"/>
      <c r="K13" s="504"/>
      <c r="L13" s="504"/>
      <c r="M13" s="536"/>
    </row>
    <row r="14" spans="1:13" s="91" customFormat="1" ht="13.5" customHeight="1">
      <c r="A14" s="533"/>
      <c r="B14" s="533"/>
      <c r="C14" s="525"/>
      <c r="D14" s="498"/>
      <c r="E14" s="500"/>
      <c r="F14" s="502"/>
      <c r="G14" s="352"/>
      <c r="H14" s="521"/>
      <c r="I14" s="503"/>
      <c r="J14" s="503"/>
      <c r="K14" s="504"/>
      <c r="L14" s="504"/>
      <c r="M14" s="536"/>
    </row>
    <row r="15" spans="1:13" s="91" customFormat="1" ht="13.5" customHeight="1">
      <c r="A15" s="533"/>
      <c r="B15" s="533"/>
      <c r="C15" s="525"/>
      <c r="D15" s="498"/>
      <c r="E15" s="500"/>
      <c r="F15" s="502"/>
      <c r="G15" s="352"/>
      <c r="H15" s="521"/>
      <c r="I15" s="503"/>
      <c r="J15" s="503"/>
      <c r="K15" s="504"/>
      <c r="L15" s="504"/>
      <c r="M15" s="536"/>
    </row>
    <row r="16" spans="1:13" s="91" customFormat="1" ht="13.5" customHeight="1">
      <c r="A16" s="533"/>
      <c r="B16" s="533"/>
      <c r="C16" s="525"/>
      <c r="D16" s="498"/>
      <c r="E16" s="500"/>
      <c r="F16" s="502"/>
      <c r="G16" s="352"/>
      <c r="H16" s="521"/>
      <c r="I16" s="503"/>
      <c r="J16" s="503"/>
      <c r="K16" s="504"/>
      <c r="L16" s="504"/>
      <c r="M16" s="536"/>
    </row>
    <row r="17" spans="1:13" s="91" customFormat="1" ht="13.5" customHeight="1">
      <c r="A17" s="533"/>
      <c r="B17" s="533"/>
      <c r="C17" s="525"/>
      <c r="D17" s="498"/>
      <c r="E17" s="500"/>
      <c r="F17" s="502"/>
      <c r="G17" s="352"/>
      <c r="H17" s="521"/>
      <c r="I17" s="503"/>
      <c r="J17" s="503"/>
      <c r="K17" s="504"/>
      <c r="L17" s="504"/>
      <c r="M17" s="536"/>
    </row>
    <row r="18" spans="1:13" s="91" customFormat="1" ht="21.75" customHeight="1">
      <c r="A18" s="533"/>
      <c r="B18" s="533"/>
      <c r="C18" s="525"/>
      <c r="D18" s="498"/>
      <c r="E18" s="500"/>
      <c r="F18" s="502"/>
      <c r="G18" s="352"/>
      <c r="H18" s="521"/>
      <c r="I18" s="503"/>
      <c r="J18" s="503"/>
      <c r="K18" s="504"/>
      <c r="L18" s="504"/>
      <c r="M18" s="536"/>
    </row>
    <row r="19" spans="1:13" s="91" customFormat="1" ht="21.75" customHeight="1">
      <c r="A19" s="533"/>
      <c r="B19" s="533"/>
      <c r="C19" s="525"/>
      <c r="D19" s="498"/>
      <c r="E19" s="500"/>
      <c r="F19" s="502"/>
      <c r="G19" s="352"/>
      <c r="H19" s="521"/>
      <c r="I19" s="503"/>
      <c r="J19" s="503"/>
      <c r="K19" s="504"/>
      <c r="L19" s="504"/>
      <c r="M19" s="536"/>
    </row>
    <row r="20" spans="1:13" s="91" customFormat="1" ht="13.5" customHeight="1">
      <c r="A20" s="533">
        <f>'7- Mapa Final'!A20</f>
        <v>2</v>
      </c>
      <c r="B20" s="533" t="str">
        <f>'7- Mapa Final'!B20</f>
        <v xml:space="preserve">Registrar o emitir  CDP con rubro presupuestal diferente al indicado en la solicitud </v>
      </c>
      <c r="C20" s="525" t="str">
        <f>'7- Mapa Final'!C20</f>
        <v>Emitir un CDP con informacion erronea de valor, destinacion, cuenta a afectar.</v>
      </c>
      <c r="D20" s="498" t="str">
        <f>'7- Mapa Final'!J20</f>
        <v>Muy Baja - 1</v>
      </c>
      <c r="E20" s="500" t="str">
        <f>'7- Mapa Final'!K20</f>
        <v>Menor - 2</v>
      </c>
      <c r="F20" s="502" t="str">
        <f>'7- Mapa Final'!M20</f>
        <v>Bajo - 2</v>
      </c>
      <c r="G20" s="352"/>
      <c r="H20" s="524" t="s">
        <v>532</v>
      </c>
      <c r="I20" s="503"/>
      <c r="J20" s="503" t="s">
        <v>530</v>
      </c>
      <c r="K20" s="504">
        <v>45748</v>
      </c>
      <c r="L20" s="504">
        <v>45838</v>
      </c>
      <c r="M20" s="535" t="s">
        <v>531</v>
      </c>
    </row>
    <row r="21" spans="1:13" s="91" customFormat="1" ht="13.5" customHeight="1">
      <c r="A21" s="533"/>
      <c r="B21" s="533"/>
      <c r="C21" s="525"/>
      <c r="D21" s="498"/>
      <c r="E21" s="500"/>
      <c r="F21" s="502"/>
      <c r="G21" s="352"/>
      <c r="H21" s="525"/>
      <c r="I21" s="503"/>
      <c r="J21" s="503"/>
      <c r="K21" s="504"/>
      <c r="L21" s="504"/>
      <c r="M21" s="536"/>
    </row>
    <row r="22" spans="1:13" s="91" customFormat="1" ht="13.5" customHeight="1">
      <c r="A22" s="533"/>
      <c r="B22" s="533"/>
      <c r="C22" s="525"/>
      <c r="D22" s="498"/>
      <c r="E22" s="500"/>
      <c r="F22" s="502"/>
      <c r="G22" s="352"/>
      <c r="H22" s="525"/>
      <c r="I22" s="503"/>
      <c r="J22" s="503"/>
      <c r="K22" s="504"/>
      <c r="L22" s="504"/>
      <c r="M22" s="536"/>
    </row>
    <row r="23" spans="1:13" s="91" customFormat="1" ht="13.5" customHeight="1">
      <c r="A23" s="533"/>
      <c r="B23" s="533"/>
      <c r="C23" s="525"/>
      <c r="D23" s="498"/>
      <c r="E23" s="500"/>
      <c r="F23" s="502"/>
      <c r="G23" s="352"/>
      <c r="H23" s="525"/>
      <c r="I23" s="503"/>
      <c r="J23" s="503"/>
      <c r="K23" s="504"/>
      <c r="L23" s="504"/>
      <c r="M23" s="536"/>
    </row>
    <row r="24" spans="1:13" s="91" customFormat="1" ht="13.5" customHeight="1">
      <c r="A24" s="533"/>
      <c r="B24" s="533"/>
      <c r="C24" s="525"/>
      <c r="D24" s="498"/>
      <c r="E24" s="500"/>
      <c r="F24" s="502"/>
      <c r="G24" s="352"/>
      <c r="H24" s="525"/>
      <c r="I24" s="503"/>
      <c r="J24" s="503"/>
      <c r="K24" s="504"/>
      <c r="L24" s="504"/>
      <c r="M24" s="536"/>
    </row>
    <row r="25" spans="1:13" s="91" customFormat="1" ht="13.5" customHeight="1">
      <c r="A25" s="533"/>
      <c r="B25" s="533"/>
      <c r="C25" s="525"/>
      <c r="D25" s="498"/>
      <c r="E25" s="500"/>
      <c r="F25" s="502"/>
      <c r="G25" s="352"/>
      <c r="H25" s="525"/>
      <c r="I25" s="503"/>
      <c r="J25" s="503"/>
      <c r="K25" s="504"/>
      <c r="L25" s="504"/>
      <c r="M25" s="536"/>
    </row>
    <row r="26" spans="1:13" s="91" customFormat="1" ht="13.5" customHeight="1">
      <c r="A26" s="533"/>
      <c r="B26" s="533"/>
      <c r="C26" s="525"/>
      <c r="D26" s="498"/>
      <c r="E26" s="500"/>
      <c r="F26" s="502"/>
      <c r="G26" s="352"/>
      <c r="H26" s="525"/>
      <c r="I26" s="503"/>
      <c r="J26" s="503"/>
      <c r="K26" s="504"/>
      <c r="L26" s="504"/>
      <c r="M26" s="536"/>
    </row>
    <row r="27" spans="1:13" s="91" customFormat="1" ht="13.5" customHeight="1">
      <c r="A27" s="533"/>
      <c r="B27" s="533"/>
      <c r="C27" s="525"/>
      <c r="D27" s="498"/>
      <c r="E27" s="500"/>
      <c r="F27" s="502"/>
      <c r="G27" s="352"/>
      <c r="H27" s="525"/>
      <c r="I27" s="503"/>
      <c r="J27" s="503"/>
      <c r="K27" s="504"/>
      <c r="L27" s="504"/>
      <c r="M27" s="536"/>
    </row>
    <row r="28" spans="1:13" s="91" customFormat="1" ht="21.75" customHeight="1">
      <c r="A28" s="533"/>
      <c r="B28" s="533"/>
      <c r="C28" s="525"/>
      <c r="D28" s="498"/>
      <c r="E28" s="500"/>
      <c r="F28" s="502"/>
      <c r="G28" s="352"/>
      <c r="H28" s="525"/>
      <c r="I28" s="503"/>
      <c r="J28" s="503"/>
      <c r="K28" s="504"/>
      <c r="L28" s="504"/>
      <c r="M28" s="536"/>
    </row>
    <row r="29" spans="1:13" s="91" customFormat="1" ht="21.75" customHeight="1">
      <c r="A29" s="533"/>
      <c r="B29" s="533"/>
      <c r="C29" s="525"/>
      <c r="D29" s="498"/>
      <c r="E29" s="500"/>
      <c r="F29" s="502"/>
      <c r="G29" s="352"/>
      <c r="H29" s="525"/>
      <c r="I29" s="503"/>
      <c r="J29" s="503"/>
      <c r="K29" s="504"/>
      <c r="L29" s="504"/>
      <c r="M29" s="536"/>
    </row>
    <row r="30" spans="1:13" s="91" customFormat="1" ht="13.5" customHeight="1">
      <c r="A30" s="533">
        <f>'7- Mapa Final'!A30</f>
        <v>3</v>
      </c>
      <c r="B30" s="533" t="str">
        <f>'7- Mapa Final'!B30</f>
        <v xml:space="preserve">Incumplimiento de obligaciones tributarias </v>
      </c>
      <c r="C30" s="525" t="str">
        <f>'7- Mapa Final'!C30</f>
        <v xml:space="preserve"> No se  reconocen , o no se pagan  oportunamente , o no se pagan los valores correctos o en la administración de impuestos  correcta ,    las  obligaciones tributarias que le competen a la entidad</v>
      </c>
      <c r="D30" s="498" t="str">
        <f>'7- Mapa Final'!J30</f>
        <v>Muy Baja - 1</v>
      </c>
      <c r="E30" s="500" t="str">
        <f>'7- Mapa Final'!K30</f>
        <v>Leve - 1</v>
      </c>
      <c r="F30" s="502" t="str">
        <f>'7- Mapa Final'!M30</f>
        <v>Bajo - 1</v>
      </c>
      <c r="G30" s="352"/>
      <c r="H30" s="534" t="s">
        <v>542</v>
      </c>
      <c r="I30" s="503"/>
      <c r="J30" s="503" t="s">
        <v>530</v>
      </c>
      <c r="K30" s="504">
        <v>45748</v>
      </c>
      <c r="L30" s="504">
        <v>45838</v>
      </c>
      <c r="M30" s="535" t="s">
        <v>531</v>
      </c>
    </row>
    <row r="31" spans="1:13" s="91" customFormat="1" ht="13.5" customHeight="1">
      <c r="A31" s="533"/>
      <c r="B31" s="533"/>
      <c r="C31" s="525"/>
      <c r="D31" s="498"/>
      <c r="E31" s="500"/>
      <c r="F31" s="502"/>
      <c r="G31" s="352"/>
      <c r="H31" s="525"/>
      <c r="I31" s="503"/>
      <c r="J31" s="503"/>
      <c r="K31" s="504"/>
      <c r="L31" s="504"/>
      <c r="M31" s="536"/>
    </row>
    <row r="32" spans="1:13" s="91" customFormat="1" ht="13.5" customHeight="1">
      <c r="A32" s="533"/>
      <c r="B32" s="533"/>
      <c r="C32" s="525"/>
      <c r="D32" s="498"/>
      <c r="E32" s="500"/>
      <c r="F32" s="502"/>
      <c r="G32" s="352"/>
      <c r="H32" s="525"/>
      <c r="I32" s="503"/>
      <c r="J32" s="503"/>
      <c r="K32" s="504"/>
      <c r="L32" s="504"/>
      <c r="M32" s="536"/>
    </row>
    <row r="33" spans="1:13" s="91" customFormat="1" ht="13.5" customHeight="1">
      <c r="A33" s="533"/>
      <c r="B33" s="533"/>
      <c r="C33" s="525"/>
      <c r="D33" s="498"/>
      <c r="E33" s="500"/>
      <c r="F33" s="502"/>
      <c r="G33" s="352"/>
      <c r="H33" s="525"/>
      <c r="I33" s="503"/>
      <c r="J33" s="503"/>
      <c r="K33" s="504"/>
      <c r="L33" s="504"/>
      <c r="M33" s="536"/>
    </row>
    <row r="34" spans="1:13" s="91" customFormat="1" ht="13.5" customHeight="1">
      <c r="A34" s="533"/>
      <c r="B34" s="533"/>
      <c r="C34" s="525"/>
      <c r="D34" s="498"/>
      <c r="E34" s="500"/>
      <c r="F34" s="502"/>
      <c r="G34" s="352"/>
      <c r="H34" s="525"/>
      <c r="I34" s="503"/>
      <c r="J34" s="503"/>
      <c r="K34" s="504"/>
      <c r="L34" s="504"/>
      <c r="M34" s="536"/>
    </row>
    <row r="35" spans="1:13" s="91" customFormat="1" ht="13.5" customHeight="1">
      <c r="A35" s="533"/>
      <c r="B35" s="533"/>
      <c r="C35" s="525"/>
      <c r="D35" s="498"/>
      <c r="E35" s="500"/>
      <c r="F35" s="502"/>
      <c r="G35" s="352"/>
      <c r="H35" s="525"/>
      <c r="I35" s="503"/>
      <c r="J35" s="503"/>
      <c r="K35" s="504"/>
      <c r="L35" s="504"/>
      <c r="M35" s="536"/>
    </row>
    <row r="36" spans="1:13" s="91" customFormat="1" ht="13.5" customHeight="1">
      <c r="A36" s="533"/>
      <c r="B36" s="533"/>
      <c r="C36" s="525"/>
      <c r="D36" s="498"/>
      <c r="E36" s="500"/>
      <c r="F36" s="502"/>
      <c r="G36" s="352"/>
      <c r="H36" s="525"/>
      <c r="I36" s="503"/>
      <c r="J36" s="503"/>
      <c r="K36" s="504"/>
      <c r="L36" s="504"/>
      <c r="M36" s="536"/>
    </row>
    <row r="37" spans="1:13" s="91" customFormat="1" ht="13.5" customHeight="1">
      <c r="A37" s="533"/>
      <c r="B37" s="533"/>
      <c r="C37" s="525"/>
      <c r="D37" s="498"/>
      <c r="E37" s="500"/>
      <c r="F37" s="502"/>
      <c r="G37" s="352"/>
      <c r="H37" s="525"/>
      <c r="I37" s="503"/>
      <c r="J37" s="503"/>
      <c r="K37" s="504"/>
      <c r="L37" s="504"/>
      <c r="M37" s="536"/>
    </row>
    <row r="38" spans="1:13" s="91" customFormat="1" ht="21.75" customHeight="1">
      <c r="A38" s="533"/>
      <c r="B38" s="533"/>
      <c r="C38" s="525"/>
      <c r="D38" s="498"/>
      <c r="E38" s="500"/>
      <c r="F38" s="502"/>
      <c r="G38" s="352"/>
      <c r="H38" s="525"/>
      <c r="I38" s="503"/>
      <c r="J38" s="503"/>
      <c r="K38" s="504"/>
      <c r="L38" s="504"/>
      <c r="M38" s="536"/>
    </row>
    <row r="39" spans="1:13" s="91" customFormat="1" ht="21.75" customHeight="1">
      <c r="A39" s="533"/>
      <c r="B39" s="533"/>
      <c r="C39" s="525"/>
      <c r="D39" s="498"/>
      <c r="E39" s="500"/>
      <c r="F39" s="502"/>
      <c r="G39" s="352"/>
      <c r="H39" s="525"/>
      <c r="I39" s="503"/>
      <c r="J39" s="503"/>
      <c r="K39" s="504"/>
      <c r="L39" s="504"/>
      <c r="M39" s="536"/>
    </row>
    <row r="40" spans="1:13" s="91" customFormat="1" ht="13.5" customHeight="1">
      <c r="A40" s="533">
        <f>'7- Mapa Final'!A40</f>
        <v>4</v>
      </c>
      <c r="B40" s="533" t="str">
        <f>'7- Mapa Final'!B40</f>
        <v xml:space="preserve">Iliquidez </v>
      </c>
      <c r="C40" s="525" t="str">
        <f>'7- Mapa Final'!C40</f>
        <v>Posibilidad de que la Entidad no cuente con fondos para cumplir con sus compromisos</v>
      </c>
      <c r="D40" s="498" t="str">
        <f>'7- Mapa Final'!J40</f>
        <v>Muy Baja - 1</v>
      </c>
      <c r="E40" s="500" t="str">
        <f>'7- Mapa Final'!K40</f>
        <v>Leve - 1</v>
      </c>
      <c r="F40" s="502" t="str">
        <f>'7- Mapa Final'!M40</f>
        <v>Bajo - 1</v>
      </c>
      <c r="G40" s="352"/>
      <c r="H40" s="521" t="s">
        <v>534</v>
      </c>
      <c r="I40" s="503"/>
      <c r="J40" s="503" t="s">
        <v>530</v>
      </c>
      <c r="K40" s="504">
        <v>45685</v>
      </c>
      <c r="L40" s="504">
        <v>45747</v>
      </c>
      <c r="M40" s="535" t="s">
        <v>531</v>
      </c>
    </row>
    <row r="41" spans="1:13" s="91" customFormat="1" ht="13.5" customHeight="1">
      <c r="A41" s="533"/>
      <c r="B41" s="533"/>
      <c r="C41" s="525"/>
      <c r="D41" s="498"/>
      <c r="E41" s="500"/>
      <c r="F41" s="502"/>
      <c r="G41" s="352"/>
      <c r="H41" s="521"/>
      <c r="I41" s="503"/>
      <c r="J41" s="503"/>
      <c r="K41" s="504"/>
      <c r="L41" s="504"/>
      <c r="M41" s="536"/>
    </row>
    <row r="42" spans="1:13" s="91" customFormat="1" ht="13.5" customHeight="1">
      <c r="A42" s="533"/>
      <c r="B42" s="533"/>
      <c r="C42" s="525"/>
      <c r="D42" s="498"/>
      <c r="E42" s="500"/>
      <c r="F42" s="502"/>
      <c r="G42" s="352"/>
      <c r="H42" s="521"/>
      <c r="I42" s="503"/>
      <c r="J42" s="503"/>
      <c r="K42" s="504"/>
      <c r="L42" s="504"/>
      <c r="M42" s="536"/>
    </row>
    <row r="43" spans="1:13" s="91" customFormat="1" ht="13.5" customHeight="1">
      <c r="A43" s="533"/>
      <c r="B43" s="533"/>
      <c r="C43" s="525"/>
      <c r="D43" s="498"/>
      <c r="E43" s="500"/>
      <c r="F43" s="502"/>
      <c r="G43" s="352"/>
      <c r="H43" s="521"/>
      <c r="I43" s="503"/>
      <c r="J43" s="503"/>
      <c r="K43" s="504"/>
      <c r="L43" s="504"/>
      <c r="M43" s="536"/>
    </row>
    <row r="44" spans="1:13" s="91" customFormat="1" ht="13.5" customHeight="1">
      <c r="A44" s="533"/>
      <c r="B44" s="533"/>
      <c r="C44" s="525"/>
      <c r="D44" s="498"/>
      <c r="E44" s="500"/>
      <c r="F44" s="502"/>
      <c r="G44" s="352"/>
      <c r="H44" s="521"/>
      <c r="I44" s="503"/>
      <c r="J44" s="503"/>
      <c r="K44" s="504"/>
      <c r="L44" s="504"/>
      <c r="M44" s="536"/>
    </row>
    <row r="45" spans="1:13" s="91" customFormat="1" ht="13.5" customHeight="1">
      <c r="A45" s="533"/>
      <c r="B45" s="533"/>
      <c r="C45" s="525"/>
      <c r="D45" s="498"/>
      <c r="E45" s="500"/>
      <c r="F45" s="502"/>
      <c r="G45" s="352"/>
      <c r="H45" s="521"/>
      <c r="I45" s="503"/>
      <c r="J45" s="503"/>
      <c r="K45" s="504"/>
      <c r="L45" s="504"/>
      <c r="M45" s="536"/>
    </row>
    <row r="46" spans="1:13" s="91" customFormat="1" ht="13.5" customHeight="1">
      <c r="A46" s="533"/>
      <c r="B46" s="533"/>
      <c r="C46" s="525"/>
      <c r="D46" s="498"/>
      <c r="E46" s="500"/>
      <c r="F46" s="502"/>
      <c r="G46" s="352"/>
      <c r="H46" s="521"/>
      <c r="I46" s="503"/>
      <c r="J46" s="503"/>
      <c r="K46" s="504"/>
      <c r="L46" s="504"/>
      <c r="M46" s="536"/>
    </row>
    <row r="47" spans="1:13" s="91" customFormat="1" ht="13.5" customHeight="1">
      <c r="A47" s="533"/>
      <c r="B47" s="533"/>
      <c r="C47" s="525"/>
      <c r="D47" s="498"/>
      <c r="E47" s="500"/>
      <c r="F47" s="502"/>
      <c r="G47" s="352"/>
      <c r="H47" s="521"/>
      <c r="I47" s="503"/>
      <c r="J47" s="503"/>
      <c r="K47" s="504"/>
      <c r="L47" s="504"/>
      <c r="M47" s="536"/>
    </row>
    <row r="48" spans="1:13" s="91" customFormat="1" ht="21.75" customHeight="1">
      <c r="A48" s="533"/>
      <c r="B48" s="533"/>
      <c r="C48" s="525"/>
      <c r="D48" s="498"/>
      <c r="E48" s="500"/>
      <c r="F48" s="502"/>
      <c r="G48" s="352"/>
      <c r="H48" s="521"/>
      <c r="I48" s="503"/>
      <c r="J48" s="503"/>
      <c r="K48" s="504"/>
      <c r="L48" s="504"/>
      <c r="M48" s="536"/>
    </row>
    <row r="49" spans="1:13" s="91" customFormat="1" ht="21.75" customHeight="1">
      <c r="A49" s="533"/>
      <c r="B49" s="533"/>
      <c r="C49" s="525"/>
      <c r="D49" s="498"/>
      <c r="E49" s="500"/>
      <c r="F49" s="502"/>
      <c r="G49" s="352"/>
      <c r="H49" s="521"/>
      <c r="I49" s="503"/>
      <c r="J49" s="503"/>
      <c r="K49" s="504"/>
      <c r="L49" s="504"/>
      <c r="M49" s="536"/>
    </row>
    <row r="50" spans="1:13" s="91" customFormat="1" ht="13.5" customHeight="1">
      <c r="A50" s="533">
        <f>'7- Mapa Final'!A50</f>
        <v>5</v>
      </c>
      <c r="B50" s="533" t="str">
        <f>'7- Mapa Final'!B50</f>
        <v xml:space="preserve">Perdida de rentabilidad o oportunidad de los recursos financieros </v>
      </c>
      <c r="C50" s="525" t="str">
        <f>'7- Mapa Final'!C50</f>
        <v>Los recursos del presupuesto tanto de inversión como de funcionamiento  permanecen en las cuentas bancarias sin  generar la rentabilidd esperada</v>
      </c>
      <c r="D50" s="498" t="str">
        <f>'7- Mapa Final'!J50</f>
        <v>Muy Baja - 1</v>
      </c>
      <c r="E50" s="500" t="str">
        <f>'7- Mapa Final'!K50</f>
        <v>Leve - 1</v>
      </c>
      <c r="F50" s="502" t="str">
        <f>'7- Mapa Final'!M50</f>
        <v>Bajo - 1</v>
      </c>
      <c r="G50" s="352"/>
      <c r="H50" s="503" t="s">
        <v>535</v>
      </c>
      <c r="I50" s="503"/>
      <c r="J50" s="503" t="s">
        <v>530</v>
      </c>
      <c r="K50" s="504">
        <v>45747</v>
      </c>
      <c r="L50" s="504">
        <v>45747</v>
      </c>
      <c r="M50" s="535" t="s">
        <v>531</v>
      </c>
    </row>
    <row r="51" spans="1:13" s="91" customFormat="1" ht="13.5" customHeight="1">
      <c r="A51" s="533"/>
      <c r="B51" s="533"/>
      <c r="C51" s="525"/>
      <c r="D51" s="498"/>
      <c r="E51" s="500"/>
      <c r="F51" s="502"/>
      <c r="G51" s="352"/>
      <c r="H51" s="503"/>
      <c r="I51" s="503"/>
      <c r="J51" s="503"/>
      <c r="K51" s="504"/>
      <c r="L51" s="504"/>
      <c r="M51" s="536"/>
    </row>
    <row r="52" spans="1:13" s="91" customFormat="1" ht="13.5" customHeight="1">
      <c r="A52" s="533"/>
      <c r="B52" s="533"/>
      <c r="C52" s="525"/>
      <c r="D52" s="498"/>
      <c r="E52" s="500"/>
      <c r="F52" s="502"/>
      <c r="G52" s="352"/>
      <c r="H52" s="503"/>
      <c r="I52" s="503"/>
      <c r="J52" s="503"/>
      <c r="K52" s="504"/>
      <c r="L52" s="504"/>
      <c r="M52" s="536"/>
    </row>
    <row r="53" spans="1:13" s="91" customFormat="1" ht="13.5" customHeight="1">
      <c r="A53" s="533"/>
      <c r="B53" s="533"/>
      <c r="C53" s="525"/>
      <c r="D53" s="498"/>
      <c r="E53" s="500"/>
      <c r="F53" s="502"/>
      <c r="G53" s="352"/>
      <c r="H53" s="503"/>
      <c r="I53" s="503"/>
      <c r="J53" s="503"/>
      <c r="K53" s="504"/>
      <c r="L53" s="504"/>
      <c r="M53" s="536"/>
    </row>
    <row r="54" spans="1:13" s="91" customFormat="1" ht="13.5" customHeight="1">
      <c r="A54" s="533"/>
      <c r="B54" s="533"/>
      <c r="C54" s="525"/>
      <c r="D54" s="498"/>
      <c r="E54" s="500"/>
      <c r="F54" s="502"/>
      <c r="G54" s="352"/>
      <c r="H54" s="503"/>
      <c r="I54" s="503"/>
      <c r="J54" s="503"/>
      <c r="K54" s="504"/>
      <c r="L54" s="504"/>
      <c r="M54" s="536"/>
    </row>
    <row r="55" spans="1:13" s="91" customFormat="1" ht="13.5" customHeight="1">
      <c r="A55" s="533"/>
      <c r="B55" s="533"/>
      <c r="C55" s="525"/>
      <c r="D55" s="498"/>
      <c r="E55" s="500"/>
      <c r="F55" s="502"/>
      <c r="G55" s="352"/>
      <c r="H55" s="503"/>
      <c r="I55" s="503"/>
      <c r="J55" s="503"/>
      <c r="K55" s="504"/>
      <c r="L55" s="504"/>
      <c r="M55" s="536"/>
    </row>
    <row r="56" spans="1:13" s="91" customFormat="1" ht="13.5" customHeight="1">
      <c r="A56" s="533"/>
      <c r="B56" s="533"/>
      <c r="C56" s="525"/>
      <c r="D56" s="498"/>
      <c r="E56" s="500"/>
      <c r="F56" s="502"/>
      <c r="G56" s="352"/>
      <c r="H56" s="503"/>
      <c r="I56" s="503"/>
      <c r="J56" s="503"/>
      <c r="K56" s="504"/>
      <c r="L56" s="504"/>
      <c r="M56" s="536"/>
    </row>
    <row r="57" spans="1:13" s="91" customFormat="1" ht="13.5" customHeight="1">
      <c r="A57" s="533"/>
      <c r="B57" s="533"/>
      <c r="C57" s="525"/>
      <c r="D57" s="498"/>
      <c r="E57" s="500"/>
      <c r="F57" s="502"/>
      <c r="G57" s="352"/>
      <c r="H57" s="503"/>
      <c r="I57" s="503"/>
      <c r="J57" s="503"/>
      <c r="K57" s="504"/>
      <c r="L57" s="504"/>
      <c r="M57" s="536"/>
    </row>
    <row r="58" spans="1:13" s="91" customFormat="1" ht="21.75" customHeight="1">
      <c r="A58" s="533"/>
      <c r="B58" s="533"/>
      <c r="C58" s="525"/>
      <c r="D58" s="498"/>
      <c r="E58" s="500"/>
      <c r="F58" s="502"/>
      <c r="G58" s="352"/>
      <c r="H58" s="503"/>
      <c r="I58" s="503"/>
      <c r="J58" s="503"/>
      <c r="K58" s="504"/>
      <c r="L58" s="504"/>
      <c r="M58" s="536"/>
    </row>
    <row r="59" spans="1:13" s="91" customFormat="1" ht="21.75" customHeight="1">
      <c r="A59" s="533"/>
      <c r="B59" s="533"/>
      <c r="C59" s="525"/>
      <c r="D59" s="498"/>
      <c r="E59" s="500"/>
      <c r="F59" s="502"/>
      <c r="G59" s="352"/>
      <c r="H59" s="503"/>
      <c r="I59" s="503"/>
      <c r="J59" s="503"/>
      <c r="K59" s="504"/>
      <c r="L59" s="504"/>
      <c r="M59" s="536"/>
    </row>
    <row r="60" spans="1:13" s="91" customFormat="1" ht="13.5" customHeight="1">
      <c r="A60" s="533">
        <f>'7- Mapa Final'!A60</f>
        <v>6</v>
      </c>
      <c r="B60" s="533" t="str">
        <f>'7- Mapa Final'!B60</f>
        <v xml:space="preserve">Emitir o presentar  en forma  errada o tardia  los  Balances de la entidad </v>
      </c>
      <c r="C60" s="525" t="str">
        <f>'7- Mapa Final'!C60</f>
        <v xml:space="preserve">Se incumple con los tiempos y condiciones etablecidas por la Contaduria General de la Nacion para la presentacion de los Estados Financieros  </v>
      </c>
      <c r="D60" s="498" t="str">
        <f>'7- Mapa Final'!J60</f>
        <v>Muy Baja - 1</v>
      </c>
      <c r="E60" s="500" t="str">
        <f>'7- Mapa Final'!K60</f>
        <v>Leve - 1</v>
      </c>
      <c r="F60" s="502" t="str">
        <f>'7- Mapa Final'!M60</f>
        <v>Bajo - 1</v>
      </c>
      <c r="G60" s="352"/>
      <c r="H60" s="537" t="s">
        <v>536</v>
      </c>
      <c r="I60" s="532"/>
      <c r="J60" s="532" t="s">
        <v>530</v>
      </c>
      <c r="K60" s="504">
        <v>45747</v>
      </c>
      <c r="L60" s="504">
        <v>45747</v>
      </c>
      <c r="M60" s="535" t="s">
        <v>531</v>
      </c>
    </row>
    <row r="61" spans="1:13" s="91" customFormat="1" ht="13.5" customHeight="1">
      <c r="A61" s="533"/>
      <c r="B61" s="533"/>
      <c r="C61" s="525"/>
      <c r="D61" s="498"/>
      <c r="E61" s="500"/>
      <c r="F61" s="502"/>
      <c r="G61" s="352"/>
      <c r="H61" s="521"/>
      <c r="I61" s="503"/>
      <c r="J61" s="503"/>
      <c r="K61" s="504"/>
      <c r="L61" s="504"/>
      <c r="M61" s="536"/>
    </row>
    <row r="62" spans="1:13" s="91" customFormat="1" ht="13.5" customHeight="1">
      <c r="A62" s="533"/>
      <c r="B62" s="533"/>
      <c r="C62" s="525"/>
      <c r="D62" s="498"/>
      <c r="E62" s="500"/>
      <c r="F62" s="502"/>
      <c r="G62" s="352"/>
      <c r="H62" s="521"/>
      <c r="I62" s="503"/>
      <c r="J62" s="503"/>
      <c r="K62" s="504"/>
      <c r="L62" s="504"/>
      <c r="M62" s="536"/>
    </row>
    <row r="63" spans="1:13" s="91" customFormat="1" ht="13.5" customHeight="1">
      <c r="A63" s="533"/>
      <c r="B63" s="533"/>
      <c r="C63" s="525"/>
      <c r="D63" s="498"/>
      <c r="E63" s="500"/>
      <c r="F63" s="502"/>
      <c r="G63" s="352"/>
      <c r="H63" s="521"/>
      <c r="I63" s="503"/>
      <c r="J63" s="503"/>
      <c r="K63" s="504"/>
      <c r="L63" s="504"/>
      <c r="M63" s="536"/>
    </row>
    <row r="64" spans="1:13" s="91" customFormat="1" ht="13.5" customHeight="1">
      <c r="A64" s="533"/>
      <c r="B64" s="533"/>
      <c r="C64" s="525"/>
      <c r="D64" s="498"/>
      <c r="E64" s="500"/>
      <c r="F64" s="502"/>
      <c r="G64" s="352"/>
      <c r="H64" s="521"/>
      <c r="I64" s="503"/>
      <c r="J64" s="503"/>
      <c r="K64" s="504"/>
      <c r="L64" s="504"/>
      <c r="M64" s="536"/>
    </row>
    <row r="65" spans="1:13" s="91" customFormat="1" ht="13.5" customHeight="1">
      <c r="A65" s="533"/>
      <c r="B65" s="533"/>
      <c r="C65" s="525"/>
      <c r="D65" s="498"/>
      <c r="E65" s="500"/>
      <c r="F65" s="502"/>
      <c r="G65" s="352"/>
      <c r="H65" s="521"/>
      <c r="I65" s="503"/>
      <c r="J65" s="503"/>
      <c r="K65" s="504"/>
      <c r="L65" s="504"/>
      <c r="M65" s="536"/>
    </row>
    <row r="66" spans="1:13" s="91" customFormat="1" ht="13.5" customHeight="1">
      <c r="A66" s="533"/>
      <c r="B66" s="533"/>
      <c r="C66" s="525"/>
      <c r="D66" s="498"/>
      <c r="E66" s="500"/>
      <c r="F66" s="502"/>
      <c r="G66" s="352"/>
      <c r="H66" s="521"/>
      <c r="I66" s="503"/>
      <c r="J66" s="503"/>
      <c r="K66" s="504"/>
      <c r="L66" s="504"/>
      <c r="M66" s="536"/>
    </row>
    <row r="67" spans="1:13" s="91" customFormat="1" ht="13.5" customHeight="1">
      <c r="A67" s="533"/>
      <c r="B67" s="533"/>
      <c r="C67" s="525"/>
      <c r="D67" s="498"/>
      <c r="E67" s="500"/>
      <c r="F67" s="502"/>
      <c r="G67" s="352"/>
      <c r="H67" s="521"/>
      <c r="I67" s="503"/>
      <c r="J67" s="503"/>
      <c r="K67" s="504"/>
      <c r="L67" s="504"/>
      <c r="M67" s="536"/>
    </row>
    <row r="68" spans="1:13" s="91" customFormat="1" ht="21.75" customHeight="1">
      <c r="A68" s="533"/>
      <c r="B68" s="533"/>
      <c r="C68" s="525"/>
      <c r="D68" s="498"/>
      <c r="E68" s="500"/>
      <c r="F68" s="502"/>
      <c r="G68" s="352"/>
      <c r="H68" s="521"/>
      <c r="I68" s="503"/>
      <c r="J68" s="503"/>
      <c r="K68" s="504"/>
      <c r="L68" s="504"/>
      <c r="M68" s="536"/>
    </row>
    <row r="69" spans="1:13" s="91" customFormat="1" ht="21.75" customHeight="1">
      <c r="A69" s="533"/>
      <c r="B69" s="533"/>
      <c r="C69" s="525"/>
      <c r="D69" s="498"/>
      <c r="E69" s="500"/>
      <c r="F69" s="502"/>
      <c r="G69" s="352"/>
      <c r="H69" s="521"/>
      <c r="I69" s="503"/>
      <c r="J69" s="503"/>
      <c r="K69" s="504"/>
      <c r="L69" s="504"/>
      <c r="M69" s="536"/>
    </row>
    <row r="70" spans="1:13" s="91" customFormat="1" ht="13.5" customHeight="1">
      <c r="A70" s="533">
        <f>'7- Mapa Final'!A70</f>
        <v>7</v>
      </c>
      <c r="B70" s="533" t="str">
        <f>'7- Mapa Final'!B70</f>
        <v xml:space="preserve">Recibir dádivas o beneficios a nombre propio o de terceros para  afectar la seguridad o confidencialidad de la información   </v>
      </c>
      <c r="C70" s="525" t="str">
        <f>'7- Mapa Final'!C70</f>
        <v xml:space="preserve">Recibir dádivas o beneficios a nombre propio o de terceros por   revelar información confidencial,  alterar, retener o no publicar información.  </v>
      </c>
      <c r="D70" s="498" t="str">
        <f>'7- Mapa Final'!J70</f>
        <v>Muy Baja - 1</v>
      </c>
      <c r="E70" s="500" t="str">
        <f>'7- Mapa Final'!K70</f>
        <v>Menor - 2</v>
      </c>
      <c r="F70" s="502" t="str">
        <f>'7- Mapa Final'!M70</f>
        <v>Bajo - 2</v>
      </c>
      <c r="G70" s="352"/>
      <c r="H70" s="521" t="s">
        <v>537</v>
      </c>
      <c r="I70" s="503"/>
      <c r="J70" s="503" t="s">
        <v>530</v>
      </c>
      <c r="K70" s="504">
        <v>45747</v>
      </c>
      <c r="L70" s="504">
        <v>45747</v>
      </c>
      <c r="M70" s="535" t="s">
        <v>531</v>
      </c>
    </row>
    <row r="71" spans="1:13" s="91" customFormat="1" ht="13.5" customHeight="1">
      <c r="A71" s="533"/>
      <c r="B71" s="533"/>
      <c r="C71" s="525"/>
      <c r="D71" s="498"/>
      <c r="E71" s="500"/>
      <c r="F71" s="502"/>
      <c r="G71" s="352"/>
      <c r="H71" s="521"/>
      <c r="I71" s="503"/>
      <c r="J71" s="503"/>
      <c r="K71" s="504"/>
      <c r="L71" s="504"/>
      <c r="M71" s="536"/>
    </row>
    <row r="72" spans="1:13" s="91" customFormat="1" ht="13.5" customHeight="1">
      <c r="A72" s="533"/>
      <c r="B72" s="533"/>
      <c r="C72" s="525"/>
      <c r="D72" s="498"/>
      <c r="E72" s="500"/>
      <c r="F72" s="502"/>
      <c r="G72" s="352"/>
      <c r="H72" s="521"/>
      <c r="I72" s="503"/>
      <c r="J72" s="503"/>
      <c r="K72" s="504"/>
      <c r="L72" s="504"/>
      <c r="M72" s="536"/>
    </row>
    <row r="73" spans="1:13" s="91" customFormat="1" ht="13.5" customHeight="1">
      <c r="A73" s="533"/>
      <c r="B73" s="533"/>
      <c r="C73" s="525"/>
      <c r="D73" s="498"/>
      <c r="E73" s="500"/>
      <c r="F73" s="502"/>
      <c r="G73" s="352"/>
      <c r="H73" s="521"/>
      <c r="I73" s="503"/>
      <c r="J73" s="503"/>
      <c r="K73" s="504"/>
      <c r="L73" s="504"/>
      <c r="M73" s="536"/>
    </row>
    <row r="74" spans="1:13" s="91" customFormat="1" ht="13.5" customHeight="1">
      <c r="A74" s="533"/>
      <c r="B74" s="533"/>
      <c r="C74" s="525"/>
      <c r="D74" s="498"/>
      <c r="E74" s="500"/>
      <c r="F74" s="502"/>
      <c r="G74" s="352"/>
      <c r="H74" s="521"/>
      <c r="I74" s="503"/>
      <c r="J74" s="503"/>
      <c r="K74" s="504"/>
      <c r="L74" s="504"/>
      <c r="M74" s="536"/>
    </row>
    <row r="75" spans="1:13" s="91" customFormat="1" ht="13.5" customHeight="1">
      <c r="A75" s="533"/>
      <c r="B75" s="533"/>
      <c r="C75" s="525"/>
      <c r="D75" s="498"/>
      <c r="E75" s="500"/>
      <c r="F75" s="502"/>
      <c r="G75" s="352"/>
      <c r="H75" s="521"/>
      <c r="I75" s="503"/>
      <c r="J75" s="503"/>
      <c r="K75" s="504"/>
      <c r="L75" s="504"/>
      <c r="M75" s="536"/>
    </row>
    <row r="76" spans="1:13" s="91" customFormat="1" ht="13.5" customHeight="1">
      <c r="A76" s="533"/>
      <c r="B76" s="533"/>
      <c r="C76" s="525"/>
      <c r="D76" s="498"/>
      <c r="E76" s="500"/>
      <c r="F76" s="502"/>
      <c r="G76" s="352"/>
      <c r="H76" s="521"/>
      <c r="I76" s="503"/>
      <c r="J76" s="503"/>
      <c r="K76" s="504"/>
      <c r="L76" s="504"/>
      <c r="M76" s="536"/>
    </row>
    <row r="77" spans="1:13" s="91" customFormat="1" ht="13.5" customHeight="1">
      <c r="A77" s="533"/>
      <c r="B77" s="533"/>
      <c r="C77" s="525"/>
      <c r="D77" s="498"/>
      <c r="E77" s="500"/>
      <c r="F77" s="502"/>
      <c r="G77" s="352"/>
      <c r="H77" s="521"/>
      <c r="I77" s="503"/>
      <c r="J77" s="503"/>
      <c r="K77" s="504"/>
      <c r="L77" s="504"/>
      <c r="M77" s="536"/>
    </row>
    <row r="78" spans="1:13" s="91" customFormat="1" ht="21.75" customHeight="1">
      <c r="A78" s="533"/>
      <c r="B78" s="533"/>
      <c r="C78" s="525"/>
      <c r="D78" s="498"/>
      <c r="E78" s="500"/>
      <c r="F78" s="502"/>
      <c r="G78" s="352"/>
      <c r="H78" s="521"/>
      <c r="I78" s="503"/>
      <c r="J78" s="503"/>
      <c r="K78" s="504"/>
      <c r="L78" s="504"/>
      <c r="M78" s="536"/>
    </row>
    <row r="79" spans="1:13" s="91" customFormat="1" ht="21.75" customHeight="1">
      <c r="A79" s="533"/>
      <c r="B79" s="533"/>
      <c r="C79" s="525"/>
      <c r="D79" s="498"/>
      <c r="E79" s="500"/>
      <c r="F79" s="502"/>
      <c r="G79" s="352"/>
      <c r="H79" s="521"/>
      <c r="I79" s="503"/>
      <c r="J79" s="503"/>
      <c r="K79" s="504"/>
      <c r="L79" s="504"/>
      <c r="M79" s="536"/>
    </row>
    <row r="80" spans="1:13" s="91" customFormat="1" ht="13.5" customHeight="1">
      <c r="A80" s="533">
        <f>'7- Mapa Final'!A80</f>
        <v>8</v>
      </c>
      <c r="B80" s="533" t="str">
        <f>'7- Mapa Final'!B80</f>
        <v>Ofrecer, prometer, entregar, aceptar o solicitar una ventaja indebida para dar tramite de pago de devolución de sumas de dinero de competencia del Fondos Especiales.</v>
      </c>
      <c r="C80" s="525" t="str">
        <f>'7- Mapa Final'!C80</f>
        <v>Cuando se solicita y se tramita la solicitud de devolución de sumas de dinero de los Fondos Especiales sin el lleno de los requisitos legales, se falsifican documentos soporte para el pago.</v>
      </c>
      <c r="D80" s="498" t="str">
        <f>'7- Mapa Final'!J80</f>
        <v>Muy Baja - 1</v>
      </c>
      <c r="E80" s="500" t="str">
        <f>'7- Mapa Final'!K80</f>
        <v>Menor - 2</v>
      </c>
      <c r="F80" s="502" t="str">
        <f>'7- Mapa Final'!M80</f>
        <v>Bajo - 2</v>
      </c>
      <c r="G80" s="352"/>
      <c r="H80" s="521" t="s">
        <v>538</v>
      </c>
      <c r="I80" s="503"/>
      <c r="J80" s="503" t="s">
        <v>530</v>
      </c>
      <c r="K80" s="504">
        <v>45747</v>
      </c>
      <c r="L80" s="504">
        <v>45747</v>
      </c>
      <c r="M80" s="535" t="s">
        <v>531</v>
      </c>
    </row>
    <row r="81" spans="1:13" s="91" customFormat="1" ht="13.5" customHeight="1">
      <c r="A81" s="533"/>
      <c r="B81" s="533"/>
      <c r="C81" s="525"/>
      <c r="D81" s="498"/>
      <c r="E81" s="500"/>
      <c r="F81" s="502"/>
      <c r="G81" s="352"/>
      <c r="H81" s="521"/>
      <c r="I81" s="503"/>
      <c r="J81" s="503"/>
      <c r="K81" s="504"/>
      <c r="L81" s="504"/>
      <c r="M81" s="536"/>
    </row>
    <row r="82" spans="1:13" s="91" customFormat="1" ht="13.5" customHeight="1">
      <c r="A82" s="533"/>
      <c r="B82" s="533"/>
      <c r="C82" s="525"/>
      <c r="D82" s="498"/>
      <c r="E82" s="500"/>
      <c r="F82" s="502"/>
      <c r="G82" s="352"/>
      <c r="H82" s="521"/>
      <c r="I82" s="503"/>
      <c r="J82" s="503"/>
      <c r="K82" s="504"/>
      <c r="L82" s="504"/>
      <c r="M82" s="536"/>
    </row>
    <row r="83" spans="1:13" s="91" customFormat="1" ht="13.5" customHeight="1">
      <c r="A83" s="533"/>
      <c r="B83" s="533"/>
      <c r="C83" s="525"/>
      <c r="D83" s="498"/>
      <c r="E83" s="500"/>
      <c r="F83" s="502"/>
      <c r="G83" s="352"/>
      <c r="H83" s="521"/>
      <c r="I83" s="503"/>
      <c r="J83" s="503"/>
      <c r="K83" s="504"/>
      <c r="L83" s="504"/>
      <c r="M83" s="536"/>
    </row>
    <row r="84" spans="1:13" s="91" customFormat="1" ht="13.5" customHeight="1">
      <c r="A84" s="533"/>
      <c r="B84" s="533"/>
      <c r="C84" s="525"/>
      <c r="D84" s="498"/>
      <c r="E84" s="500"/>
      <c r="F84" s="502"/>
      <c r="G84" s="352"/>
      <c r="H84" s="521"/>
      <c r="I84" s="503"/>
      <c r="J84" s="503"/>
      <c r="K84" s="504"/>
      <c r="L84" s="504"/>
      <c r="M84" s="536"/>
    </row>
    <row r="85" spans="1:13" s="91" customFormat="1" ht="13.5" customHeight="1">
      <c r="A85" s="533"/>
      <c r="B85" s="533"/>
      <c r="C85" s="525"/>
      <c r="D85" s="498"/>
      <c r="E85" s="500"/>
      <c r="F85" s="502"/>
      <c r="G85" s="352"/>
      <c r="H85" s="521"/>
      <c r="I85" s="503"/>
      <c r="J85" s="503"/>
      <c r="K85" s="504"/>
      <c r="L85" s="504"/>
      <c r="M85" s="536"/>
    </row>
    <row r="86" spans="1:13" s="91" customFormat="1" ht="13.5" customHeight="1">
      <c r="A86" s="533"/>
      <c r="B86" s="533"/>
      <c r="C86" s="525"/>
      <c r="D86" s="498"/>
      <c r="E86" s="500"/>
      <c r="F86" s="502"/>
      <c r="G86" s="352"/>
      <c r="H86" s="521"/>
      <c r="I86" s="503"/>
      <c r="J86" s="503"/>
      <c r="K86" s="504"/>
      <c r="L86" s="504"/>
      <c r="M86" s="536"/>
    </row>
    <row r="87" spans="1:13" s="91" customFormat="1" ht="13.5" customHeight="1">
      <c r="A87" s="533"/>
      <c r="B87" s="533"/>
      <c r="C87" s="525"/>
      <c r="D87" s="498"/>
      <c r="E87" s="500"/>
      <c r="F87" s="502"/>
      <c r="G87" s="352"/>
      <c r="H87" s="521"/>
      <c r="I87" s="503"/>
      <c r="J87" s="503"/>
      <c r="K87" s="504"/>
      <c r="L87" s="504"/>
      <c r="M87" s="536"/>
    </row>
    <row r="88" spans="1:13" s="91" customFormat="1" ht="21.75" customHeight="1">
      <c r="A88" s="533"/>
      <c r="B88" s="533"/>
      <c r="C88" s="525"/>
      <c r="D88" s="498"/>
      <c r="E88" s="500"/>
      <c r="F88" s="502"/>
      <c r="G88" s="352"/>
      <c r="H88" s="521"/>
      <c r="I88" s="503"/>
      <c r="J88" s="503"/>
      <c r="K88" s="504"/>
      <c r="L88" s="504"/>
      <c r="M88" s="536"/>
    </row>
    <row r="89" spans="1:13" s="91" customFormat="1" ht="21.75" customHeight="1">
      <c r="A89" s="533"/>
      <c r="B89" s="533"/>
      <c r="C89" s="525"/>
      <c r="D89" s="498"/>
      <c r="E89" s="500"/>
      <c r="F89" s="502"/>
      <c r="G89" s="352"/>
      <c r="H89" s="521"/>
      <c r="I89" s="503"/>
      <c r="J89" s="503"/>
      <c r="K89" s="504"/>
      <c r="L89" s="504"/>
      <c r="M89" s="536"/>
    </row>
    <row r="90" spans="1:13" s="91" customFormat="1" ht="13.5" customHeight="1">
      <c r="A90" s="533">
        <f>'7- Mapa Final'!A90</f>
        <v>9</v>
      </c>
      <c r="B90" s="533" t="str">
        <f>'7- Mapa Final'!B90</f>
        <v>Ofrecer, prometer, entregar, aceptar o solicitar una ventaja indebida para efectuar la asignación presupuestal</v>
      </c>
      <c r="C90" s="525" t="str">
        <f>'7- Mapa Final'!C90</f>
        <v>La asignación y modificaciones presupuestales se realizan con criterios subjetivos para satisfacer beneficios particulares evitando la aplicación de los objetivos institucionales para la distribución del presupuesto.</v>
      </c>
      <c r="D90" s="498" t="str">
        <f>'7- Mapa Final'!J90</f>
        <v>Muy Baja - 1</v>
      </c>
      <c r="E90" s="500" t="str">
        <f>'7- Mapa Final'!K90</f>
        <v>Menor - 2</v>
      </c>
      <c r="F90" s="502" t="str">
        <f>'7- Mapa Final'!M90</f>
        <v>Bajo - 2</v>
      </c>
      <c r="G90" s="352"/>
      <c r="H90" s="521" t="s">
        <v>539</v>
      </c>
      <c r="I90" s="503"/>
      <c r="J90" s="503" t="s">
        <v>530</v>
      </c>
      <c r="K90" s="504">
        <v>45748</v>
      </c>
      <c r="L90" s="504">
        <v>45838</v>
      </c>
      <c r="M90" s="535" t="s">
        <v>531</v>
      </c>
    </row>
    <row r="91" spans="1:13" s="91" customFormat="1" ht="13.5" customHeight="1">
      <c r="A91" s="533"/>
      <c r="B91" s="533"/>
      <c r="C91" s="525"/>
      <c r="D91" s="498"/>
      <c r="E91" s="500"/>
      <c r="F91" s="502"/>
      <c r="G91" s="352"/>
      <c r="H91" s="521"/>
      <c r="I91" s="503"/>
      <c r="J91" s="503"/>
      <c r="K91" s="504"/>
      <c r="L91" s="504"/>
      <c r="M91" s="536"/>
    </row>
    <row r="92" spans="1:13" s="91" customFormat="1" ht="13.5" customHeight="1">
      <c r="A92" s="533"/>
      <c r="B92" s="533"/>
      <c r="C92" s="525"/>
      <c r="D92" s="498"/>
      <c r="E92" s="500"/>
      <c r="F92" s="502"/>
      <c r="G92" s="352"/>
      <c r="H92" s="521"/>
      <c r="I92" s="503"/>
      <c r="J92" s="503"/>
      <c r="K92" s="504"/>
      <c r="L92" s="504"/>
      <c r="M92" s="536"/>
    </row>
    <row r="93" spans="1:13" s="91" customFormat="1" ht="13.5" customHeight="1">
      <c r="A93" s="533"/>
      <c r="B93" s="533"/>
      <c r="C93" s="525"/>
      <c r="D93" s="498"/>
      <c r="E93" s="500"/>
      <c r="F93" s="502"/>
      <c r="G93" s="352"/>
      <c r="H93" s="521"/>
      <c r="I93" s="503"/>
      <c r="J93" s="503"/>
      <c r="K93" s="504"/>
      <c r="L93" s="504"/>
      <c r="M93" s="536"/>
    </row>
    <row r="94" spans="1:13" s="91" customFormat="1" ht="13.5" customHeight="1">
      <c r="A94" s="533"/>
      <c r="B94" s="533"/>
      <c r="C94" s="525"/>
      <c r="D94" s="498"/>
      <c r="E94" s="500"/>
      <c r="F94" s="502"/>
      <c r="G94" s="352"/>
      <c r="H94" s="521"/>
      <c r="I94" s="503"/>
      <c r="J94" s="503"/>
      <c r="K94" s="504"/>
      <c r="L94" s="504"/>
      <c r="M94" s="536"/>
    </row>
    <row r="95" spans="1:13" s="91" customFormat="1" ht="13.5" customHeight="1">
      <c r="A95" s="533"/>
      <c r="B95" s="533"/>
      <c r="C95" s="525"/>
      <c r="D95" s="498"/>
      <c r="E95" s="500"/>
      <c r="F95" s="502"/>
      <c r="G95" s="352"/>
      <c r="H95" s="521"/>
      <c r="I95" s="503"/>
      <c r="J95" s="503"/>
      <c r="K95" s="504"/>
      <c r="L95" s="504"/>
      <c r="M95" s="536"/>
    </row>
    <row r="96" spans="1:13" s="91" customFormat="1" ht="13.5" customHeight="1">
      <c r="A96" s="533"/>
      <c r="B96" s="533"/>
      <c r="C96" s="525"/>
      <c r="D96" s="498"/>
      <c r="E96" s="500"/>
      <c r="F96" s="502"/>
      <c r="G96" s="352"/>
      <c r="H96" s="521"/>
      <c r="I96" s="503"/>
      <c r="J96" s="503"/>
      <c r="K96" s="504"/>
      <c r="L96" s="504"/>
      <c r="M96" s="536"/>
    </row>
    <row r="97" spans="1:13" s="91" customFormat="1" ht="13.5" customHeight="1">
      <c r="A97" s="533"/>
      <c r="B97" s="533"/>
      <c r="C97" s="525"/>
      <c r="D97" s="498"/>
      <c r="E97" s="500"/>
      <c r="F97" s="502"/>
      <c r="G97" s="352"/>
      <c r="H97" s="521"/>
      <c r="I97" s="503"/>
      <c r="J97" s="503"/>
      <c r="K97" s="504"/>
      <c r="L97" s="504"/>
      <c r="M97" s="536"/>
    </row>
    <row r="98" spans="1:13" s="91" customFormat="1" ht="21.75" customHeight="1">
      <c r="A98" s="533"/>
      <c r="B98" s="533"/>
      <c r="C98" s="525"/>
      <c r="D98" s="498"/>
      <c r="E98" s="500"/>
      <c r="F98" s="502"/>
      <c r="G98" s="352"/>
      <c r="H98" s="521"/>
      <c r="I98" s="503"/>
      <c r="J98" s="503"/>
      <c r="K98" s="504"/>
      <c r="L98" s="504"/>
      <c r="M98" s="536"/>
    </row>
    <row r="99" spans="1:13" s="91" customFormat="1" ht="21.75" customHeight="1">
      <c r="A99" s="533"/>
      <c r="B99" s="533"/>
      <c r="C99" s="525"/>
      <c r="D99" s="498"/>
      <c r="E99" s="500"/>
      <c r="F99" s="502"/>
      <c r="G99" s="352"/>
      <c r="H99" s="521"/>
      <c r="I99" s="503"/>
      <c r="J99" s="503"/>
      <c r="K99" s="504"/>
      <c r="L99" s="504"/>
      <c r="M99" s="536"/>
    </row>
    <row r="100" spans="1:13" s="91" customFormat="1" ht="13.5" customHeight="1">
      <c r="A100" s="533">
        <f>'7- Mapa Final'!A100</f>
        <v>10</v>
      </c>
      <c r="B100" s="533" t="str">
        <f>'7- Mapa Final'!B100</f>
        <v>Ofrecer, prometer, entregar, aceptar o solicitar una ventaja indebida para tramitar cuentas sin el lleno de requisitos contractuales o aplicar erradamente deducciones.</v>
      </c>
      <c r="C100" s="525" t="str">
        <f>'7- Mapa Final'!C100</f>
        <v>Omitir la verificación de los documentos requeridos para tramitar la obligación, o elaborar la abligación sin los descuentos establecidos en la ley, o demorar la elaboración del documento de manera injustificada</v>
      </c>
      <c r="D100" s="498" t="str">
        <f>'7- Mapa Final'!J100</f>
        <v>Muy Baja - 1</v>
      </c>
      <c r="E100" s="500" t="str">
        <f>'7- Mapa Final'!K100</f>
        <v>Menor - 2</v>
      </c>
      <c r="F100" s="502" t="str">
        <f>'7- Mapa Final'!M100</f>
        <v>Bajo - 2</v>
      </c>
      <c r="G100" s="352"/>
      <c r="H100" s="534" t="s">
        <v>540</v>
      </c>
      <c r="I100" s="503"/>
      <c r="J100" s="503" t="s">
        <v>530</v>
      </c>
      <c r="K100" s="504">
        <v>45748</v>
      </c>
      <c r="L100" s="504">
        <v>45838</v>
      </c>
      <c r="M100" s="505" t="s">
        <v>531</v>
      </c>
    </row>
    <row r="101" spans="1:13" s="91" customFormat="1" ht="13.5" customHeight="1">
      <c r="A101" s="533"/>
      <c r="B101" s="533"/>
      <c r="C101" s="525"/>
      <c r="D101" s="498"/>
      <c r="E101" s="500"/>
      <c r="F101" s="502"/>
      <c r="G101" s="352"/>
      <c r="H101" s="525"/>
      <c r="I101" s="503"/>
      <c r="J101" s="503"/>
      <c r="K101" s="504"/>
      <c r="L101" s="504"/>
      <c r="M101" s="506"/>
    </row>
    <row r="102" spans="1:13" s="91" customFormat="1" ht="13.5" customHeight="1">
      <c r="A102" s="533"/>
      <c r="B102" s="533"/>
      <c r="C102" s="525"/>
      <c r="D102" s="498"/>
      <c r="E102" s="500"/>
      <c r="F102" s="502"/>
      <c r="G102" s="352"/>
      <c r="H102" s="525"/>
      <c r="I102" s="503"/>
      <c r="J102" s="503"/>
      <c r="K102" s="504"/>
      <c r="L102" s="504"/>
      <c r="M102" s="506"/>
    </row>
    <row r="103" spans="1:13" s="91" customFormat="1" ht="13.5" customHeight="1">
      <c r="A103" s="533"/>
      <c r="B103" s="533"/>
      <c r="C103" s="525"/>
      <c r="D103" s="498"/>
      <c r="E103" s="500"/>
      <c r="F103" s="502"/>
      <c r="G103" s="352"/>
      <c r="H103" s="525"/>
      <c r="I103" s="503"/>
      <c r="J103" s="503"/>
      <c r="K103" s="504"/>
      <c r="L103" s="504"/>
      <c r="M103" s="506"/>
    </row>
    <row r="104" spans="1:13" s="91" customFormat="1" ht="13.5" customHeight="1">
      <c r="A104" s="533"/>
      <c r="B104" s="533"/>
      <c r="C104" s="525"/>
      <c r="D104" s="498"/>
      <c r="E104" s="500"/>
      <c r="F104" s="502"/>
      <c r="G104" s="352"/>
      <c r="H104" s="525"/>
      <c r="I104" s="503"/>
      <c r="J104" s="503"/>
      <c r="K104" s="504"/>
      <c r="L104" s="504"/>
      <c r="M104" s="506"/>
    </row>
    <row r="105" spans="1:13" s="91" customFormat="1" ht="13.5" customHeight="1">
      <c r="A105" s="533"/>
      <c r="B105" s="533"/>
      <c r="C105" s="525"/>
      <c r="D105" s="498"/>
      <c r="E105" s="500"/>
      <c r="F105" s="502"/>
      <c r="G105" s="352"/>
      <c r="H105" s="525"/>
      <c r="I105" s="503"/>
      <c r="J105" s="503"/>
      <c r="K105" s="504"/>
      <c r="L105" s="504"/>
      <c r="M105" s="506"/>
    </row>
    <row r="106" spans="1:13" s="91" customFormat="1" ht="13.5" customHeight="1">
      <c r="A106" s="533"/>
      <c r="B106" s="533"/>
      <c r="C106" s="525"/>
      <c r="D106" s="498"/>
      <c r="E106" s="500"/>
      <c r="F106" s="502"/>
      <c r="G106" s="352"/>
      <c r="H106" s="525"/>
      <c r="I106" s="503"/>
      <c r="J106" s="503"/>
      <c r="K106" s="504"/>
      <c r="L106" s="504"/>
      <c r="M106" s="506"/>
    </row>
    <row r="107" spans="1:13" s="91" customFormat="1" ht="13.5" customHeight="1">
      <c r="A107" s="533"/>
      <c r="B107" s="533"/>
      <c r="C107" s="525"/>
      <c r="D107" s="498"/>
      <c r="E107" s="500"/>
      <c r="F107" s="502"/>
      <c r="G107" s="352"/>
      <c r="H107" s="525"/>
      <c r="I107" s="503"/>
      <c r="J107" s="503"/>
      <c r="K107" s="504"/>
      <c r="L107" s="504"/>
      <c r="M107" s="506"/>
    </row>
    <row r="108" spans="1:13" s="91" customFormat="1" ht="21.75" customHeight="1">
      <c r="A108" s="533"/>
      <c r="B108" s="533"/>
      <c r="C108" s="525"/>
      <c r="D108" s="498"/>
      <c r="E108" s="500"/>
      <c r="F108" s="502"/>
      <c r="G108" s="352"/>
      <c r="H108" s="525"/>
      <c r="I108" s="503"/>
      <c r="J108" s="503"/>
      <c r="K108" s="504"/>
      <c r="L108" s="504"/>
      <c r="M108" s="506"/>
    </row>
    <row r="109" spans="1:13" s="91" customFormat="1" ht="21.75" customHeight="1">
      <c r="A109" s="533"/>
      <c r="B109" s="533"/>
      <c r="C109" s="525"/>
      <c r="D109" s="498"/>
      <c r="E109" s="500"/>
      <c r="F109" s="502"/>
      <c r="G109" s="352"/>
      <c r="H109" s="525"/>
      <c r="I109" s="503"/>
      <c r="J109" s="503"/>
      <c r="K109" s="504"/>
      <c r="L109" s="504"/>
      <c r="M109" s="507"/>
    </row>
    <row r="110" spans="1:13">
      <c r="A110" s="533">
        <f>'7- Mapa Final'!A110</f>
        <v>11</v>
      </c>
      <c r="B110" s="533" t="str">
        <f>'7- Mapa Final'!B110</f>
        <v>Ofrecer, prometer, entregar, aceptar o solicitar una ventaja indebida para girar un cheque a un beneficiario diferente al que corresponde.</v>
      </c>
      <c r="C110" s="525" t="str">
        <f>'7- Mapa Final'!C110</f>
        <v xml:space="preserve">Utilizar los giros recibidos del Ministerio de Hacienda para beneficiar a un tercero. </v>
      </c>
      <c r="D110" s="498" t="str">
        <f>'7- Mapa Final'!J110</f>
        <v>Muy Baja - 1</v>
      </c>
      <c r="E110" s="500" t="str">
        <f>'7- Mapa Final'!K110</f>
        <v>Menor - 2</v>
      </c>
      <c r="F110" s="502" t="str">
        <f>'7- Mapa Final'!M110</f>
        <v>Bajo - 2</v>
      </c>
      <c r="G110" s="352"/>
      <c r="H110" s="521" t="s">
        <v>541</v>
      </c>
      <c r="I110" s="503"/>
      <c r="J110" s="503" t="s">
        <v>530</v>
      </c>
      <c r="K110" s="504">
        <v>45685</v>
      </c>
      <c r="L110" s="504">
        <v>45747</v>
      </c>
      <c r="M110" s="535" t="s">
        <v>531</v>
      </c>
    </row>
    <row r="111" spans="1:13">
      <c r="A111" s="533"/>
      <c r="B111" s="533"/>
      <c r="C111" s="525"/>
      <c r="D111" s="498"/>
      <c r="E111" s="500"/>
      <c r="F111" s="502"/>
      <c r="G111" s="352"/>
      <c r="H111" s="521"/>
      <c r="I111" s="503"/>
      <c r="J111" s="503"/>
      <c r="K111" s="504"/>
      <c r="L111" s="504"/>
      <c r="M111" s="536"/>
    </row>
    <row r="112" spans="1:13">
      <c r="A112" s="533"/>
      <c r="B112" s="533"/>
      <c r="C112" s="525"/>
      <c r="D112" s="498"/>
      <c r="E112" s="500"/>
      <c r="F112" s="502"/>
      <c r="G112" s="352"/>
      <c r="H112" s="521"/>
      <c r="I112" s="503"/>
      <c r="J112" s="503"/>
      <c r="K112" s="504"/>
      <c r="L112" s="504"/>
      <c r="M112" s="536"/>
    </row>
    <row r="113" spans="1:13">
      <c r="A113" s="533"/>
      <c r="B113" s="533"/>
      <c r="C113" s="525"/>
      <c r="D113" s="498"/>
      <c r="E113" s="500"/>
      <c r="F113" s="502"/>
      <c r="G113" s="352"/>
      <c r="H113" s="521"/>
      <c r="I113" s="503"/>
      <c r="J113" s="503"/>
      <c r="K113" s="504"/>
      <c r="L113" s="504"/>
      <c r="M113" s="536"/>
    </row>
    <row r="114" spans="1:13">
      <c r="A114" s="533"/>
      <c r="B114" s="533"/>
      <c r="C114" s="525"/>
      <c r="D114" s="498"/>
      <c r="E114" s="500"/>
      <c r="F114" s="502"/>
      <c r="G114" s="352"/>
      <c r="H114" s="521"/>
      <c r="I114" s="503"/>
      <c r="J114" s="503"/>
      <c r="K114" s="504"/>
      <c r="L114" s="504"/>
      <c r="M114" s="536"/>
    </row>
    <row r="115" spans="1:13">
      <c r="A115" s="533"/>
      <c r="B115" s="533"/>
      <c r="C115" s="525"/>
      <c r="D115" s="498"/>
      <c r="E115" s="500"/>
      <c r="F115" s="502"/>
      <c r="G115" s="352"/>
      <c r="H115" s="521"/>
      <c r="I115" s="503"/>
      <c r="J115" s="503"/>
      <c r="K115" s="504"/>
      <c r="L115" s="504"/>
      <c r="M115" s="536"/>
    </row>
    <row r="116" spans="1:13">
      <c r="A116" s="533"/>
      <c r="B116" s="533"/>
      <c r="C116" s="525"/>
      <c r="D116" s="498"/>
      <c r="E116" s="500"/>
      <c r="F116" s="502"/>
      <c r="G116" s="352"/>
      <c r="H116" s="521"/>
      <c r="I116" s="503"/>
      <c r="J116" s="503"/>
      <c r="K116" s="504"/>
      <c r="L116" s="504"/>
      <c r="M116" s="536"/>
    </row>
    <row r="117" spans="1:13">
      <c r="A117" s="533"/>
      <c r="B117" s="533"/>
      <c r="C117" s="525"/>
      <c r="D117" s="498"/>
      <c r="E117" s="500"/>
      <c r="F117" s="502"/>
      <c r="G117" s="352"/>
      <c r="H117" s="521"/>
      <c r="I117" s="503"/>
      <c r="J117" s="503"/>
      <c r="K117" s="504"/>
      <c r="L117" s="504"/>
      <c r="M117" s="536"/>
    </row>
    <row r="118" spans="1:13">
      <c r="A118" s="533"/>
      <c r="B118" s="533"/>
      <c r="C118" s="525"/>
      <c r="D118" s="498"/>
      <c r="E118" s="500"/>
      <c r="F118" s="502"/>
      <c r="G118" s="352"/>
      <c r="H118" s="521"/>
      <c r="I118" s="503"/>
      <c r="J118" s="503"/>
      <c r="K118" s="504"/>
      <c r="L118" s="504"/>
      <c r="M118" s="536"/>
    </row>
    <row r="119" spans="1:13">
      <c r="A119" s="533"/>
      <c r="B119" s="533"/>
      <c r="C119" s="525"/>
      <c r="D119" s="498"/>
      <c r="E119" s="500"/>
      <c r="F119" s="502"/>
      <c r="G119" s="352"/>
      <c r="H119" s="521"/>
      <c r="I119" s="503"/>
      <c r="J119" s="503"/>
      <c r="K119" s="504"/>
      <c r="L119" s="504"/>
      <c r="M119" s="536"/>
    </row>
  </sheetData>
  <mergeCells count="160">
    <mergeCell ref="J110:J119"/>
    <mergeCell ref="K110:K119"/>
    <mergeCell ref="L110:L119"/>
    <mergeCell ref="M110:M119"/>
    <mergeCell ref="A110:A119"/>
    <mergeCell ref="B110:B119"/>
    <mergeCell ref="C110:C119"/>
    <mergeCell ref="D110:D119"/>
    <mergeCell ref="E110:E119"/>
    <mergeCell ref="F110:F119"/>
    <mergeCell ref="G110:G119"/>
    <mergeCell ref="H110:H119"/>
    <mergeCell ref="I110:I119"/>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10:B10 D10:E10">
    <cfRule type="containsText" dxfId="635" priority="279" operator="containsText" text="3- Moderado">
      <formula>NOT(ISERROR(SEARCH("3- Moderado",A10)))</formula>
    </cfRule>
    <cfRule type="containsText" dxfId="634" priority="280" operator="containsText" text="6- Moderado">
      <formula>NOT(ISERROR(SEARCH("6- Moderado",A10)))</formula>
    </cfRule>
    <cfRule type="containsText" dxfId="633" priority="281" operator="containsText" text="4- Moderado">
      <formula>NOT(ISERROR(SEARCH("4- Moderado",A10)))</formula>
    </cfRule>
    <cfRule type="containsText" dxfId="632" priority="282" operator="containsText" text="3- Bajo">
      <formula>NOT(ISERROR(SEARCH("3- Bajo",A10)))</formula>
    </cfRule>
    <cfRule type="containsText" dxfId="631" priority="283" operator="containsText" text="4- Bajo">
      <formula>NOT(ISERROR(SEARCH("4- Bajo",A10)))</formula>
    </cfRule>
    <cfRule type="containsText" dxfId="630" priority="284" operator="containsText" text="1- Bajo">
      <formula>NOT(ISERROR(SEARCH("1- Bajo",A10)))</formula>
    </cfRule>
  </conditionalFormatting>
  <conditionalFormatting sqref="D10:D19">
    <cfRule type="containsText" dxfId="629" priority="269" operator="containsText" text="Muy Alta">
      <formula>NOT(ISERROR(SEARCH("Muy Alta",D10)))</formula>
    </cfRule>
    <cfRule type="containsText" dxfId="628" priority="270" operator="containsText" text="Alta">
      <formula>NOT(ISERROR(SEARCH("Alta",D10)))</formula>
    </cfRule>
    <cfRule type="containsText" dxfId="627" priority="271" operator="containsText" text="Baja">
      <formula>NOT(ISERROR(SEARCH("Baja",D10)))</formula>
    </cfRule>
    <cfRule type="containsText" dxfId="626" priority="272" operator="containsText" text="Muy Baja">
      <formula>NOT(ISERROR(SEARCH("Muy Baja",D10)))</formula>
    </cfRule>
    <cfRule type="containsText" dxfId="625" priority="274" operator="containsText" text="Media">
      <formula>NOT(ISERROR(SEARCH("Media",D10)))</formula>
    </cfRule>
  </conditionalFormatting>
  <conditionalFormatting sqref="E10:E19">
    <cfRule type="containsText" dxfId="624" priority="265" operator="containsText" text="Catastrófico">
      <formula>NOT(ISERROR(SEARCH("Catastrófico",E10)))</formula>
    </cfRule>
    <cfRule type="containsText" dxfId="623" priority="266" operator="containsText" text="Mayor">
      <formula>NOT(ISERROR(SEARCH("Mayor",E10)))</formula>
    </cfRule>
    <cfRule type="containsText" dxfId="622" priority="267" operator="containsText" text="Menor">
      <formula>NOT(ISERROR(SEARCH("Menor",E10)))</formula>
    </cfRule>
    <cfRule type="containsText" dxfId="621" priority="268" operator="containsText" text="Leve">
      <formula>NOT(ISERROR(SEARCH("Leve",E10)))</formula>
    </cfRule>
  </conditionalFormatting>
  <conditionalFormatting sqref="E10:F19">
    <cfRule type="containsText" dxfId="62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619" priority="275" operator="containsText" text="Bajo">
      <formula>NOT(ISERROR(SEARCH("Bajo",F10)))</formula>
    </cfRule>
    <cfRule type="containsText" dxfId="618" priority="276" operator="containsText" text="Moderado">
      <formula>NOT(ISERROR(SEARCH("Moderado",F10)))</formula>
    </cfRule>
    <cfRule type="containsText" dxfId="617" priority="277" operator="containsText" text="Alto">
      <formula>NOT(ISERROR(SEARCH("Alto",F10)))</formula>
    </cfRule>
    <cfRule type="containsText" dxfId="616" priority="278" operator="containsText" text="Extremo">
      <formula>NOT(ISERROR(SEARCH("Extremo",F10)))</formula>
    </cfRule>
  </conditionalFormatting>
  <conditionalFormatting sqref="A20:B20 D20:E20">
    <cfRule type="containsText" dxfId="615" priority="258" operator="containsText" text="3- Moderado">
      <formula>NOT(ISERROR(SEARCH("3- Moderado",A20)))</formula>
    </cfRule>
    <cfRule type="containsText" dxfId="614" priority="259" operator="containsText" text="6- Moderado">
      <formula>NOT(ISERROR(SEARCH("6- Moderado",A20)))</formula>
    </cfRule>
    <cfRule type="containsText" dxfId="613" priority="260" operator="containsText" text="4- Moderado">
      <formula>NOT(ISERROR(SEARCH("4- Moderado",A20)))</formula>
    </cfRule>
    <cfRule type="containsText" dxfId="612" priority="261" operator="containsText" text="3- Bajo">
      <formula>NOT(ISERROR(SEARCH("3- Bajo",A20)))</formula>
    </cfRule>
    <cfRule type="containsText" dxfId="611" priority="262" operator="containsText" text="4- Bajo">
      <formula>NOT(ISERROR(SEARCH("4- Bajo",A20)))</formula>
    </cfRule>
    <cfRule type="containsText" dxfId="610" priority="263" operator="containsText" text="1- Bajo">
      <formula>NOT(ISERROR(SEARCH("1- Bajo",A20)))</formula>
    </cfRule>
  </conditionalFormatting>
  <conditionalFormatting sqref="D20:D29">
    <cfRule type="containsText" dxfId="609" priority="248" operator="containsText" text="Muy Alta">
      <formula>NOT(ISERROR(SEARCH("Muy Alta",D20)))</formula>
    </cfRule>
    <cfRule type="containsText" dxfId="608" priority="249" operator="containsText" text="Alta">
      <formula>NOT(ISERROR(SEARCH("Alta",D20)))</formula>
    </cfRule>
    <cfRule type="containsText" dxfId="607" priority="250" operator="containsText" text="Baja">
      <formula>NOT(ISERROR(SEARCH("Baja",D20)))</formula>
    </cfRule>
    <cfRule type="containsText" dxfId="606" priority="251" operator="containsText" text="Muy Baja">
      <formula>NOT(ISERROR(SEARCH("Muy Baja",D20)))</formula>
    </cfRule>
    <cfRule type="containsText" dxfId="605" priority="253" operator="containsText" text="Media">
      <formula>NOT(ISERROR(SEARCH("Media",D20)))</formula>
    </cfRule>
  </conditionalFormatting>
  <conditionalFormatting sqref="E20:E29">
    <cfRule type="containsText" dxfId="604" priority="244" operator="containsText" text="Catastrófico">
      <formula>NOT(ISERROR(SEARCH("Catastrófico",E20)))</formula>
    </cfRule>
    <cfRule type="containsText" dxfId="603" priority="245" operator="containsText" text="Mayor">
      <formula>NOT(ISERROR(SEARCH("Mayor",E20)))</formula>
    </cfRule>
    <cfRule type="containsText" dxfId="602" priority="246" operator="containsText" text="Menor">
      <formula>NOT(ISERROR(SEARCH("Menor",E20)))</formula>
    </cfRule>
    <cfRule type="containsText" dxfId="601" priority="247" operator="containsText" text="Leve">
      <formula>NOT(ISERROR(SEARCH("Leve",E20)))</formula>
    </cfRule>
  </conditionalFormatting>
  <conditionalFormatting sqref="E20:F29">
    <cfRule type="containsText" dxfId="60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599" priority="254" operator="containsText" text="Bajo">
      <formula>NOT(ISERROR(SEARCH("Bajo",F20)))</formula>
    </cfRule>
    <cfRule type="containsText" dxfId="598" priority="255" operator="containsText" text="Moderado">
      <formula>NOT(ISERROR(SEARCH("Moderado",F20)))</formula>
    </cfRule>
    <cfRule type="containsText" dxfId="597" priority="256" operator="containsText" text="Alto">
      <formula>NOT(ISERROR(SEARCH("Alto",F20)))</formula>
    </cfRule>
    <cfRule type="containsText" dxfId="596" priority="257" operator="containsText" text="Extremo">
      <formula>NOT(ISERROR(SEARCH("Extremo",F20)))</formula>
    </cfRule>
  </conditionalFormatting>
  <conditionalFormatting sqref="A30:B30 D30:E30">
    <cfRule type="containsText" dxfId="595" priority="237" operator="containsText" text="3- Moderado">
      <formula>NOT(ISERROR(SEARCH("3- Moderado",A30)))</formula>
    </cfRule>
    <cfRule type="containsText" dxfId="594" priority="238" operator="containsText" text="6- Moderado">
      <formula>NOT(ISERROR(SEARCH("6- Moderado",A30)))</formula>
    </cfRule>
    <cfRule type="containsText" dxfId="593" priority="239" operator="containsText" text="4- Moderado">
      <formula>NOT(ISERROR(SEARCH("4- Moderado",A30)))</formula>
    </cfRule>
    <cfRule type="containsText" dxfId="592" priority="240" operator="containsText" text="3- Bajo">
      <formula>NOT(ISERROR(SEARCH("3- Bajo",A30)))</formula>
    </cfRule>
    <cfRule type="containsText" dxfId="591" priority="241" operator="containsText" text="4- Bajo">
      <formula>NOT(ISERROR(SEARCH("4- Bajo",A30)))</formula>
    </cfRule>
    <cfRule type="containsText" dxfId="590" priority="242" operator="containsText" text="1- Bajo">
      <formula>NOT(ISERROR(SEARCH("1- Bajo",A30)))</formula>
    </cfRule>
  </conditionalFormatting>
  <conditionalFormatting sqref="D30:D39">
    <cfRule type="containsText" dxfId="589" priority="227" operator="containsText" text="Muy Alta">
      <formula>NOT(ISERROR(SEARCH("Muy Alta",D30)))</formula>
    </cfRule>
    <cfRule type="containsText" dxfId="588" priority="228" operator="containsText" text="Alta">
      <formula>NOT(ISERROR(SEARCH("Alta",D30)))</formula>
    </cfRule>
    <cfRule type="containsText" dxfId="587" priority="229" operator="containsText" text="Baja">
      <formula>NOT(ISERROR(SEARCH("Baja",D30)))</formula>
    </cfRule>
    <cfRule type="containsText" dxfId="586" priority="230" operator="containsText" text="Muy Baja">
      <formula>NOT(ISERROR(SEARCH("Muy Baja",D30)))</formula>
    </cfRule>
    <cfRule type="containsText" dxfId="585" priority="232" operator="containsText" text="Media">
      <formula>NOT(ISERROR(SEARCH("Media",D30)))</formula>
    </cfRule>
  </conditionalFormatting>
  <conditionalFormatting sqref="E30:E39">
    <cfRule type="containsText" dxfId="584" priority="223" operator="containsText" text="Catastrófico">
      <formula>NOT(ISERROR(SEARCH("Catastrófico",E30)))</formula>
    </cfRule>
    <cfRule type="containsText" dxfId="583" priority="224" operator="containsText" text="Mayor">
      <formula>NOT(ISERROR(SEARCH("Mayor",E30)))</formula>
    </cfRule>
    <cfRule type="containsText" dxfId="582" priority="225" operator="containsText" text="Menor">
      <formula>NOT(ISERROR(SEARCH("Menor",E30)))</formula>
    </cfRule>
    <cfRule type="containsText" dxfId="581" priority="226" operator="containsText" text="Leve">
      <formula>NOT(ISERROR(SEARCH("Leve",E30)))</formula>
    </cfRule>
  </conditionalFormatting>
  <conditionalFormatting sqref="E30:F39">
    <cfRule type="containsText" dxfId="58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579" priority="233" operator="containsText" text="Bajo">
      <formula>NOT(ISERROR(SEARCH("Bajo",F30)))</formula>
    </cfRule>
    <cfRule type="containsText" dxfId="578" priority="234" operator="containsText" text="Moderado">
      <formula>NOT(ISERROR(SEARCH("Moderado",F30)))</formula>
    </cfRule>
    <cfRule type="containsText" dxfId="577" priority="235" operator="containsText" text="Alto">
      <formula>NOT(ISERROR(SEARCH("Alto",F30)))</formula>
    </cfRule>
    <cfRule type="containsText" dxfId="576" priority="236" operator="containsText" text="Extremo">
      <formula>NOT(ISERROR(SEARCH("Extremo",F30)))</formula>
    </cfRule>
  </conditionalFormatting>
  <conditionalFormatting sqref="A40:B40 D40:E40">
    <cfRule type="containsText" dxfId="575" priority="216" operator="containsText" text="3- Moderado">
      <formula>NOT(ISERROR(SEARCH("3- Moderado",A40)))</formula>
    </cfRule>
    <cfRule type="containsText" dxfId="574" priority="217" operator="containsText" text="6- Moderado">
      <formula>NOT(ISERROR(SEARCH("6- Moderado",A40)))</formula>
    </cfRule>
    <cfRule type="containsText" dxfId="573" priority="218" operator="containsText" text="4- Moderado">
      <formula>NOT(ISERROR(SEARCH("4- Moderado",A40)))</formula>
    </cfRule>
    <cfRule type="containsText" dxfId="572" priority="219" operator="containsText" text="3- Bajo">
      <formula>NOT(ISERROR(SEARCH("3- Bajo",A40)))</formula>
    </cfRule>
    <cfRule type="containsText" dxfId="571" priority="220" operator="containsText" text="4- Bajo">
      <formula>NOT(ISERROR(SEARCH("4- Bajo",A40)))</formula>
    </cfRule>
    <cfRule type="containsText" dxfId="570" priority="221" operator="containsText" text="1- Bajo">
      <formula>NOT(ISERROR(SEARCH("1- Bajo",A40)))</formula>
    </cfRule>
  </conditionalFormatting>
  <conditionalFormatting sqref="D40:D49">
    <cfRule type="containsText" dxfId="569" priority="206" operator="containsText" text="Muy Alta">
      <formula>NOT(ISERROR(SEARCH("Muy Alta",D40)))</formula>
    </cfRule>
    <cfRule type="containsText" dxfId="568" priority="207" operator="containsText" text="Alta">
      <formula>NOT(ISERROR(SEARCH("Alta",D40)))</formula>
    </cfRule>
    <cfRule type="containsText" dxfId="567" priority="208" operator="containsText" text="Baja">
      <formula>NOT(ISERROR(SEARCH("Baja",D40)))</formula>
    </cfRule>
    <cfRule type="containsText" dxfId="566" priority="209" operator="containsText" text="Muy Baja">
      <formula>NOT(ISERROR(SEARCH("Muy Baja",D40)))</formula>
    </cfRule>
    <cfRule type="containsText" dxfId="565" priority="211" operator="containsText" text="Media">
      <formula>NOT(ISERROR(SEARCH("Media",D40)))</formula>
    </cfRule>
  </conditionalFormatting>
  <conditionalFormatting sqref="E40:E49">
    <cfRule type="containsText" dxfId="564" priority="202" operator="containsText" text="Catastrófico">
      <formula>NOT(ISERROR(SEARCH("Catastrófico",E40)))</formula>
    </cfRule>
    <cfRule type="containsText" dxfId="563" priority="203" operator="containsText" text="Mayor">
      <formula>NOT(ISERROR(SEARCH("Mayor",E40)))</formula>
    </cfRule>
    <cfRule type="containsText" dxfId="562" priority="204" operator="containsText" text="Menor">
      <formula>NOT(ISERROR(SEARCH("Menor",E40)))</formula>
    </cfRule>
    <cfRule type="containsText" dxfId="561" priority="205" operator="containsText" text="Leve">
      <formula>NOT(ISERROR(SEARCH("Leve",E40)))</formula>
    </cfRule>
  </conditionalFormatting>
  <conditionalFormatting sqref="E40:F49">
    <cfRule type="containsText" dxfId="560"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559" priority="212" operator="containsText" text="Bajo">
      <formula>NOT(ISERROR(SEARCH("Bajo",F40)))</formula>
    </cfRule>
    <cfRule type="containsText" dxfId="558" priority="213" operator="containsText" text="Moderado">
      <formula>NOT(ISERROR(SEARCH("Moderado",F40)))</formula>
    </cfRule>
    <cfRule type="containsText" dxfId="557" priority="214" operator="containsText" text="Alto">
      <formula>NOT(ISERROR(SEARCH("Alto",F40)))</formula>
    </cfRule>
    <cfRule type="containsText" dxfId="556" priority="215" operator="containsText" text="Extremo">
      <formula>NOT(ISERROR(SEARCH("Extremo",F40)))</formula>
    </cfRule>
  </conditionalFormatting>
  <conditionalFormatting sqref="A50:B50 D50:E50">
    <cfRule type="containsText" dxfId="555" priority="195" operator="containsText" text="3- Moderado">
      <formula>NOT(ISERROR(SEARCH("3- Moderado",A50)))</formula>
    </cfRule>
    <cfRule type="containsText" dxfId="554" priority="196" operator="containsText" text="6- Moderado">
      <formula>NOT(ISERROR(SEARCH("6- Moderado",A50)))</formula>
    </cfRule>
    <cfRule type="containsText" dxfId="553" priority="197" operator="containsText" text="4- Moderado">
      <formula>NOT(ISERROR(SEARCH("4- Moderado",A50)))</formula>
    </cfRule>
    <cfRule type="containsText" dxfId="552" priority="198" operator="containsText" text="3- Bajo">
      <formula>NOT(ISERROR(SEARCH("3- Bajo",A50)))</formula>
    </cfRule>
    <cfRule type="containsText" dxfId="551" priority="199" operator="containsText" text="4- Bajo">
      <formula>NOT(ISERROR(SEARCH("4- Bajo",A50)))</formula>
    </cfRule>
    <cfRule type="containsText" dxfId="550" priority="200" operator="containsText" text="1- Bajo">
      <formula>NOT(ISERROR(SEARCH("1- Bajo",A50)))</formula>
    </cfRule>
  </conditionalFormatting>
  <conditionalFormatting sqref="D50:D59">
    <cfRule type="containsText" dxfId="549" priority="185" operator="containsText" text="Muy Alta">
      <formula>NOT(ISERROR(SEARCH("Muy Alta",D50)))</formula>
    </cfRule>
    <cfRule type="containsText" dxfId="548" priority="186" operator="containsText" text="Alta">
      <formula>NOT(ISERROR(SEARCH("Alta",D50)))</formula>
    </cfRule>
    <cfRule type="containsText" dxfId="547" priority="187" operator="containsText" text="Baja">
      <formula>NOT(ISERROR(SEARCH("Baja",D50)))</formula>
    </cfRule>
    <cfRule type="containsText" dxfId="546" priority="188" operator="containsText" text="Muy Baja">
      <formula>NOT(ISERROR(SEARCH("Muy Baja",D50)))</formula>
    </cfRule>
    <cfRule type="containsText" dxfId="545" priority="190" operator="containsText" text="Media">
      <formula>NOT(ISERROR(SEARCH("Media",D50)))</formula>
    </cfRule>
  </conditionalFormatting>
  <conditionalFormatting sqref="E50:E59">
    <cfRule type="containsText" dxfId="544" priority="181" operator="containsText" text="Catastrófico">
      <formula>NOT(ISERROR(SEARCH("Catastrófico",E50)))</formula>
    </cfRule>
    <cfRule type="containsText" dxfId="543" priority="182" operator="containsText" text="Mayor">
      <formula>NOT(ISERROR(SEARCH("Mayor",E50)))</formula>
    </cfRule>
    <cfRule type="containsText" dxfId="542" priority="183" operator="containsText" text="Menor">
      <formula>NOT(ISERROR(SEARCH("Menor",E50)))</formula>
    </cfRule>
    <cfRule type="containsText" dxfId="541" priority="184" operator="containsText" text="Leve">
      <formula>NOT(ISERROR(SEARCH("Leve",E50)))</formula>
    </cfRule>
  </conditionalFormatting>
  <conditionalFormatting sqref="E50:F59">
    <cfRule type="containsText" dxfId="540"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39" priority="191" operator="containsText" text="Bajo">
      <formula>NOT(ISERROR(SEARCH("Bajo",F50)))</formula>
    </cfRule>
    <cfRule type="containsText" dxfId="538" priority="192" operator="containsText" text="Moderado">
      <formula>NOT(ISERROR(SEARCH("Moderado",F50)))</formula>
    </cfRule>
    <cfRule type="containsText" dxfId="537" priority="193" operator="containsText" text="Alto">
      <formula>NOT(ISERROR(SEARCH("Alto",F50)))</formula>
    </cfRule>
    <cfRule type="containsText" dxfId="536" priority="194" operator="containsText" text="Extremo">
      <formula>NOT(ISERROR(SEARCH("Extremo",F50)))</formula>
    </cfRule>
  </conditionalFormatting>
  <conditionalFormatting sqref="A60:B60 D60:E60">
    <cfRule type="containsText" dxfId="535" priority="174" operator="containsText" text="3- Moderado">
      <formula>NOT(ISERROR(SEARCH("3- Moderado",A60)))</formula>
    </cfRule>
    <cfRule type="containsText" dxfId="534" priority="175" operator="containsText" text="6- Moderado">
      <formula>NOT(ISERROR(SEARCH("6- Moderado",A60)))</formula>
    </cfRule>
    <cfRule type="containsText" dxfId="533" priority="176" operator="containsText" text="4- Moderado">
      <formula>NOT(ISERROR(SEARCH("4- Moderado",A60)))</formula>
    </cfRule>
    <cfRule type="containsText" dxfId="532" priority="177" operator="containsText" text="3- Bajo">
      <formula>NOT(ISERROR(SEARCH("3- Bajo",A60)))</formula>
    </cfRule>
    <cfRule type="containsText" dxfId="531" priority="178" operator="containsText" text="4- Bajo">
      <formula>NOT(ISERROR(SEARCH("4- Bajo",A60)))</formula>
    </cfRule>
    <cfRule type="containsText" dxfId="530" priority="179" operator="containsText" text="1- Bajo">
      <formula>NOT(ISERROR(SEARCH("1- Bajo",A60)))</formula>
    </cfRule>
  </conditionalFormatting>
  <conditionalFormatting sqref="D60:D69">
    <cfRule type="containsText" dxfId="529" priority="164" operator="containsText" text="Muy Alta">
      <formula>NOT(ISERROR(SEARCH("Muy Alta",D60)))</formula>
    </cfRule>
    <cfRule type="containsText" dxfId="528" priority="165" operator="containsText" text="Alta">
      <formula>NOT(ISERROR(SEARCH("Alta",D60)))</formula>
    </cfRule>
    <cfRule type="containsText" dxfId="527" priority="166" operator="containsText" text="Baja">
      <formula>NOT(ISERROR(SEARCH("Baja",D60)))</formula>
    </cfRule>
    <cfRule type="containsText" dxfId="526" priority="167" operator="containsText" text="Muy Baja">
      <formula>NOT(ISERROR(SEARCH("Muy Baja",D60)))</formula>
    </cfRule>
    <cfRule type="containsText" dxfId="525" priority="169" operator="containsText" text="Media">
      <formula>NOT(ISERROR(SEARCH("Media",D60)))</formula>
    </cfRule>
  </conditionalFormatting>
  <conditionalFormatting sqref="E60:E69">
    <cfRule type="containsText" dxfId="524" priority="160" operator="containsText" text="Catastrófico">
      <formula>NOT(ISERROR(SEARCH("Catastrófico",E60)))</formula>
    </cfRule>
    <cfRule type="containsText" dxfId="523" priority="161" operator="containsText" text="Mayor">
      <formula>NOT(ISERROR(SEARCH("Mayor",E60)))</formula>
    </cfRule>
    <cfRule type="containsText" dxfId="522" priority="162" operator="containsText" text="Menor">
      <formula>NOT(ISERROR(SEARCH("Menor",E60)))</formula>
    </cfRule>
    <cfRule type="containsText" dxfId="521" priority="163" operator="containsText" text="Leve">
      <formula>NOT(ISERROR(SEARCH("Leve",E60)))</formula>
    </cfRule>
  </conditionalFormatting>
  <conditionalFormatting sqref="E60:F69">
    <cfRule type="containsText" dxfId="520"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19" priority="170" operator="containsText" text="Bajo">
      <formula>NOT(ISERROR(SEARCH("Bajo",F60)))</formula>
    </cfRule>
    <cfRule type="containsText" dxfId="518" priority="171" operator="containsText" text="Moderado">
      <formula>NOT(ISERROR(SEARCH("Moderado",F60)))</formula>
    </cfRule>
    <cfRule type="containsText" dxfId="517" priority="172" operator="containsText" text="Alto">
      <formula>NOT(ISERROR(SEARCH("Alto",F60)))</formula>
    </cfRule>
    <cfRule type="containsText" dxfId="516" priority="173" operator="containsText" text="Extremo">
      <formula>NOT(ISERROR(SEARCH("Extremo",F60)))</formula>
    </cfRule>
  </conditionalFormatting>
  <conditionalFormatting sqref="A70:B70 D70:E70">
    <cfRule type="containsText" dxfId="515" priority="153" operator="containsText" text="3- Moderado">
      <formula>NOT(ISERROR(SEARCH("3- Moderado",A70)))</formula>
    </cfRule>
    <cfRule type="containsText" dxfId="514" priority="154" operator="containsText" text="6- Moderado">
      <formula>NOT(ISERROR(SEARCH("6- Moderado",A70)))</formula>
    </cfRule>
    <cfRule type="containsText" dxfId="513" priority="155" operator="containsText" text="4- Moderado">
      <formula>NOT(ISERROR(SEARCH("4- Moderado",A70)))</formula>
    </cfRule>
    <cfRule type="containsText" dxfId="512" priority="156" operator="containsText" text="3- Bajo">
      <formula>NOT(ISERROR(SEARCH("3- Bajo",A70)))</formula>
    </cfRule>
    <cfRule type="containsText" dxfId="511" priority="157" operator="containsText" text="4- Bajo">
      <formula>NOT(ISERROR(SEARCH("4- Bajo",A70)))</formula>
    </cfRule>
    <cfRule type="containsText" dxfId="510" priority="158" operator="containsText" text="1- Bajo">
      <formula>NOT(ISERROR(SEARCH("1- Bajo",A70)))</formula>
    </cfRule>
  </conditionalFormatting>
  <conditionalFormatting sqref="D70:D79">
    <cfRule type="containsText" dxfId="509" priority="143" operator="containsText" text="Muy Alta">
      <formula>NOT(ISERROR(SEARCH("Muy Alta",D70)))</formula>
    </cfRule>
    <cfRule type="containsText" dxfId="508" priority="144" operator="containsText" text="Alta">
      <formula>NOT(ISERROR(SEARCH("Alta",D70)))</formula>
    </cfRule>
    <cfRule type="containsText" dxfId="507" priority="145" operator="containsText" text="Baja">
      <formula>NOT(ISERROR(SEARCH("Baja",D70)))</formula>
    </cfRule>
    <cfRule type="containsText" dxfId="506" priority="146" operator="containsText" text="Muy Baja">
      <formula>NOT(ISERROR(SEARCH("Muy Baja",D70)))</formula>
    </cfRule>
    <cfRule type="containsText" dxfId="505" priority="148" operator="containsText" text="Media">
      <formula>NOT(ISERROR(SEARCH("Media",D70)))</formula>
    </cfRule>
  </conditionalFormatting>
  <conditionalFormatting sqref="E70:E79">
    <cfRule type="containsText" dxfId="504" priority="139" operator="containsText" text="Catastrófico">
      <formula>NOT(ISERROR(SEARCH("Catastrófico",E70)))</formula>
    </cfRule>
    <cfRule type="containsText" dxfId="503" priority="140" operator="containsText" text="Mayor">
      <formula>NOT(ISERROR(SEARCH("Mayor",E70)))</formula>
    </cfRule>
    <cfRule type="containsText" dxfId="502" priority="141" operator="containsText" text="Menor">
      <formula>NOT(ISERROR(SEARCH("Menor",E70)))</formula>
    </cfRule>
    <cfRule type="containsText" dxfId="501" priority="142" operator="containsText" text="Leve">
      <formula>NOT(ISERROR(SEARCH("Leve",E70)))</formula>
    </cfRule>
  </conditionalFormatting>
  <conditionalFormatting sqref="E70:F79">
    <cfRule type="containsText" dxfId="500"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499" priority="149" operator="containsText" text="Bajo">
      <formula>NOT(ISERROR(SEARCH("Bajo",F70)))</formula>
    </cfRule>
    <cfRule type="containsText" dxfId="498" priority="150" operator="containsText" text="Moderado">
      <formula>NOT(ISERROR(SEARCH("Moderado",F70)))</formula>
    </cfRule>
    <cfRule type="containsText" dxfId="497" priority="151" operator="containsText" text="Alto">
      <formula>NOT(ISERROR(SEARCH("Alto",F70)))</formula>
    </cfRule>
    <cfRule type="containsText" dxfId="496" priority="152" operator="containsText" text="Extremo">
      <formula>NOT(ISERROR(SEARCH("Extremo",F70)))</formula>
    </cfRule>
  </conditionalFormatting>
  <conditionalFormatting sqref="A80:B80 D80:E80">
    <cfRule type="containsText" dxfId="495" priority="132" operator="containsText" text="3- Moderado">
      <formula>NOT(ISERROR(SEARCH("3- Moderado",A80)))</formula>
    </cfRule>
    <cfRule type="containsText" dxfId="494" priority="133" operator="containsText" text="6- Moderado">
      <formula>NOT(ISERROR(SEARCH("6- Moderado",A80)))</formula>
    </cfRule>
    <cfRule type="containsText" dxfId="493" priority="134" operator="containsText" text="4- Moderado">
      <formula>NOT(ISERROR(SEARCH("4- Moderado",A80)))</formula>
    </cfRule>
    <cfRule type="containsText" dxfId="492" priority="135" operator="containsText" text="3- Bajo">
      <formula>NOT(ISERROR(SEARCH("3- Bajo",A80)))</formula>
    </cfRule>
    <cfRule type="containsText" dxfId="491" priority="136" operator="containsText" text="4- Bajo">
      <formula>NOT(ISERROR(SEARCH("4- Bajo",A80)))</formula>
    </cfRule>
    <cfRule type="containsText" dxfId="490" priority="137" operator="containsText" text="1- Bajo">
      <formula>NOT(ISERROR(SEARCH("1- Bajo",A80)))</formula>
    </cfRule>
  </conditionalFormatting>
  <conditionalFormatting sqref="D80:D89">
    <cfRule type="containsText" dxfId="489" priority="122" operator="containsText" text="Muy Alta">
      <formula>NOT(ISERROR(SEARCH("Muy Alta",D80)))</formula>
    </cfRule>
    <cfRule type="containsText" dxfId="488" priority="123" operator="containsText" text="Alta">
      <formula>NOT(ISERROR(SEARCH("Alta",D80)))</formula>
    </cfRule>
    <cfRule type="containsText" dxfId="487" priority="124" operator="containsText" text="Baja">
      <formula>NOT(ISERROR(SEARCH("Baja",D80)))</formula>
    </cfRule>
    <cfRule type="containsText" dxfId="486" priority="125" operator="containsText" text="Muy Baja">
      <formula>NOT(ISERROR(SEARCH("Muy Baja",D80)))</formula>
    </cfRule>
    <cfRule type="containsText" dxfId="485" priority="127" operator="containsText" text="Media">
      <formula>NOT(ISERROR(SEARCH("Media",D80)))</formula>
    </cfRule>
  </conditionalFormatting>
  <conditionalFormatting sqref="E80:E89">
    <cfRule type="containsText" dxfId="484" priority="118" operator="containsText" text="Catastrófico">
      <formula>NOT(ISERROR(SEARCH("Catastrófico",E80)))</formula>
    </cfRule>
    <cfRule type="containsText" dxfId="483" priority="119" operator="containsText" text="Mayor">
      <formula>NOT(ISERROR(SEARCH("Mayor",E80)))</formula>
    </cfRule>
    <cfRule type="containsText" dxfId="482" priority="120" operator="containsText" text="Menor">
      <formula>NOT(ISERROR(SEARCH("Menor",E80)))</formula>
    </cfRule>
    <cfRule type="containsText" dxfId="481" priority="121" operator="containsText" text="Leve">
      <formula>NOT(ISERROR(SEARCH("Leve",E80)))</formula>
    </cfRule>
  </conditionalFormatting>
  <conditionalFormatting sqref="E80:F89">
    <cfRule type="containsText" dxfId="480"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479" priority="128" operator="containsText" text="Bajo">
      <formula>NOT(ISERROR(SEARCH("Bajo",F80)))</formula>
    </cfRule>
    <cfRule type="containsText" dxfId="478" priority="129" operator="containsText" text="Moderado">
      <formula>NOT(ISERROR(SEARCH("Moderado",F80)))</formula>
    </cfRule>
    <cfRule type="containsText" dxfId="477" priority="130" operator="containsText" text="Alto">
      <formula>NOT(ISERROR(SEARCH("Alto",F80)))</formula>
    </cfRule>
    <cfRule type="containsText" dxfId="476" priority="131" operator="containsText" text="Extremo">
      <formula>NOT(ISERROR(SEARCH("Extremo",F80)))</formula>
    </cfRule>
  </conditionalFormatting>
  <conditionalFormatting sqref="A90:B90 D90:E90">
    <cfRule type="containsText" dxfId="475" priority="111" operator="containsText" text="3- Moderado">
      <formula>NOT(ISERROR(SEARCH("3- Moderado",A90)))</formula>
    </cfRule>
    <cfRule type="containsText" dxfId="474" priority="112" operator="containsText" text="6- Moderado">
      <formula>NOT(ISERROR(SEARCH("6- Moderado",A90)))</formula>
    </cfRule>
    <cfRule type="containsText" dxfId="473" priority="113" operator="containsText" text="4- Moderado">
      <formula>NOT(ISERROR(SEARCH("4- Moderado",A90)))</formula>
    </cfRule>
    <cfRule type="containsText" dxfId="472" priority="114" operator="containsText" text="3- Bajo">
      <formula>NOT(ISERROR(SEARCH("3- Bajo",A90)))</formula>
    </cfRule>
    <cfRule type="containsText" dxfId="471" priority="115" operator="containsText" text="4- Bajo">
      <formula>NOT(ISERROR(SEARCH("4- Bajo",A90)))</formula>
    </cfRule>
    <cfRule type="containsText" dxfId="470" priority="116" operator="containsText" text="1- Bajo">
      <formula>NOT(ISERROR(SEARCH("1- Bajo",A90)))</formula>
    </cfRule>
  </conditionalFormatting>
  <conditionalFormatting sqref="D90:D99">
    <cfRule type="containsText" dxfId="469" priority="101" operator="containsText" text="Muy Alta">
      <formula>NOT(ISERROR(SEARCH("Muy Alta",D90)))</formula>
    </cfRule>
    <cfRule type="containsText" dxfId="468" priority="102" operator="containsText" text="Alta">
      <formula>NOT(ISERROR(SEARCH("Alta",D90)))</formula>
    </cfRule>
    <cfRule type="containsText" dxfId="467" priority="103" operator="containsText" text="Baja">
      <formula>NOT(ISERROR(SEARCH("Baja",D90)))</formula>
    </cfRule>
    <cfRule type="containsText" dxfId="466" priority="104" operator="containsText" text="Muy Baja">
      <formula>NOT(ISERROR(SEARCH("Muy Baja",D90)))</formula>
    </cfRule>
    <cfRule type="containsText" dxfId="465" priority="106" operator="containsText" text="Media">
      <formula>NOT(ISERROR(SEARCH("Media",D90)))</formula>
    </cfRule>
  </conditionalFormatting>
  <conditionalFormatting sqref="E90:E99">
    <cfRule type="containsText" dxfId="464" priority="97" operator="containsText" text="Catastrófico">
      <formula>NOT(ISERROR(SEARCH("Catastrófico",E90)))</formula>
    </cfRule>
    <cfRule type="containsText" dxfId="463" priority="98" operator="containsText" text="Mayor">
      <formula>NOT(ISERROR(SEARCH("Mayor",E90)))</formula>
    </cfRule>
    <cfRule type="containsText" dxfId="462" priority="99" operator="containsText" text="Menor">
      <formula>NOT(ISERROR(SEARCH("Menor",E90)))</formula>
    </cfRule>
    <cfRule type="containsText" dxfId="461" priority="100" operator="containsText" text="Leve">
      <formula>NOT(ISERROR(SEARCH("Leve",E90)))</formula>
    </cfRule>
  </conditionalFormatting>
  <conditionalFormatting sqref="E90:F99">
    <cfRule type="containsText" dxfId="460" priority="105" operator="containsText" text="Moderado">
      <formula>NOT(ISERROR(SEARCH("Moderado",E90)))</formula>
    </cfRule>
  </conditionalFormatting>
  <conditionalFormatting sqref="F90:F99">
    <cfRule type="colorScale" priority="117">
      <colorScale>
        <cfvo type="min"/>
        <cfvo type="max"/>
        <color rgb="FFFF7128"/>
        <color rgb="FFFFEF9C"/>
      </colorScale>
    </cfRule>
  </conditionalFormatting>
  <conditionalFormatting sqref="F90:F99">
    <cfRule type="containsText" dxfId="459" priority="107" operator="containsText" text="Bajo">
      <formula>NOT(ISERROR(SEARCH("Bajo",F90)))</formula>
    </cfRule>
    <cfRule type="containsText" dxfId="458" priority="108" operator="containsText" text="Moderado">
      <formula>NOT(ISERROR(SEARCH("Moderado",F90)))</formula>
    </cfRule>
    <cfRule type="containsText" dxfId="457" priority="109" operator="containsText" text="Alto">
      <formula>NOT(ISERROR(SEARCH("Alto",F90)))</formula>
    </cfRule>
    <cfRule type="containsText" dxfId="456" priority="110" operator="containsText" text="Extremo">
      <formula>NOT(ISERROR(SEARCH("Extremo",F90)))</formula>
    </cfRule>
  </conditionalFormatting>
  <conditionalFormatting sqref="A100:B100 D100:E100 A110:B110 D110:E110">
    <cfRule type="containsText" dxfId="455" priority="90" operator="containsText" text="3- Moderado">
      <formula>NOT(ISERROR(SEARCH("3- Moderado",A100)))</formula>
    </cfRule>
    <cfRule type="containsText" dxfId="454" priority="91" operator="containsText" text="6- Moderado">
      <formula>NOT(ISERROR(SEARCH("6- Moderado",A100)))</formula>
    </cfRule>
    <cfRule type="containsText" dxfId="453" priority="92" operator="containsText" text="4- Moderado">
      <formula>NOT(ISERROR(SEARCH("4- Moderado",A100)))</formula>
    </cfRule>
    <cfRule type="containsText" dxfId="452" priority="93" operator="containsText" text="3- Bajo">
      <formula>NOT(ISERROR(SEARCH("3- Bajo",A100)))</formula>
    </cfRule>
    <cfRule type="containsText" dxfId="451" priority="94" operator="containsText" text="4- Bajo">
      <formula>NOT(ISERROR(SEARCH("4- Bajo",A100)))</formula>
    </cfRule>
    <cfRule type="containsText" dxfId="450" priority="95" operator="containsText" text="1- Bajo">
      <formula>NOT(ISERROR(SEARCH("1- Bajo",A100)))</formula>
    </cfRule>
  </conditionalFormatting>
  <conditionalFormatting sqref="D100:D119">
    <cfRule type="containsText" dxfId="449" priority="80" operator="containsText" text="Muy Alta">
      <formula>NOT(ISERROR(SEARCH("Muy Alta",D100)))</formula>
    </cfRule>
    <cfRule type="containsText" dxfId="448" priority="81" operator="containsText" text="Alta">
      <formula>NOT(ISERROR(SEARCH("Alta",D100)))</formula>
    </cfRule>
    <cfRule type="containsText" dxfId="447" priority="82" operator="containsText" text="Baja">
      <formula>NOT(ISERROR(SEARCH("Baja",D100)))</formula>
    </cfRule>
    <cfRule type="containsText" dxfId="446" priority="83" operator="containsText" text="Muy Baja">
      <formula>NOT(ISERROR(SEARCH("Muy Baja",D100)))</formula>
    </cfRule>
    <cfRule type="containsText" dxfId="445" priority="85" operator="containsText" text="Media">
      <formula>NOT(ISERROR(SEARCH("Media",D100)))</formula>
    </cfRule>
  </conditionalFormatting>
  <conditionalFormatting sqref="E100:E119">
    <cfRule type="containsText" dxfId="444" priority="76" operator="containsText" text="Catastrófico">
      <formula>NOT(ISERROR(SEARCH("Catastrófico",E100)))</formula>
    </cfRule>
    <cfRule type="containsText" dxfId="443" priority="77" operator="containsText" text="Mayor">
      <formula>NOT(ISERROR(SEARCH("Mayor",E100)))</formula>
    </cfRule>
    <cfRule type="containsText" dxfId="442" priority="78" operator="containsText" text="Menor">
      <formula>NOT(ISERROR(SEARCH("Menor",E100)))</formula>
    </cfRule>
    <cfRule type="containsText" dxfId="441" priority="79" operator="containsText" text="Leve">
      <formula>NOT(ISERROR(SEARCH("Leve",E100)))</formula>
    </cfRule>
  </conditionalFormatting>
  <conditionalFormatting sqref="E100:F119">
    <cfRule type="containsText" dxfId="440" priority="84" operator="containsText" text="Moderado">
      <formula>NOT(ISERROR(SEARCH("Moderado",E100)))</formula>
    </cfRule>
  </conditionalFormatting>
  <conditionalFormatting sqref="F100:F119">
    <cfRule type="colorScale" priority="96">
      <colorScale>
        <cfvo type="min"/>
        <cfvo type="max"/>
        <color rgb="FFFF7128"/>
        <color rgb="FFFFEF9C"/>
      </colorScale>
    </cfRule>
  </conditionalFormatting>
  <conditionalFormatting sqref="F100:F119">
    <cfRule type="containsText" dxfId="439" priority="86" operator="containsText" text="Bajo">
      <formula>NOT(ISERROR(SEARCH("Bajo",F100)))</formula>
    </cfRule>
    <cfRule type="containsText" dxfId="438" priority="87" operator="containsText" text="Moderado">
      <formula>NOT(ISERROR(SEARCH("Moderado",F100)))</formula>
    </cfRule>
    <cfRule type="containsText" dxfId="437" priority="88" operator="containsText" text="Alto">
      <formula>NOT(ISERROR(SEARCH("Alto",F100)))</formula>
    </cfRule>
    <cfRule type="containsText" dxfId="436" priority="89" operator="containsText" text="Extremo">
      <formula>NOT(ISERROR(SEARCH("Extremo",F100)))</formula>
    </cfRule>
  </conditionalFormatting>
  <conditionalFormatting sqref="C8:F8">
    <cfRule type="containsText" dxfId="435" priority="1" operator="containsText" text="3- Moderado">
      <formula>NOT(ISERROR(SEARCH("3- Moderado",C8)))</formula>
    </cfRule>
    <cfRule type="containsText" dxfId="434" priority="2" operator="containsText" text="6- Moderado">
      <formula>NOT(ISERROR(SEARCH("6- Moderado",C8)))</formula>
    </cfRule>
    <cfRule type="containsText" dxfId="433" priority="3" operator="containsText" text="4- Moderado">
      <formula>NOT(ISERROR(SEARCH("4- Moderado",C8)))</formula>
    </cfRule>
    <cfRule type="containsText" dxfId="432" priority="4" operator="containsText" text="3- Bajo">
      <formula>NOT(ISERROR(SEARCH("3- Bajo",C8)))</formula>
    </cfRule>
    <cfRule type="containsText" dxfId="431" priority="5" operator="containsText" text="4- Bajo">
      <formula>NOT(ISERROR(SEARCH("4- Bajo",C8)))</formula>
    </cfRule>
    <cfRule type="containsText" dxfId="430" priority="6" operator="containsText" text="1- Bajo">
      <formula>NOT(ISERROR(SEARCH("1- Bajo",C8)))</formula>
    </cfRule>
  </conditionalFormatting>
  <conditionalFormatting sqref="A7:B7">
    <cfRule type="containsText" dxfId="429" priority="7" operator="containsText" text="3- Moderado">
      <formula>NOT(ISERROR(SEARCH("3- Moderado",A7)))</formula>
    </cfRule>
    <cfRule type="containsText" dxfId="428" priority="8" operator="containsText" text="6- Moderado">
      <formula>NOT(ISERROR(SEARCH("6- Moderado",A7)))</formula>
    </cfRule>
    <cfRule type="containsText" dxfId="427" priority="9" operator="containsText" text="4- Moderado">
      <formula>NOT(ISERROR(SEARCH("4- Moderado",A7)))</formula>
    </cfRule>
    <cfRule type="containsText" dxfId="426" priority="10" operator="containsText" text="3- Bajo">
      <formula>NOT(ISERROR(SEARCH("3- Bajo",A7)))</formula>
    </cfRule>
    <cfRule type="containsText" dxfId="425" priority="11" operator="containsText" text="4- Bajo">
      <formula>NOT(ISERROR(SEARCH("4- Bajo",A7)))</formula>
    </cfRule>
    <cfRule type="containsText" dxfId="424" priority="12" operator="containsText" text="1- Bajo">
      <formula>NOT(ISERROR(SEARCH("1- Bajo",A7)))</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G9:G119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119"/>
  <sheetViews>
    <sheetView topLeftCell="A88" zoomScale="90" zoomScaleNormal="90" workbookViewId="0">
      <selection activeCell="I10" sqref="I10:M119"/>
    </sheetView>
  </sheetViews>
  <sheetFormatPr defaultColWidth="11.42578125" defaultRowHeight="15"/>
  <cols>
    <col min="1" max="1" width="6.140625" style="92" customWidth="1"/>
    <col min="2" max="2" width="22.42578125" style="92" customWidth="1"/>
    <col min="3" max="3" width="42" style="34" customWidth="1"/>
    <col min="4" max="4" width="10.140625" style="93" customWidth="1"/>
    <col min="5" max="5" width="9.42578125" style="94" customWidth="1"/>
    <col min="6" max="6" width="12.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09"/>
      <c r="B1" s="509"/>
      <c r="C1" s="509"/>
      <c r="D1" s="510"/>
      <c r="E1" s="510"/>
      <c r="F1" s="510"/>
      <c r="G1" s="510"/>
      <c r="H1" s="510"/>
      <c r="I1" s="510"/>
      <c r="J1" s="510"/>
      <c r="K1" s="508"/>
      <c r="L1" s="508"/>
      <c r="M1" s="508"/>
    </row>
    <row r="2" spans="1:13" s="88" customFormat="1" ht="39.75" customHeight="1">
      <c r="A2" s="509"/>
      <c r="B2" s="509"/>
      <c r="C2" s="509"/>
      <c r="D2" s="510"/>
      <c r="E2" s="510"/>
      <c r="F2" s="510"/>
      <c r="G2" s="510"/>
      <c r="H2" s="510"/>
      <c r="I2" s="510"/>
      <c r="J2" s="510"/>
      <c r="K2" s="508"/>
      <c r="L2" s="508"/>
      <c r="M2" s="508"/>
    </row>
    <row r="3" spans="1:13" s="88" customFormat="1" ht="3" customHeight="1">
      <c r="A3" s="509"/>
      <c r="B3" s="509"/>
      <c r="C3" s="509"/>
      <c r="D3" s="237"/>
      <c r="E3" s="237"/>
      <c r="F3" s="237"/>
      <c r="G3" s="237"/>
      <c r="H3" s="237"/>
      <c r="I3" s="237"/>
      <c r="J3" s="237"/>
      <c r="K3" s="508"/>
      <c r="L3" s="508"/>
      <c r="M3" s="508"/>
    </row>
    <row r="4" spans="1:13" s="88" customFormat="1" ht="21.75" customHeight="1">
      <c r="A4" s="390" t="s">
        <v>513</v>
      </c>
      <c r="B4" s="391"/>
      <c r="C4" s="387" t="str">
        <f>'6- Valoración Controles'!C4:K4</f>
        <v>GESTIÓN FINANCIERA Y PRESUPUESTAL</v>
      </c>
      <c r="D4" s="388"/>
      <c r="E4" s="388"/>
      <c r="F4" s="388"/>
      <c r="G4" s="388"/>
      <c r="H4" s="388"/>
      <c r="I4" s="388"/>
      <c r="J4" s="388"/>
      <c r="K4" s="388"/>
      <c r="L4" s="388"/>
      <c r="M4" s="389"/>
    </row>
    <row r="5" spans="1:13" s="88" customFormat="1" ht="40.9" customHeight="1">
      <c r="A5" s="390" t="s">
        <v>514</v>
      </c>
      <c r="B5" s="391"/>
      <c r="C5" s="392"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393"/>
      <c r="E5" s="393"/>
      <c r="F5" s="393"/>
      <c r="G5" s="393"/>
      <c r="H5" s="393"/>
      <c r="I5" s="393"/>
      <c r="J5" s="393"/>
      <c r="K5" s="393"/>
      <c r="L5" s="393"/>
      <c r="M5" s="394"/>
    </row>
    <row r="6" spans="1:13" s="88" customFormat="1" ht="24.75" customHeight="1" thickBot="1">
      <c r="A6" s="398" t="s">
        <v>515</v>
      </c>
      <c r="B6" s="399"/>
      <c r="C6" s="395" t="s">
        <v>269</v>
      </c>
      <c r="D6" s="396"/>
      <c r="E6" s="396"/>
      <c r="F6" s="396"/>
      <c r="G6" s="396"/>
      <c r="H6" s="396"/>
      <c r="I6" s="396"/>
      <c r="J6" s="396"/>
      <c r="K6" s="396"/>
      <c r="L6" s="396"/>
      <c r="M6" s="397"/>
    </row>
    <row r="7" spans="1:13" s="89" customFormat="1" ht="24.75" customHeight="1" thickTop="1" thickBot="1">
      <c r="A7" s="516" t="s">
        <v>516</v>
      </c>
      <c r="B7" s="517"/>
      <c r="C7" s="518"/>
      <c r="D7" s="519" t="s">
        <v>517</v>
      </c>
      <c r="E7" s="519"/>
      <c r="F7" s="519"/>
      <c r="G7" s="520" t="s">
        <v>518</v>
      </c>
      <c r="H7" s="511" t="s">
        <v>519</v>
      </c>
      <c r="I7" s="513" t="s">
        <v>520</v>
      </c>
      <c r="J7" s="514"/>
      <c r="K7" s="513" t="s">
        <v>521</v>
      </c>
      <c r="L7" s="515"/>
      <c r="M7" s="511" t="s">
        <v>522</v>
      </c>
    </row>
    <row r="8" spans="1:13" s="90" customFormat="1" ht="86.25" customHeight="1" thickTop="1" thickBot="1">
      <c r="A8" s="238" t="s">
        <v>39</v>
      </c>
      <c r="B8" s="238" t="s">
        <v>209</v>
      </c>
      <c r="C8" s="238" t="s">
        <v>211</v>
      </c>
      <c r="D8" s="239" t="s">
        <v>221</v>
      </c>
      <c r="E8" s="239" t="s">
        <v>523</v>
      </c>
      <c r="F8" s="239" t="s">
        <v>524</v>
      </c>
      <c r="G8" s="520"/>
      <c r="H8" s="512"/>
      <c r="I8" s="240" t="s">
        <v>525</v>
      </c>
      <c r="J8" s="240" t="s">
        <v>526</v>
      </c>
      <c r="K8" s="240" t="s">
        <v>527</v>
      </c>
      <c r="L8" s="242" t="s">
        <v>528</v>
      </c>
      <c r="M8" s="512"/>
    </row>
    <row r="9" spans="1:13" s="91" customFormat="1" ht="3.75" customHeight="1">
      <c r="A9" s="522"/>
      <c r="B9" s="523"/>
      <c r="C9" s="523"/>
      <c r="D9" s="523"/>
      <c r="E9" s="523"/>
      <c r="F9" s="523"/>
      <c r="G9" s="523"/>
      <c r="H9" s="241"/>
      <c r="I9" s="241"/>
      <c r="J9" s="241"/>
      <c r="K9" s="241"/>
      <c r="L9" s="241"/>
      <c r="M9" s="95"/>
    </row>
    <row r="10" spans="1:13" s="91" customFormat="1" ht="13.5" customHeight="1">
      <c r="A10" s="533">
        <f>'7- Mapa Final'!A10</f>
        <v>1</v>
      </c>
      <c r="B10" s="533" t="str">
        <f>'7- Mapa Final'!B10</f>
        <v xml:space="preserve">Posibilidad de registro y pago equivocado, tardío y sin el cumplimiento de requisitos  de las obligaciones de la Enrtidad </v>
      </c>
      <c r="C10" s="525" t="str">
        <f>'7- Mapa Final'!C10</f>
        <v>Se abonan menores o mayores valores o se abonan  a cuentas que no pertenecen a los destinatarios, o se abona incumpliendo los tiempos contractuales o legales  establecidos .</v>
      </c>
      <c r="D10" s="498" t="str">
        <f>'7- Mapa Final'!J10</f>
        <v>Muy Baja - 1</v>
      </c>
      <c r="E10" s="500" t="str">
        <f>'7- Mapa Final'!K10</f>
        <v>Menor - 2</v>
      </c>
      <c r="F10" s="502" t="str">
        <f>'7- Mapa Final'!M10</f>
        <v>Bajo - 2</v>
      </c>
      <c r="G10" s="352"/>
      <c r="H10" s="521" t="s">
        <v>529</v>
      </c>
      <c r="I10" s="503"/>
      <c r="J10" s="503"/>
      <c r="K10" s="504"/>
      <c r="L10" s="504"/>
      <c r="M10" s="525"/>
    </row>
    <row r="11" spans="1:13" s="91" customFormat="1" ht="13.5" customHeight="1">
      <c r="A11" s="533"/>
      <c r="B11" s="533"/>
      <c r="C11" s="525"/>
      <c r="D11" s="499"/>
      <c r="E11" s="501"/>
      <c r="F11" s="502"/>
      <c r="G11" s="352"/>
      <c r="H11" s="521"/>
      <c r="I11" s="503"/>
      <c r="J11" s="503"/>
      <c r="K11" s="503"/>
      <c r="L11" s="503"/>
      <c r="M11" s="525"/>
    </row>
    <row r="12" spans="1:13" s="91" customFormat="1" ht="13.5" customHeight="1">
      <c r="A12" s="533"/>
      <c r="B12" s="533"/>
      <c r="C12" s="525"/>
      <c r="D12" s="499"/>
      <c r="E12" s="501"/>
      <c r="F12" s="502"/>
      <c r="G12" s="352"/>
      <c r="H12" s="521"/>
      <c r="I12" s="503"/>
      <c r="J12" s="503"/>
      <c r="K12" s="503"/>
      <c r="L12" s="503"/>
      <c r="M12" s="525"/>
    </row>
    <row r="13" spans="1:13" s="91" customFormat="1" ht="13.5" customHeight="1">
      <c r="A13" s="533"/>
      <c r="B13" s="533"/>
      <c r="C13" s="525"/>
      <c r="D13" s="499"/>
      <c r="E13" s="501"/>
      <c r="F13" s="502"/>
      <c r="G13" s="352"/>
      <c r="H13" s="521"/>
      <c r="I13" s="503"/>
      <c r="J13" s="503"/>
      <c r="K13" s="503"/>
      <c r="L13" s="503"/>
      <c r="M13" s="525"/>
    </row>
    <row r="14" spans="1:13" s="91" customFormat="1" ht="13.5" customHeight="1">
      <c r="A14" s="533"/>
      <c r="B14" s="533"/>
      <c r="C14" s="525"/>
      <c r="D14" s="499"/>
      <c r="E14" s="501"/>
      <c r="F14" s="502"/>
      <c r="G14" s="352"/>
      <c r="H14" s="521"/>
      <c r="I14" s="503"/>
      <c r="J14" s="503"/>
      <c r="K14" s="503"/>
      <c r="L14" s="503"/>
      <c r="M14" s="525"/>
    </row>
    <row r="15" spans="1:13" s="91" customFormat="1" ht="13.5" customHeight="1">
      <c r="A15" s="533"/>
      <c r="B15" s="533"/>
      <c r="C15" s="525"/>
      <c r="D15" s="499"/>
      <c r="E15" s="501"/>
      <c r="F15" s="502"/>
      <c r="G15" s="352"/>
      <c r="H15" s="521"/>
      <c r="I15" s="503"/>
      <c r="J15" s="503"/>
      <c r="K15" s="503"/>
      <c r="L15" s="503"/>
      <c r="M15" s="525"/>
    </row>
    <row r="16" spans="1:13" s="91" customFormat="1" ht="13.5" customHeight="1">
      <c r="A16" s="533"/>
      <c r="B16" s="533"/>
      <c r="C16" s="525"/>
      <c r="D16" s="499"/>
      <c r="E16" s="501"/>
      <c r="F16" s="502"/>
      <c r="G16" s="352"/>
      <c r="H16" s="521"/>
      <c r="I16" s="503"/>
      <c r="J16" s="503"/>
      <c r="K16" s="503"/>
      <c r="L16" s="503"/>
      <c r="M16" s="525"/>
    </row>
    <row r="17" spans="1:13" s="91" customFormat="1" ht="13.5" customHeight="1">
      <c r="A17" s="533"/>
      <c r="B17" s="533"/>
      <c r="C17" s="525"/>
      <c r="D17" s="499"/>
      <c r="E17" s="501"/>
      <c r="F17" s="502"/>
      <c r="G17" s="352"/>
      <c r="H17" s="521"/>
      <c r="I17" s="503"/>
      <c r="J17" s="503"/>
      <c r="K17" s="503"/>
      <c r="L17" s="503"/>
      <c r="M17" s="525"/>
    </row>
    <row r="18" spans="1:13" s="91" customFormat="1" ht="21.75" customHeight="1">
      <c r="A18" s="533"/>
      <c r="B18" s="533"/>
      <c r="C18" s="525"/>
      <c r="D18" s="499"/>
      <c r="E18" s="501"/>
      <c r="F18" s="502"/>
      <c r="G18" s="352"/>
      <c r="H18" s="521"/>
      <c r="I18" s="503"/>
      <c r="J18" s="503"/>
      <c r="K18" s="503"/>
      <c r="L18" s="503"/>
      <c r="M18" s="525"/>
    </row>
    <row r="19" spans="1:13" s="91" customFormat="1" ht="21.75" customHeight="1">
      <c r="A19" s="533"/>
      <c r="B19" s="533"/>
      <c r="C19" s="525"/>
      <c r="D19" s="499"/>
      <c r="E19" s="501"/>
      <c r="F19" s="502"/>
      <c r="G19" s="352"/>
      <c r="H19" s="521"/>
      <c r="I19" s="503"/>
      <c r="J19" s="503"/>
      <c r="K19" s="503"/>
      <c r="L19" s="503"/>
      <c r="M19" s="525"/>
    </row>
    <row r="20" spans="1:13" s="91" customFormat="1" ht="13.5" customHeight="1">
      <c r="A20" s="533">
        <f>'7- Mapa Final'!A20</f>
        <v>2</v>
      </c>
      <c r="B20" s="533" t="str">
        <f>'7- Mapa Final'!B20</f>
        <v xml:space="preserve">Registrar o emitir  CDP con rubro presupuestal diferente al indicado en la solicitud </v>
      </c>
      <c r="C20" s="525" t="str">
        <f>'7- Mapa Final'!C20</f>
        <v>Emitir un CDP con informacion erronea de valor, destinacion, cuenta a afectar.</v>
      </c>
      <c r="D20" s="498" t="str">
        <f>'7- Mapa Final'!J20</f>
        <v>Muy Baja - 1</v>
      </c>
      <c r="E20" s="500" t="str">
        <f>'7- Mapa Final'!K20</f>
        <v>Menor - 2</v>
      </c>
      <c r="F20" s="502" t="str">
        <f>'7- Mapa Final'!M20</f>
        <v>Bajo - 2</v>
      </c>
      <c r="G20" s="352"/>
      <c r="H20" s="524" t="s">
        <v>532</v>
      </c>
      <c r="I20" s="503"/>
      <c r="J20" s="503"/>
      <c r="K20" s="504"/>
      <c r="L20" s="504"/>
      <c r="M20" s="525"/>
    </row>
    <row r="21" spans="1:13" s="91" customFormat="1" ht="13.5" customHeight="1">
      <c r="A21" s="533"/>
      <c r="B21" s="533"/>
      <c r="C21" s="525"/>
      <c r="D21" s="499"/>
      <c r="E21" s="501"/>
      <c r="F21" s="502"/>
      <c r="G21" s="352"/>
      <c r="H21" s="525"/>
      <c r="I21" s="503"/>
      <c r="J21" s="503"/>
      <c r="K21" s="503"/>
      <c r="L21" s="503"/>
      <c r="M21" s="525"/>
    </row>
    <row r="22" spans="1:13" s="91" customFormat="1" ht="13.5" customHeight="1">
      <c r="A22" s="533"/>
      <c r="B22" s="533"/>
      <c r="C22" s="525"/>
      <c r="D22" s="499"/>
      <c r="E22" s="501"/>
      <c r="F22" s="502"/>
      <c r="G22" s="352"/>
      <c r="H22" s="525"/>
      <c r="I22" s="503"/>
      <c r="J22" s="503"/>
      <c r="K22" s="503"/>
      <c r="L22" s="503"/>
      <c r="M22" s="525"/>
    </row>
    <row r="23" spans="1:13" s="91" customFormat="1" ht="13.5" customHeight="1">
      <c r="A23" s="533"/>
      <c r="B23" s="533"/>
      <c r="C23" s="525"/>
      <c r="D23" s="499"/>
      <c r="E23" s="501"/>
      <c r="F23" s="502"/>
      <c r="G23" s="352"/>
      <c r="H23" s="525"/>
      <c r="I23" s="503"/>
      <c r="J23" s="503"/>
      <c r="K23" s="503"/>
      <c r="L23" s="503"/>
      <c r="M23" s="525"/>
    </row>
    <row r="24" spans="1:13" s="91" customFormat="1" ht="13.5" customHeight="1">
      <c r="A24" s="533"/>
      <c r="B24" s="533"/>
      <c r="C24" s="525"/>
      <c r="D24" s="499"/>
      <c r="E24" s="501"/>
      <c r="F24" s="502"/>
      <c r="G24" s="352"/>
      <c r="H24" s="525"/>
      <c r="I24" s="503"/>
      <c r="J24" s="503"/>
      <c r="K24" s="503"/>
      <c r="L24" s="503"/>
      <c r="M24" s="525"/>
    </row>
    <row r="25" spans="1:13" s="91" customFormat="1" ht="13.5" customHeight="1">
      <c r="A25" s="533"/>
      <c r="B25" s="533"/>
      <c r="C25" s="525"/>
      <c r="D25" s="499"/>
      <c r="E25" s="501"/>
      <c r="F25" s="502"/>
      <c r="G25" s="352"/>
      <c r="H25" s="525"/>
      <c r="I25" s="503"/>
      <c r="J25" s="503"/>
      <c r="K25" s="503"/>
      <c r="L25" s="503"/>
      <c r="M25" s="525"/>
    </row>
    <row r="26" spans="1:13" s="91" customFormat="1" ht="13.5" customHeight="1">
      <c r="A26" s="533"/>
      <c r="B26" s="533"/>
      <c r="C26" s="525"/>
      <c r="D26" s="499"/>
      <c r="E26" s="501"/>
      <c r="F26" s="502"/>
      <c r="G26" s="352"/>
      <c r="H26" s="525"/>
      <c r="I26" s="503"/>
      <c r="J26" s="503"/>
      <c r="K26" s="503"/>
      <c r="L26" s="503"/>
      <c r="M26" s="525"/>
    </row>
    <row r="27" spans="1:13" s="91" customFormat="1" ht="13.5" customHeight="1">
      <c r="A27" s="533"/>
      <c r="B27" s="533"/>
      <c r="C27" s="525"/>
      <c r="D27" s="499"/>
      <c r="E27" s="501"/>
      <c r="F27" s="502"/>
      <c r="G27" s="352"/>
      <c r="H27" s="525"/>
      <c r="I27" s="503"/>
      <c r="J27" s="503"/>
      <c r="K27" s="503"/>
      <c r="L27" s="503"/>
      <c r="M27" s="525"/>
    </row>
    <row r="28" spans="1:13" s="91" customFormat="1" ht="21.75" customHeight="1">
      <c r="A28" s="533"/>
      <c r="B28" s="533"/>
      <c r="C28" s="525"/>
      <c r="D28" s="499"/>
      <c r="E28" s="501"/>
      <c r="F28" s="502"/>
      <c r="G28" s="352"/>
      <c r="H28" s="525"/>
      <c r="I28" s="503"/>
      <c r="J28" s="503"/>
      <c r="K28" s="503"/>
      <c r="L28" s="503"/>
      <c r="M28" s="525"/>
    </row>
    <row r="29" spans="1:13" s="91" customFormat="1" ht="21.75" customHeight="1">
      <c r="A29" s="533"/>
      <c r="B29" s="533"/>
      <c r="C29" s="525"/>
      <c r="D29" s="499"/>
      <c r="E29" s="501"/>
      <c r="F29" s="502"/>
      <c r="G29" s="352"/>
      <c r="H29" s="525"/>
      <c r="I29" s="503"/>
      <c r="J29" s="503"/>
      <c r="K29" s="503"/>
      <c r="L29" s="503"/>
      <c r="M29" s="525"/>
    </row>
    <row r="30" spans="1:13" s="91" customFormat="1" ht="13.5" customHeight="1">
      <c r="A30" s="533">
        <f>'7- Mapa Final'!A30</f>
        <v>3</v>
      </c>
      <c r="B30" s="533" t="str">
        <f>'7- Mapa Final'!B30</f>
        <v xml:space="preserve">Incumplimiento de obligaciones tributarias </v>
      </c>
      <c r="C30" s="525" t="str">
        <f>'7- Mapa Final'!C30</f>
        <v xml:space="preserve"> No se  reconocen , o no se pagan  oportunamente , o no se pagan los valores correctos o en la administración de impuestos  correcta ,    las  obligaciones tributarias que le competen a la entidad</v>
      </c>
      <c r="D30" s="498" t="str">
        <f>'7- Mapa Final'!J30</f>
        <v>Muy Baja - 1</v>
      </c>
      <c r="E30" s="500" t="str">
        <f>'7- Mapa Final'!K30</f>
        <v>Leve - 1</v>
      </c>
      <c r="F30" s="502" t="str">
        <f>'7- Mapa Final'!M30</f>
        <v>Bajo - 1</v>
      </c>
      <c r="G30" s="352"/>
      <c r="H30" s="534" t="s">
        <v>542</v>
      </c>
      <c r="I30" s="503"/>
      <c r="J30" s="503"/>
      <c r="K30" s="504"/>
      <c r="L30" s="504"/>
      <c r="M30" s="525"/>
    </row>
    <row r="31" spans="1:13" s="91" customFormat="1" ht="13.5" customHeight="1">
      <c r="A31" s="533"/>
      <c r="B31" s="533"/>
      <c r="C31" s="525"/>
      <c r="D31" s="499"/>
      <c r="E31" s="501"/>
      <c r="F31" s="502"/>
      <c r="G31" s="352"/>
      <c r="H31" s="525"/>
      <c r="I31" s="503"/>
      <c r="J31" s="503"/>
      <c r="K31" s="503"/>
      <c r="L31" s="503"/>
      <c r="M31" s="525"/>
    </row>
    <row r="32" spans="1:13" s="91" customFormat="1" ht="13.5" customHeight="1">
      <c r="A32" s="533"/>
      <c r="B32" s="533"/>
      <c r="C32" s="525"/>
      <c r="D32" s="499"/>
      <c r="E32" s="501"/>
      <c r="F32" s="502"/>
      <c r="G32" s="352"/>
      <c r="H32" s="525"/>
      <c r="I32" s="503"/>
      <c r="J32" s="503"/>
      <c r="K32" s="503"/>
      <c r="L32" s="503"/>
      <c r="M32" s="525"/>
    </row>
    <row r="33" spans="1:13" s="91" customFormat="1" ht="13.5" customHeight="1">
      <c r="A33" s="533"/>
      <c r="B33" s="533"/>
      <c r="C33" s="525"/>
      <c r="D33" s="499"/>
      <c r="E33" s="501"/>
      <c r="F33" s="502"/>
      <c r="G33" s="352"/>
      <c r="H33" s="525"/>
      <c r="I33" s="503"/>
      <c r="J33" s="503"/>
      <c r="K33" s="503"/>
      <c r="L33" s="503"/>
      <c r="M33" s="525"/>
    </row>
    <row r="34" spans="1:13" s="91" customFormat="1" ht="13.5" customHeight="1">
      <c r="A34" s="533"/>
      <c r="B34" s="533"/>
      <c r="C34" s="525"/>
      <c r="D34" s="499"/>
      <c r="E34" s="501"/>
      <c r="F34" s="502"/>
      <c r="G34" s="352"/>
      <c r="H34" s="525"/>
      <c r="I34" s="503"/>
      <c r="J34" s="503"/>
      <c r="K34" s="503"/>
      <c r="L34" s="503"/>
      <c r="M34" s="525"/>
    </row>
    <row r="35" spans="1:13" s="91" customFormat="1" ht="13.5" customHeight="1">
      <c r="A35" s="533"/>
      <c r="B35" s="533"/>
      <c r="C35" s="525"/>
      <c r="D35" s="499"/>
      <c r="E35" s="501"/>
      <c r="F35" s="502"/>
      <c r="G35" s="352"/>
      <c r="H35" s="525"/>
      <c r="I35" s="503"/>
      <c r="J35" s="503"/>
      <c r="K35" s="503"/>
      <c r="L35" s="503"/>
      <c r="M35" s="525"/>
    </row>
    <row r="36" spans="1:13" s="91" customFormat="1" ht="13.5" customHeight="1">
      <c r="A36" s="533"/>
      <c r="B36" s="533"/>
      <c r="C36" s="525"/>
      <c r="D36" s="499"/>
      <c r="E36" s="501"/>
      <c r="F36" s="502"/>
      <c r="G36" s="352"/>
      <c r="H36" s="525"/>
      <c r="I36" s="503"/>
      <c r="J36" s="503"/>
      <c r="K36" s="503"/>
      <c r="L36" s="503"/>
      <c r="M36" s="525"/>
    </row>
    <row r="37" spans="1:13" s="91" customFormat="1" ht="13.5" customHeight="1">
      <c r="A37" s="533"/>
      <c r="B37" s="533"/>
      <c r="C37" s="525"/>
      <c r="D37" s="499"/>
      <c r="E37" s="501"/>
      <c r="F37" s="502"/>
      <c r="G37" s="352"/>
      <c r="H37" s="525"/>
      <c r="I37" s="503"/>
      <c r="J37" s="503"/>
      <c r="K37" s="503"/>
      <c r="L37" s="503"/>
      <c r="M37" s="525"/>
    </row>
    <row r="38" spans="1:13" s="91" customFormat="1" ht="21.75" customHeight="1">
      <c r="A38" s="533"/>
      <c r="B38" s="533"/>
      <c r="C38" s="525"/>
      <c r="D38" s="499"/>
      <c r="E38" s="501"/>
      <c r="F38" s="502"/>
      <c r="G38" s="352"/>
      <c r="H38" s="525"/>
      <c r="I38" s="503"/>
      <c r="J38" s="503"/>
      <c r="K38" s="503"/>
      <c r="L38" s="503"/>
      <c r="M38" s="525"/>
    </row>
    <row r="39" spans="1:13" s="91" customFormat="1" ht="21.75" customHeight="1">
      <c r="A39" s="533"/>
      <c r="B39" s="533"/>
      <c r="C39" s="525"/>
      <c r="D39" s="499"/>
      <c r="E39" s="501"/>
      <c r="F39" s="502"/>
      <c r="G39" s="352"/>
      <c r="H39" s="525"/>
      <c r="I39" s="503"/>
      <c r="J39" s="503"/>
      <c r="K39" s="503"/>
      <c r="L39" s="503"/>
      <c r="M39" s="525"/>
    </row>
    <row r="40" spans="1:13" s="91" customFormat="1" ht="13.5" customHeight="1">
      <c r="A40" s="533">
        <f>'7- Mapa Final'!A40</f>
        <v>4</v>
      </c>
      <c r="B40" s="533" t="str">
        <f>'7- Mapa Final'!B40</f>
        <v xml:space="preserve">Iliquidez </v>
      </c>
      <c r="C40" s="525" t="str">
        <f>'7- Mapa Final'!C40</f>
        <v>Posibilidad de que la Entidad no cuente con fondos para cumplir con sus compromisos</v>
      </c>
      <c r="D40" s="498" t="str">
        <f>'7- Mapa Final'!J40</f>
        <v>Muy Baja - 1</v>
      </c>
      <c r="E40" s="500" t="str">
        <f>'7- Mapa Final'!K40</f>
        <v>Leve - 1</v>
      </c>
      <c r="F40" s="502" t="str">
        <f>'7- Mapa Final'!M40</f>
        <v>Bajo - 1</v>
      </c>
      <c r="G40" s="352"/>
      <c r="H40" s="525"/>
      <c r="I40" s="503"/>
      <c r="J40" s="503"/>
      <c r="K40" s="504"/>
      <c r="L40" s="504"/>
      <c r="M40" s="525"/>
    </row>
    <row r="41" spans="1:13" s="91" customFormat="1" ht="13.5" customHeight="1">
      <c r="A41" s="533"/>
      <c r="B41" s="533"/>
      <c r="C41" s="525"/>
      <c r="D41" s="499"/>
      <c r="E41" s="501"/>
      <c r="F41" s="502"/>
      <c r="G41" s="352"/>
      <c r="H41" s="525"/>
      <c r="I41" s="503"/>
      <c r="J41" s="503"/>
      <c r="K41" s="503"/>
      <c r="L41" s="503"/>
      <c r="M41" s="525"/>
    </row>
    <row r="42" spans="1:13" s="91" customFormat="1" ht="13.5" customHeight="1">
      <c r="A42" s="533"/>
      <c r="B42" s="533"/>
      <c r="C42" s="525"/>
      <c r="D42" s="499"/>
      <c r="E42" s="501"/>
      <c r="F42" s="502"/>
      <c r="G42" s="352"/>
      <c r="H42" s="525"/>
      <c r="I42" s="503"/>
      <c r="J42" s="503"/>
      <c r="K42" s="503"/>
      <c r="L42" s="503"/>
      <c r="M42" s="525"/>
    </row>
    <row r="43" spans="1:13" s="91" customFormat="1" ht="13.5" customHeight="1">
      <c r="A43" s="533"/>
      <c r="B43" s="533"/>
      <c r="C43" s="525"/>
      <c r="D43" s="499"/>
      <c r="E43" s="501"/>
      <c r="F43" s="502"/>
      <c r="G43" s="352"/>
      <c r="H43" s="525"/>
      <c r="I43" s="503"/>
      <c r="J43" s="503"/>
      <c r="K43" s="503"/>
      <c r="L43" s="503"/>
      <c r="M43" s="525"/>
    </row>
    <row r="44" spans="1:13" s="91" customFormat="1" ht="13.5" customHeight="1">
      <c r="A44" s="533"/>
      <c r="B44" s="533"/>
      <c r="C44" s="525"/>
      <c r="D44" s="499"/>
      <c r="E44" s="501"/>
      <c r="F44" s="502"/>
      <c r="G44" s="352"/>
      <c r="H44" s="525"/>
      <c r="I44" s="503"/>
      <c r="J44" s="503"/>
      <c r="K44" s="503"/>
      <c r="L44" s="503"/>
      <c r="M44" s="525"/>
    </row>
    <row r="45" spans="1:13" s="91" customFormat="1" ht="13.5" customHeight="1">
      <c r="A45" s="533"/>
      <c r="B45" s="533"/>
      <c r="C45" s="525"/>
      <c r="D45" s="499"/>
      <c r="E45" s="501"/>
      <c r="F45" s="502"/>
      <c r="G45" s="352"/>
      <c r="H45" s="525"/>
      <c r="I45" s="503"/>
      <c r="J45" s="503"/>
      <c r="K45" s="503"/>
      <c r="L45" s="503"/>
      <c r="M45" s="525"/>
    </row>
    <row r="46" spans="1:13" s="91" customFormat="1" ht="13.5" customHeight="1">
      <c r="A46" s="533"/>
      <c r="B46" s="533"/>
      <c r="C46" s="525"/>
      <c r="D46" s="499"/>
      <c r="E46" s="501"/>
      <c r="F46" s="502"/>
      <c r="G46" s="352"/>
      <c r="H46" s="525"/>
      <c r="I46" s="503"/>
      <c r="J46" s="503"/>
      <c r="K46" s="503"/>
      <c r="L46" s="503"/>
      <c r="M46" s="525"/>
    </row>
    <row r="47" spans="1:13" s="91" customFormat="1" ht="13.5" customHeight="1">
      <c r="A47" s="533"/>
      <c r="B47" s="533"/>
      <c r="C47" s="525"/>
      <c r="D47" s="499"/>
      <c r="E47" s="501"/>
      <c r="F47" s="502"/>
      <c r="G47" s="352"/>
      <c r="H47" s="525"/>
      <c r="I47" s="503"/>
      <c r="J47" s="503"/>
      <c r="K47" s="503"/>
      <c r="L47" s="503"/>
      <c r="M47" s="525"/>
    </row>
    <row r="48" spans="1:13" s="91" customFormat="1" ht="21.75" customHeight="1">
      <c r="A48" s="533"/>
      <c r="B48" s="533"/>
      <c r="C48" s="525"/>
      <c r="D48" s="499"/>
      <c r="E48" s="501"/>
      <c r="F48" s="502"/>
      <c r="G48" s="352"/>
      <c r="H48" s="525"/>
      <c r="I48" s="503"/>
      <c r="J48" s="503"/>
      <c r="K48" s="503"/>
      <c r="L48" s="503"/>
      <c r="M48" s="525"/>
    </row>
    <row r="49" spans="1:13" s="91" customFormat="1" ht="21.75" customHeight="1">
      <c r="A49" s="533"/>
      <c r="B49" s="533"/>
      <c r="C49" s="525"/>
      <c r="D49" s="499"/>
      <c r="E49" s="501"/>
      <c r="F49" s="502"/>
      <c r="G49" s="352"/>
      <c r="H49" s="525"/>
      <c r="I49" s="503"/>
      <c r="J49" s="503"/>
      <c r="K49" s="503"/>
      <c r="L49" s="503"/>
      <c r="M49" s="525"/>
    </row>
    <row r="50" spans="1:13" s="91" customFormat="1" ht="13.5" customHeight="1">
      <c r="A50" s="533">
        <f>'7- Mapa Final'!A50</f>
        <v>5</v>
      </c>
      <c r="B50" s="533" t="str">
        <f>'7- Mapa Final'!B50</f>
        <v xml:space="preserve">Perdida de rentabilidad o oportunidad de los recursos financieros </v>
      </c>
      <c r="C50" s="525" t="str">
        <f>'7- Mapa Final'!C50</f>
        <v>Los recursos del presupuesto tanto de inversión como de funcionamiento  permanecen en las cuentas bancarias sin  generar la rentabilidd esperada</v>
      </c>
      <c r="D50" s="498" t="str">
        <f>'7- Mapa Final'!J50</f>
        <v>Muy Baja - 1</v>
      </c>
      <c r="E50" s="500" t="str">
        <f>'7- Mapa Final'!K50</f>
        <v>Leve - 1</v>
      </c>
      <c r="F50" s="502" t="str">
        <f>'7- Mapa Final'!M50</f>
        <v>Bajo - 1</v>
      </c>
      <c r="G50" s="352"/>
      <c r="H50" s="525"/>
      <c r="I50" s="503"/>
      <c r="J50" s="503"/>
      <c r="K50" s="504"/>
      <c r="L50" s="504"/>
      <c r="M50" s="525"/>
    </row>
    <row r="51" spans="1:13" s="91" customFormat="1" ht="13.5" customHeight="1">
      <c r="A51" s="533"/>
      <c r="B51" s="533"/>
      <c r="C51" s="525"/>
      <c r="D51" s="499"/>
      <c r="E51" s="501"/>
      <c r="F51" s="502"/>
      <c r="G51" s="352"/>
      <c r="H51" s="525"/>
      <c r="I51" s="503"/>
      <c r="J51" s="503"/>
      <c r="K51" s="503"/>
      <c r="L51" s="503"/>
      <c r="M51" s="525"/>
    </row>
    <row r="52" spans="1:13" s="91" customFormat="1" ht="13.5" customHeight="1">
      <c r="A52" s="533"/>
      <c r="B52" s="533"/>
      <c r="C52" s="525"/>
      <c r="D52" s="499"/>
      <c r="E52" s="501"/>
      <c r="F52" s="502"/>
      <c r="G52" s="352"/>
      <c r="H52" s="525"/>
      <c r="I52" s="503"/>
      <c r="J52" s="503"/>
      <c r="K52" s="503"/>
      <c r="L52" s="503"/>
      <c r="M52" s="525"/>
    </row>
    <row r="53" spans="1:13" s="91" customFormat="1" ht="13.5" customHeight="1">
      <c r="A53" s="533"/>
      <c r="B53" s="533"/>
      <c r="C53" s="525"/>
      <c r="D53" s="499"/>
      <c r="E53" s="501"/>
      <c r="F53" s="502"/>
      <c r="G53" s="352"/>
      <c r="H53" s="525"/>
      <c r="I53" s="503"/>
      <c r="J53" s="503"/>
      <c r="K53" s="503"/>
      <c r="L53" s="503"/>
      <c r="M53" s="525"/>
    </row>
    <row r="54" spans="1:13" s="91" customFormat="1" ht="13.5" customHeight="1">
      <c r="A54" s="533"/>
      <c r="B54" s="533"/>
      <c r="C54" s="525"/>
      <c r="D54" s="499"/>
      <c r="E54" s="501"/>
      <c r="F54" s="502"/>
      <c r="G54" s="352"/>
      <c r="H54" s="525"/>
      <c r="I54" s="503"/>
      <c r="J54" s="503"/>
      <c r="K54" s="503"/>
      <c r="L54" s="503"/>
      <c r="M54" s="525"/>
    </row>
    <row r="55" spans="1:13" s="91" customFormat="1" ht="13.5" customHeight="1">
      <c r="A55" s="533"/>
      <c r="B55" s="533"/>
      <c r="C55" s="525"/>
      <c r="D55" s="499"/>
      <c r="E55" s="501"/>
      <c r="F55" s="502"/>
      <c r="G55" s="352"/>
      <c r="H55" s="525"/>
      <c r="I55" s="503"/>
      <c r="J55" s="503"/>
      <c r="K55" s="503"/>
      <c r="L55" s="503"/>
      <c r="M55" s="525"/>
    </row>
    <row r="56" spans="1:13" s="91" customFormat="1" ht="13.5" customHeight="1">
      <c r="A56" s="533"/>
      <c r="B56" s="533"/>
      <c r="C56" s="525"/>
      <c r="D56" s="499"/>
      <c r="E56" s="501"/>
      <c r="F56" s="502"/>
      <c r="G56" s="352"/>
      <c r="H56" s="525"/>
      <c r="I56" s="503"/>
      <c r="J56" s="503"/>
      <c r="K56" s="503"/>
      <c r="L56" s="503"/>
      <c r="M56" s="525"/>
    </row>
    <row r="57" spans="1:13" s="91" customFormat="1" ht="13.5" customHeight="1">
      <c r="A57" s="533"/>
      <c r="B57" s="533"/>
      <c r="C57" s="525"/>
      <c r="D57" s="499"/>
      <c r="E57" s="501"/>
      <c r="F57" s="502"/>
      <c r="G57" s="352"/>
      <c r="H57" s="525"/>
      <c r="I57" s="503"/>
      <c r="J57" s="503"/>
      <c r="K57" s="503"/>
      <c r="L57" s="503"/>
      <c r="M57" s="525"/>
    </row>
    <row r="58" spans="1:13" s="91" customFormat="1" ht="21.75" customHeight="1">
      <c r="A58" s="533"/>
      <c r="B58" s="533"/>
      <c r="C58" s="525"/>
      <c r="D58" s="499"/>
      <c r="E58" s="501"/>
      <c r="F58" s="502"/>
      <c r="G58" s="352"/>
      <c r="H58" s="525"/>
      <c r="I58" s="503"/>
      <c r="J58" s="503"/>
      <c r="K58" s="503"/>
      <c r="L58" s="503"/>
      <c r="M58" s="525"/>
    </row>
    <row r="59" spans="1:13" s="91" customFormat="1" ht="21.75" customHeight="1">
      <c r="A59" s="533"/>
      <c r="B59" s="533"/>
      <c r="C59" s="525"/>
      <c r="D59" s="499"/>
      <c r="E59" s="501"/>
      <c r="F59" s="502"/>
      <c r="G59" s="352"/>
      <c r="H59" s="525"/>
      <c r="I59" s="503"/>
      <c r="J59" s="503"/>
      <c r="K59" s="503"/>
      <c r="L59" s="503"/>
      <c r="M59" s="525"/>
    </row>
    <row r="60" spans="1:13" s="91" customFormat="1" ht="13.5" customHeight="1">
      <c r="A60" s="533">
        <f>'7- Mapa Final'!A60</f>
        <v>6</v>
      </c>
      <c r="B60" s="533" t="str">
        <f>'7- Mapa Final'!B60</f>
        <v xml:space="preserve">Emitir o presentar  en forma  errada o tardia  los  Balances de la entidad </v>
      </c>
      <c r="C60" s="525" t="str">
        <f>'7- Mapa Final'!C60</f>
        <v xml:space="preserve">Se incumple con los tiempos y condiciones etablecidas por la Contaduria General de la Nacion para la presentacion de los Estados Financieros  </v>
      </c>
      <c r="D60" s="498" t="str">
        <f>'7- Mapa Final'!J60</f>
        <v>Muy Baja - 1</v>
      </c>
      <c r="E60" s="500" t="str">
        <f>'7- Mapa Final'!K60</f>
        <v>Leve - 1</v>
      </c>
      <c r="F60" s="502" t="str">
        <f>'7- Mapa Final'!M60</f>
        <v>Bajo - 1</v>
      </c>
      <c r="G60" s="352"/>
      <c r="H60" s="525"/>
      <c r="I60" s="503"/>
      <c r="J60" s="503"/>
      <c r="K60" s="504"/>
      <c r="L60" s="504"/>
      <c r="M60" s="525"/>
    </row>
    <row r="61" spans="1:13" s="91" customFormat="1" ht="13.5" customHeight="1">
      <c r="A61" s="533"/>
      <c r="B61" s="533"/>
      <c r="C61" s="525"/>
      <c r="D61" s="499"/>
      <c r="E61" s="501"/>
      <c r="F61" s="502"/>
      <c r="G61" s="352"/>
      <c r="H61" s="525"/>
      <c r="I61" s="503"/>
      <c r="J61" s="503"/>
      <c r="K61" s="503"/>
      <c r="L61" s="503"/>
      <c r="M61" s="525"/>
    </row>
    <row r="62" spans="1:13" s="91" customFormat="1" ht="13.5" customHeight="1">
      <c r="A62" s="533"/>
      <c r="B62" s="533"/>
      <c r="C62" s="525"/>
      <c r="D62" s="499"/>
      <c r="E62" s="501"/>
      <c r="F62" s="502"/>
      <c r="G62" s="352"/>
      <c r="H62" s="525"/>
      <c r="I62" s="503"/>
      <c r="J62" s="503"/>
      <c r="K62" s="503"/>
      <c r="L62" s="503"/>
      <c r="M62" s="525"/>
    </row>
    <row r="63" spans="1:13" s="91" customFormat="1" ht="13.5" customHeight="1">
      <c r="A63" s="533"/>
      <c r="B63" s="533"/>
      <c r="C63" s="525"/>
      <c r="D63" s="499"/>
      <c r="E63" s="501"/>
      <c r="F63" s="502"/>
      <c r="G63" s="352"/>
      <c r="H63" s="525"/>
      <c r="I63" s="503"/>
      <c r="J63" s="503"/>
      <c r="K63" s="503"/>
      <c r="L63" s="503"/>
      <c r="M63" s="525"/>
    </row>
    <row r="64" spans="1:13" s="91" customFormat="1" ht="13.5" customHeight="1">
      <c r="A64" s="533"/>
      <c r="B64" s="533"/>
      <c r="C64" s="525"/>
      <c r="D64" s="499"/>
      <c r="E64" s="501"/>
      <c r="F64" s="502"/>
      <c r="G64" s="352"/>
      <c r="H64" s="525"/>
      <c r="I64" s="503"/>
      <c r="J64" s="503"/>
      <c r="K64" s="503"/>
      <c r="L64" s="503"/>
      <c r="M64" s="525"/>
    </row>
    <row r="65" spans="1:13" s="91" customFormat="1" ht="13.5" customHeight="1">
      <c r="A65" s="533"/>
      <c r="B65" s="533"/>
      <c r="C65" s="525"/>
      <c r="D65" s="499"/>
      <c r="E65" s="501"/>
      <c r="F65" s="502"/>
      <c r="G65" s="352"/>
      <c r="H65" s="525"/>
      <c r="I65" s="503"/>
      <c r="J65" s="503"/>
      <c r="K65" s="503"/>
      <c r="L65" s="503"/>
      <c r="M65" s="525"/>
    </row>
    <row r="66" spans="1:13" s="91" customFormat="1" ht="13.5" customHeight="1">
      <c r="A66" s="533"/>
      <c r="B66" s="533"/>
      <c r="C66" s="525"/>
      <c r="D66" s="499"/>
      <c r="E66" s="501"/>
      <c r="F66" s="502"/>
      <c r="G66" s="352"/>
      <c r="H66" s="525"/>
      <c r="I66" s="503"/>
      <c r="J66" s="503"/>
      <c r="K66" s="503"/>
      <c r="L66" s="503"/>
      <c r="M66" s="525"/>
    </row>
    <row r="67" spans="1:13" s="91" customFormat="1" ht="13.5" customHeight="1">
      <c r="A67" s="533"/>
      <c r="B67" s="533"/>
      <c r="C67" s="525"/>
      <c r="D67" s="499"/>
      <c r="E67" s="501"/>
      <c r="F67" s="502"/>
      <c r="G67" s="352"/>
      <c r="H67" s="525"/>
      <c r="I67" s="503"/>
      <c r="J67" s="503"/>
      <c r="K67" s="503"/>
      <c r="L67" s="503"/>
      <c r="M67" s="525"/>
    </row>
    <row r="68" spans="1:13" s="91" customFormat="1" ht="21.75" customHeight="1">
      <c r="A68" s="533"/>
      <c r="B68" s="533"/>
      <c r="C68" s="525"/>
      <c r="D68" s="499"/>
      <c r="E68" s="501"/>
      <c r="F68" s="502"/>
      <c r="G68" s="352"/>
      <c r="H68" s="525"/>
      <c r="I68" s="503"/>
      <c r="J68" s="503"/>
      <c r="K68" s="503"/>
      <c r="L68" s="503"/>
      <c r="M68" s="525"/>
    </row>
    <row r="69" spans="1:13" s="91" customFormat="1" ht="21.75" customHeight="1">
      <c r="A69" s="533"/>
      <c r="B69" s="533"/>
      <c r="C69" s="525"/>
      <c r="D69" s="499"/>
      <c r="E69" s="501"/>
      <c r="F69" s="502"/>
      <c r="G69" s="352"/>
      <c r="H69" s="525"/>
      <c r="I69" s="503"/>
      <c r="J69" s="503"/>
      <c r="K69" s="503"/>
      <c r="L69" s="503"/>
      <c r="M69" s="525"/>
    </row>
    <row r="70" spans="1:13" s="91" customFormat="1" ht="13.5" customHeight="1">
      <c r="A70" s="533">
        <f>'7- Mapa Final'!A70</f>
        <v>7</v>
      </c>
      <c r="B70" s="533" t="str">
        <f>'7- Mapa Final'!B70</f>
        <v xml:space="preserve">Recibir dádivas o beneficios a nombre propio o de terceros para  afectar la seguridad o confidencialidad de la información   </v>
      </c>
      <c r="C70" s="525" t="str">
        <f>'7- Mapa Final'!C70</f>
        <v xml:space="preserve">Recibir dádivas o beneficios a nombre propio o de terceros por   revelar información confidencial,  alterar, retener o no publicar información.  </v>
      </c>
      <c r="D70" s="498" t="str">
        <f>'7- Mapa Final'!J70</f>
        <v>Muy Baja - 1</v>
      </c>
      <c r="E70" s="500" t="str">
        <f>'7- Mapa Final'!K70</f>
        <v>Menor - 2</v>
      </c>
      <c r="F70" s="502" t="str">
        <f>'7- Mapa Final'!M70</f>
        <v>Bajo - 2</v>
      </c>
      <c r="G70" s="352"/>
      <c r="H70" s="525"/>
      <c r="I70" s="503"/>
      <c r="J70" s="503"/>
      <c r="K70" s="504"/>
      <c r="L70" s="504"/>
      <c r="M70" s="525"/>
    </row>
    <row r="71" spans="1:13" s="91" customFormat="1" ht="13.5" customHeight="1">
      <c r="A71" s="533"/>
      <c r="B71" s="533"/>
      <c r="C71" s="525"/>
      <c r="D71" s="499"/>
      <c r="E71" s="501"/>
      <c r="F71" s="502"/>
      <c r="G71" s="352"/>
      <c r="H71" s="525"/>
      <c r="I71" s="503"/>
      <c r="J71" s="503"/>
      <c r="K71" s="503"/>
      <c r="L71" s="503"/>
      <c r="M71" s="525"/>
    </row>
    <row r="72" spans="1:13" s="91" customFormat="1" ht="13.5" customHeight="1">
      <c r="A72" s="533"/>
      <c r="B72" s="533"/>
      <c r="C72" s="525"/>
      <c r="D72" s="499"/>
      <c r="E72" s="501"/>
      <c r="F72" s="502"/>
      <c r="G72" s="352"/>
      <c r="H72" s="525"/>
      <c r="I72" s="503"/>
      <c r="J72" s="503"/>
      <c r="K72" s="503"/>
      <c r="L72" s="503"/>
      <c r="M72" s="525"/>
    </row>
    <row r="73" spans="1:13" s="91" customFormat="1" ht="13.5" customHeight="1">
      <c r="A73" s="533"/>
      <c r="B73" s="533"/>
      <c r="C73" s="525"/>
      <c r="D73" s="499"/>
      <c r="E73" s="501"/>
      <c r="F73" s="502"/>
      <c r="G73" s="352"/>
      <c r="H73" s="525"/>
      <c r="I73" s="503"/>
      <c r="J73" s="503"/>
      <c r="K73" s="503"/>
      <c r="L73" s="503"/>
      <c r="M73" s="525"/>
    </row>
    <row r="74" spans="1:13" s="91" customFormat="1" ht="13.5" customHeight="1">
      <c r="A74" s="533"/>
      <c r="B74" s="533"/>
      <c r="C74" s="525"/>
      <c r="D74" s="499"/>
      <c r="E74" s="501"/>
      <c r="F74" s="502"/>
      <c r="G74" s="352"/>
      <c r="H74" s="525"/>
      <c r="I74" s="503"/>
      <c r="J74" s="503"/>
      <c r="K74" s="503"/>
      <c r="L74" s="503"/>
      <c r="M74" s="525"/>
    </row>
    <row r="75" spans="1:13" s="91" customFormat="1" ht="13.5" customHeight="1">
      <c r="A75" s="533"/>
      <c r="B75" s="533"/>
      <c r="C75" s="525"/>
      <c r="D75" s="499"/>
      <c r="E75" s="501"/>
      <c r="F75" s="502"/>
      <c r="G75" s="352"/>
      <c r="H75" s="525"/>
      <c r="I75" s="503"/>
      <c r="J75" s="503"/>
      <c r="K75" s="503"/>
      <c r="L75" s="503"/>
      <c r="M75" s="525"/>
    </row>
    <row r="76" spans="1:13" s="91" customFormat="1" ht="13.5" customHeight="1">
      <c r="A76" s="533"/>
      <c r="B76" s="533"/>
      <c r="C76" s="525"/>
      <c r="D76" s="499"/>
      <c r="E76" s="501"/>
      <c r="F76" s="502"/>
      <c r="G76" s="352"/>
      <c r="H76" s="525"/>
      <c r="I76" s="503"/>
      <c r="J76" s="503"/>
      <c r="K76" s="503"/>
      <c r="L76" s="503"/>
      <c r="M76" s="525"/>
    </row>
    <row r="77" spans="1:13" s="91" customFormat="1" ht="13.5" customHeight="1">
      <c r="A77" s="533"/>
      <c r="B77" s="533"/>
      <c r="C77" s="525"/>
      <c r="D77" s="499"/>
      <c r="E77" s="501"/>
      <c r="F77" s="502"/>
      <c r="G77" s="352"/>
      <c r="H77" s="525"/>
      <c r="I77" s="503"/>
      <c r="J77" s="503"/>
      <c r="K77" s="503"/>
      <c r="L77" s="503"/>
      <c r="M77" s="525"/>
    </row>
    <row r="78" spans="1:13" s="91" customFormat="1" ht="21.75" customHeight="1">
      <c r="A78" s="533"/>
      <c r="B78" s="533"/>
      <c r="C78" s="525"/>
      <c r="D78" s="499"/>
      <c r="E78" s="501"/>
      <c r="F78" s="502"/>
      <c r="G78" s="352"/>
      <c r="H78" s="525"/>
      <c r="I78" s="503"/>
      <c r="J78" s="503"/>
      <c r="K78" s="503"/>
      <c r="L78" s="503"/>
      <c r="M78" s="525"/>
    </row>
    <row r="79" spans="1:13" s="91" customFormat="1" ht="21.75" customHeight="1">
      <c r="A79" s="533"/>
      <c r="B79" s="533"/>
      <c r="C79" s="525"/>
      <c r="D79" s="499"/>
      <c r="E79" s="501"/>
      <c r="F79" s="502"/>
      <c r="G79" s="352"/>
      <c r="H79" s="525"/>
      <c r="I79" s="503"/>
      <c r="J79" s="503"/>
      <c r="K79" s="503"/>
      <c r="L79" s="503"/>
      <c r="M79" s="525"/>
    </row>
    <row r="80" spans="1:13" s="91" customFormat="1" ht="13.5" customHeight="1">
      <c r="A80" s="533">
        <f>'7- Mapa Final'!A80</f>
        <v>8</v>
      </c>
      <c r="B80" s="533" t="str">
        <f>'7- Mapa Final'!B80</f>
        <v>Ofrecer, prometer, entregar, aceptar o solicitar una ventaja indebida para dar tramite de pago de devolución de sumas de dinero de competencia del Fondos Especiales.</v>
      </c>
      <c r="C80" s="525" t="str">
        <f>'7- Mapa Final'!C80</f>
        <v>Cuando se solicita y se tramita la solicitud de devolución de sumas de dinero de los Fondos Especiales sin el lleno de los requisitos legales, se falsifican documentos soporte para el pago.</v>
      </c>
      <c r="D80" s="498" t="str">
        <f>'7- Mapa Final'!J80</f>
        <v>Muy Baja - 1</v>
      </c>
      <c r="E80" s="500" t="str">
        <f>'7- Mapa Final'!K80</f>
        <v>Menor - 2</v>
      </c>
      <c r="F80" s="502" t="str">
        <f>'7- Mapa Final'!M80</f>
        <v>Bajo - 2</v>
      </c>
      <c r="G80" s="352"/>
      <c r="H80" s="525"/>
      <c r="I80" s="503"/>
      <c r="J80" s="503"/>
      <c r="K80" s="504"/>
      <c r="L80" s="504"/>
      <c r="M80" s="525"/>
    </row>
    <row r="81" spans="1:13" s="91" customFormat="1" ht="13.5" customHeight="1">
      <c r="A81" s="533"/>
      <c r="B81" s="533"/>
      <c r="C81" s="525"/>
      <c r="D81" s="499"/>
      <c r="E81" s="501"/>
      <c r="F81" s="502"/>
      <c r="G81" s="352"/>
      <c r="H81" s="525"/>
      <c r="I81" s="503"/>
      <c r="J81" s="503"/>
      <c r="K81" s="503"/>
      <c r="L81" s="503"/>
      <c r="M81" s="525"/>
    </row>
    <row r="82" spans="1:13" s="91" customFormat="1" ht="13.5" customHeight="1">
      <c r="A82" s="533"/>
      <c r="B82" s="533"/>
      <c r="C82" s="525"/>
      <c r="D82" s="499"/>
      <c r="E82" s="501"/>
      <c r="F82" s="502"/>
      <c r="G82" s="352"/>
      <c r="H82" s="525"/>
      <c r="I82" s="503"/>
      <c r="J82" s="503"/>
      <c r="K82" s="503"/>
      <c r="L82" s="503"/>
      <c r="M82" s="525"/>
    </row>
    <row r="83" spans="1:13" s="91" customFormat="1" ht="13.5" customHeight="1">
      <c r="A83" s="533"/>
      <c r="B83" s="533"/>
      <c r="C83" s="525"/>
      <c r="D83" s="499"/>
      <c r="E83" s="501"/>
      <c r="F83" s="502"/>
      <c r="G83" s="352"/>
      <c r="H83" s="525"/>
      <c r="I83" s="503"/>
      <c r="J83" s="503"/>
      <c r="K83" s="503"/>
      <c r="L83" s="503"/>
      <c r="M83" s="525"/>
    </row>
    <row r="84" spans="1:13" s="91" customFormat="1" ht="13.5" customHeight="1">
      <c r="A84" s="533"/>
      <c r="B84" s="533"/>
      <c r="C84" s="525"/>
      <c r="D84" s="499"/>
      <c r="E84" s="501"/>
      <c r="F84" s="502"/>
      <c r="G84" s="352"/>
      <c r="H84" s="525"/>
      <c r="I84" s="503"/>
      <c r="J84" s="503"/>
      <c r="K84" s="503"/>
      <c r="L84" s="503"/>
      <c r="M84" s="525"/>
    </row>
    <row r="85" spans="1:13" s="91" customFormat="1" ht="13.5" customHeight="1">
      <c r="A85" s="533"/>
      <c r="B85" s="533"/>
      <c r="C85" s="525"/>
      <c r="D85" s="499"/>
      <c r="E85" s="501"/>
      <c r="F85" s="502"/>
      <c r="G85" s="352"/>
      <c r="H85" s="525"/>
      <c r="I85" s="503"/>
      <c r="J85" s="503"/>
      <c r="K85" s="503"/>
      <c r="L85" s="503"/>
      <c r="M85" s="525"/>
    </row>
    <row r="86" spans="1:13" s="91" customFormat="1" ht="13.5" customHeight="1">
      <c r="A86" s="533"/>
      <c r="B86" s="533"/>
      <c r="C86" s="525"/>
      <c r="D86" s="499"/>
      <c r="E86" s="501"/>
      <c r="F86" s="502"/>
      <c r="G86" s="352"/>
      <c r="H86" s="525"/>
      <c r="I86" s="503"/>
      <c r="J86" s="503"/>
      <c r="K86" s="503"/>
      <c r="L86" s="503"/>
      <c r="M86" s="525"/>
    </row>
    <row r="87" spans="1:13" s="91" customFormat="1" ht="13.5" customHeight="1">
      <c r="A87" s="533"/>
      <c r="B87" s="533"/>
      <c r="C87" s="525"/>
      <c r="D87" s="499"/>
      <c r="E87" s="501"/>
      <c r="F87" s="502"/>
      <c r="G87" s="352"/>
      <c r="H87" s="525"/>
      <c r="I87" s="503"/>
      <c r="J87" s="503"/>
      <c r="K87" s="503"/>
      <c r="L87" s="503"/>
      <c r="M87" s="525"/>
    </row>
    <row r="88" spans="1:13" s="91" customFormat="1" ht="21.75" customHeight="1">
      <c r="A88" s="533"/>
      <c r="B88" s="533"/>
      <c r="C88" s="525"/>
      <c r="D88" s="499"/>
      <c r="E88" s="501"/>
      <c r="F88" s="502"/>
      <c r="G88" s="352"/>
      <c r="H88" s="525"/>
      <c r="I88" s="503"/>
      <c r="J88" s="503"/>
      <c r="K88" s="503"/>
      <c r="L88" s="503"/>
      <c r="M88" s="525"/>
    </row>
    <row r="89" spans="1:13" s="91" customFormat="1" ht="21.75" customHeight="1">
      <c r="A89" s="533"/>
      <c r="B89" s="533"/>
      <c r="C89" s="525"/>
      <c r="D89" s="499"/>
      <c r="E89" s="501"/>
      <c r="F89" s="502"/>
      <c r="G89" s="352"/>
      <c r="H89" s="525"/>
      <c r="I89" s="503"/>
      <c r="J89" s="503"/>
      <c r="K89" s="503"/>
      <c r="L89" s="503"/>
      <c r="M89" s="525"/>
    </row>
    <row r="90" spans="1:13" s="91" customFormat="1" ht="13.5" customHeight="1">
      <c r="A90" s="533">
        <f>'7- Mapa Final'!A90</f>
        <v>9</v>
      </c>
      <c r="B90" s="533" t="str">
        <f>'7- Mapa Final'!B90</f>
        <v>Ofrecer, prometer, entregar, aceptar o solicitar una ventaja indebida para efectuar la asignación presupuestal</v>
      </c>
      <c r="C90" s="525" t="str">
        <f>'7- Mapa Final'!C90</f>
        <v>La asignación y modificaciones presupuestales se realizan con criterios subjetivos para satisfacer beneficios particulares evitando la aplicación de los objetivos institucionales para la distribución del presupuesto.</v>
      </c>
      <c r="D90" s="498" t="str">
        <f>'7- Mapa Final'!J90</f>
        <v>Muy Baja - 1</v>
      </c>
      <c r="E90" s="500" t="str">
        <f>'7- Mapa Final'!K90</f>
        <v>Menor - 2</v>
      </c>
      <c r="F90" s="502" t="str">
        <f>'7- Mapa Final'!M90</f>
        <v>Bajo - 2</v>
      </c>
      <c r="G90" s="352"/>
      <c r="H90" s="521" t="s">
        <v>539</v>
      </c>
      <c r="I90" s="503"/>
      <c r="J90" s="503"/>
      <c r="K90" s="504"/>
      <c r="L90" s="504"/>
      <c r="M90" s="525"/>
    </row>
    <row r="91" spans="1:13" s="91" customFormat="1" ht="13.5" customHeight="1">
      <c r="A91" s="533"/>
      <c r="B91" s="533"/>
      <c r="C91" s="525"/>
      <c r="D91" s="499"/>
      <c r="E91" s="501"/>
      <c r="F91" s="502"/>
      <c r="G91" s="352"/>
      <c r="H91" s="521"/>
      <c r="I91" s="503"/>
      <c r="J91" s="503"/>
      <c r="K91" s="503"/>
      <c r="L91" s="503"/>
      <c r="M91" s="525"/>
    </row>
    <row r="92" spans="1:13" s="91" customFormat="1" ht="13.5" customHeight="1">
      <c r="A92" s="533"/>
      <c r="B92" s="533"/>
      <c r="C92" s="525"/>
      <c r="D92" s="499"/>
      <c r="E92" s="501"/>
      <c r="F92" s="502"/>
      <c r="G92" s="352"/>
      <c r="H92" s="521"/>
      <c r="I92" s="503"/>
      <c r="J92" s="503"/>
      <c r="K92" s="503"/>
      <c r="L92" s="503"/>
      <c r="M92" s="525"/>
    </row>
    <row r="93" spans="1:13" s="91" customFormat="1" ht="13.5" customHeight="1">
      <c r="A93" s="533"/>
      <c r="B93" s="533"/>
      <c r="C93" s="525"/>
      <c r="D93" s="499"/>
      <c r="E93" s="501"/>
      <c r="F93" s="502"/>
      <c r="G93" s="352"/>
      <c r="H93" s="521"/>
      <c r="I93" s="503"/>
      <c r="J93" s="503"/>
      <c r="K93" s="503"/>
      <c r="L93" s="503"/>
      <c r="M93" s="525"/>
    </row>
    <row r="94" spans="1:13" s="91" customFormat="1" ht="13.5" customHeight="1">
      <c r="A94" s="533"/>
      <c r="B94" s="533"/>
      <c r="C94" s="525"/>
      <c r="D94" s="499"/>
      <c r="E94" s="501"/>
      <c r="F94" s="502"/>
      <c r="G94" s="352"/>
      <c r="H94" s="521"/>
      <c r="I94" s="503"/>
      <c r="J94" s="503"/>
      <c r="K94" s="503"/>
      <c r="L94" s="503"/>
      <c r="M94" s="525"/>
    </row>
    <row r="95" spans="1:13" s="91" customFormat="1" ht="13.5" customHeight="1">
      <c r="A95" s="533"/>
      <c r="B95" s="533"/>
      <c r="C95" s="525"/>
      <c r="D95" s="499"/>
      <c r="E95" s="501"/>
      <c r="F95" s="502"/>
      <c r="G95" s="352"/>
      <c r="H95" s="521"/>
      <c r="I95" s="503"/>
      <c r="J95" s="503"/>
      <c r="K95" s="503"/>
      <c r="L95" s="503"/>
      <c r="M95" s="525"/>
    </row>
    <row r="96" spans="1:13" s="91" customFormat="1" ht="13.5" customHeight="1">
      <c r="A96" s="533"/>
      <c r="B96" s="533"/>
      <c r="C96" s="525"/>
      <c r="D96" s="499"/>
      <c r="E96" s="501"/>
      <c r="F96" s="502"/>
      <c r="G96" s="352"/>
      <c r="H96" s="521"/>
      <c r="I96" s="503"/>
      <c r="J96" s="503"/>
      <c r="K96" s="503"/>
      <c r="L96" s="503"/>
      <c r="M96" s="525"/>
    </row>
    <row r="97" spans="1:13" s="91" customFormat="1" ht="13.5" customHeight="1">
      <c r="A97" s="533"/>
      <c r="B97" s="533"/>
      <c r="C97" s="525"/>
      <c r="D97" s="499"/>
      <c r="E97" s="501"/>
      <c r="F97" s="502"/>
      <c r="G97" s="352"/>
      <c r="H97" s="521"/>
      <c r="I97" s="503"/>
      <c r="J97" s="503"/>
      <c r="K97" s="503"/>
      <c r="L97" s="503"/>
      <c r="M97" s="525"/>
    </row>
    <row r="98" spans="1:13" s="91" customFormat="1" ht="21.75" customHeight="1">
      <c r="A98" s="533"/>
      <c r="B98" s="533"/>
      <c r="C98" s="525"/>
      <c r="D98" s="499"/>
      <c r="E98" s="501"/>
      <c r="F98" s="502"/>
      <c r="G98" s="352"/>
      <c r="H98" s="521"/>
      <c r="I98" s="503"/>
      <c r="J98" s="503"/>
      <c r="K98" s="503"/>
      <c r="L98" s="503"/>
      <c r="M98" s="525"/>
    </row>
    <row r="99" spans="1:13" s="91" customFormat="1" ht="21.75" customHeight="1">
      <c r="A99" s="533"/>
      <c r="B99" s="533"/>
      <c r="C99" s="525"/>
      <c r="D99" s="499"/>
      <c r="E99" s="501"/>
      <c r="F99" s="502"/>
      <c r="G99" s="352"/>
      <c r="H99" s="521"/>
      <c r="I99" s="503"/>
      <c r="J99" s="503"/>
      <c r="K99" s="503"/>
      <c r="L99" s="503"/>
      <c r="M99" s="525"/>
    </row>
    <row r="100" spans="1:13" s="91" customFormat="1" ht="13.5" customHeight="1">
      <c r="A100" s="533">
        <f>'7- Mapa Final'!A100</f>
        <v>10</v>
      </c>
      <c r="B100" s="533" t="str">
        <f>'7- Mapa Final'!B100</f>
        <v>Ofrecer, prometer, entregar, aceptar o solicitar una ventaja indebida para tramitar cuentas sin el lleno de requisitos contractuales o aplicar erradamente deducciones.</v>
      </c>
      <c r="C100" s="525" t="str">
        <f>'7- Mapa Final'!C100</f>
        <v>Omitir la verificación de los documentos requeridos para tramitar la obligación, o elaborar la abligación sin los descuentos establecidos en la ley, o demorar la elaboración del documento de manera injustificada</v>
      </c>
      <c r="D100" s="498" t="str">
        <f>'7- Mapa Final'!J100</f>
        <v>Muy Baja - 1</v>
      </c>
      <c r="E100" s="500" t="str">
        <f>'7- Mapa Final'!K100</f>
        <v>Menor - 2</v>
      </c>
      <c r="F100" s="502" t="str">
        <f>'7- Mapa Final'!M100</f>
        <v>Bajo - 2</v>
      </c>
      <c r="G100" s="352"/>
      <c r="H100" s="534" t="s">
        <v>540</v>
      </c>
      <c r="I100" s="503"/>
      <c r="J100" s="503"/>
      <c r="K100" s="504"/>
      <c r="L100" s="504"/>
      <c r="M100" s="525"/>
    </row>
    <row r="101" spans="1:13" s="91" customFormat="1" ht="13.5" customHeight="1">
      <c r="A101" s="533"/>
      <c r="B101" s="533"/>
      <c r="C101" s="525"/>
      <c r="D101" s="499"/>
      <c r="E101" s="501"/>
      <c r="F101" s="502"/>
      <c r="G101" s="352"/>
      <c r="H101" s="525"/>
      <c r="I101" s="503"/>
      <c r="J101" s="503"/>
      <c r="K101" s="503"/>
      <c r="L101" s="503"/>
      <c r="M101" s="525"/>
    </row>
    <row r="102" spans="1:13" s="91" customFormat="1" ht="13.5" customHeight="1">
      <c r="A102" s="533"/>
      <c r="B102" s="533"/>
      <c r="C102" s="525"/>
      <c r="D102" s="499"/>
      <c r="E102" s="501"/>
      <c r="F102" s="502"/>
      <c r="G102" s="352"/>
      <c r="H102" s="525"/>
      <c r="I102" s="503"/>
      <c r="J102" s="503"/>
      <c r="K102" s="503"/>
      <c r="L102" s="503"/>
      <c r="M102" s="525"/>
    </row>
    <row r="103" spans="1:13" s="91" customFormat="1" ht="13.5" customHeight="1">
      <c r="A103" s="533"/>
      <c r="B103" s="533"/>
      <c r="C103" s="525"/>
      <c r="D103" s="499"/>
      <c r="E103" s="501"/>
      <c r="F103" s="502"/>
      <c r="G103" s="352"/>
      <c r="H103" s="525"/>
      <c r="I103" s="503"/>
      <c r="J103" s="503"/>
      <c r="K103" s="503"/>
      <c r="L103" s="503"/>
      <c r="M103" s="525"/>
    </row>
    <row r="104" spans="1:13" s="91" customFormat="1" ht="13.5" customHeight="1">
      <c r="A104" s="533"/>
      <c r="B104" s="533"/>
      <c r="C104" s="525"/>
      <c r="D104" s="499"/>
      <c r="E104" s="501"/>
      <c r="F104" s="502"/>
      <c r="G104" s="352"/>
      <c r="H104" s="525"/>
      <c r="I104" s="503"/>
      <c r="J104" s="503"/>
      <c r="K104" s="503"/>
      <c r="L104" s="503"/>
      <c r="M104" s="525"/>
    </row>
    <row r="105" spans="1:13" s="91" customFormat="1" ht="13.5" customHeight="1">
      <c r="A105" s="533"/>
      <c r="B105" s="533"/>
      <c r="C105" s="525"/>
      <c r="D105" s="499"/>
      <c r="E105" s="501"/>
      <c r="F105" s="502"/>
      <c r="G105" s="352"/>
      <c r="H105" s="525"/>
      <c r="I105" s="503"/>
      <c r="J105" s="503"/>
      <c r="K105" s="503"/>
      <c r="L105" s="503"/>
      <c r="M105" s="525"/>
    </row>
    <row r="106" spans="1:13" s="91" customFormat="1" ht="13.5" customHeight="1">
      <c r="A106" s="533"/>
      <c r="B106" s="533"/>
      <c r="C106" s="525"/>
      <c r="D106" s="499"/>
      <c r="E106" s="501"/>
      <c r="F106" s="502"/>
      <c r="G106" s="352"/>
      <c r="H106" s="525"/>
      <c r="I106" s="503"/>
      <c r="J106" s="503"/>
      <c r="K106" s="503"/>
      <c r="L106" s="503"/>
      <c r="M106" s="525"/>
    </row>
    <row r="107" spans="1:13" s="91" customFormat="1" ht="13.5" customHeight="1">
      <c r="A107" s="533"/>
      <c r="B107" s="533"/>
      <c r="C107" s="525"/>
      <c r="D107" s="499"/>
      <c r="E107" s="501"/>
      <c r="F107" s="502"/>
      <c r="G107" s="352"/>
      <c r="H107" s="525"/>
      <c r="I107" s="503"/>
      <c r="J107" s="503"/>
      <c r="K107" s="503"/>
      <c r="L107" s="503"/>
      <c r="M107" s="525"/>
    </row>
    <row r="108" spans="1:13" s="91" customFormat="1" ht="21.75" customHeight="1">
      <c r="A108" s="533"/>
      <c r="B108" s="533"/>
      <c r="C108" s="525"/>
      <c r="D108" s="499"/>
      <c r="E108" s="501"/>
      <c r="F108" s="502"/>
      <c r="G108" s="352"/>
      <c r="H108" s="525"/>
      <c r="I108" s="503"/>
      <c r="J108" s="503"/>
      <c r="K108" s="503"/>
      <c r="L108" s="503"/>
      <c r="M108" s="525"/>
    </row>
    <row r="109" spans="1:13" s="91" customFormat="1" ht="21.75" customHeight="1">
      <c r="A109" s="533"/>
      <c r="B109" s="533"/>
      <c r="C109" s="525"/>
      <c r="D109" s="499"/>
      <c r="E109" s="501"/>
      <c r="F109" s="502"/>
      <c r="G109" s="352"/>
      <c r="H109" s="525"/>
      <c r="I109" s="503"/>
      <c r="J109" s="503"/>
      <c r="K109" s="503"/>
      <c r="L109" s="503"/>
      <c r="M109" s="525"/>
    </row>
    <row r="110" spans="1:13">
      <c r="A110" s="533">
        <f>'7- Mapa Final'!A110</f>
        <v>11</v>
      </c>
      <c r="B110" s="533" t="str">
        <f>'7- Mapa Final'!B110</f>
        <v>Ofrecer, prometer, entregar, aceptar o solicitar una ventaja indebida para girar un cheque a un beneficiario diferente al que corresponde.</v>
      </c>
      <c r="C110" s="525" t="str">
        <f>'7- Mapa Final'!C110</f>
        <v xml:space="preserve">Utilizar los giros recibidos del Ministerio de Hacienda para beneficiar a un tercero. </v>
      </c>
      <c r="D110" s="498" t="str">
        <f>'7- Mapa Final'!J110</f>
        <v>Muy Baja - 1</v>
      </c>
      <c r="E110" s="500" t="str">
        <f>'7- Mapa Final'!K110</f>
        <v>Menor - 2</v>
      </c>
      <c r="F110" s="502" t="str">
        <f>'7- Mapa Final'!M110</f>
        <v>Bajo - 2</v>
      </c>
      <c r="G110" s="352"/>
      <c r="H110" s="525"/>
      <c r="I110" s="503"/>
      <c r="J110" s="503"/>
      <c r="K110" s="504"/>
      <c r="L110" s="504"/>
      <c r="M110" s="525"/>
    </row>
    <row r="111" spans="1:13">
      <c r="A111" s="533"/>
      <c r="B111" s="533"/>
      <c r="C111" s="525"/>
      <c r="D111" s="499"/>
      <c r="E111" s="501"/>
      <c r="F111" s="502"/>
      <c r="G111" s="352"/>
      <c r="H111" s="525"/>
      <c r="I111" s="503"/>
      <c r="J111" s="503"/>
      <c r="K111" s="503"/>
      <c r="L111" s="503"/>
      <c r="M111" s="525"/>
    </row>
    <row r="112" spans="1:13">
      <c r="A112" s="533"/>
      <c r="B112" s="533"/>
      <c r="C112" s="525"/>
      <c r="D112" s="499"/>
      <c r="E112" s="501"/>
      <c r="F112" s="502"/>
      <c r="G112" s="352"/>
      <c r="H112" s="525"/>
      <c r="I112" s="503"/>
      <c r="J112" s="503"/>
      <c r="K112" s="503"/>
      <c r="L112" s="503"/>
      <c r="M112" s="525"/>
    </row>
    <row r="113" spans="1:13">
      <c r="A113" s="533"/>
      <c r="B113" s="533"/>
      <c r="C113" s="525"/>
      <c r="D113" s="499"/>
      <c r="E113" s="501"/>
      <c r="F113" s="502"/>
      <c r="G113" s="352"/>
      <c r="H113" s="525"/>
      <c r="I113" s="503"/>
      <c r="J113" s="503"/>
      <c r="K113" s="503"/>
      <c r="L113" s="503"/>
      <c r="M113" s="525"/>
    </row>
    <row r="114" spans="1:13">
      <c r="A114" s="533"/>
      <c r="B114" s="533"/>
      <c r="C114" s="525"/>
      <c r="D114" s="499"/>
      <c r="E114" s="501"/>
      <c r="F114" s="502"/>
      <c r="G114" s="352"/>
      <c r="H114" s="525"/>
      <c r="I114" s="503"/>
      <c r="J114" s="503"/>
      <c r="K114" s="503"/>
      <c r="L114" s="503"/>
      <c r="M114" s="525"/>
    </row>
    <row r="115" spans="1:13">
      <c r="A115" s="533"/>
      <c r="B115" s="533"/>
      <c r="C115" s="525"/>
      <c r="D115" s="499"/>
      <c r="E115" s="501"/>
      <c r="F115" s="502"/>
      <c r="G115" s="352"/>
      <c r="H115" s="525"/>
      <c r="I115" s="503"/>
      <c r="J115" s="503"/>
      <c r="K115" s="503"/>
      <c r="L115" s="503"/>
      <c r="M115" s="525"/>
    </row>
    <row r="116" spans="1:13">
      <c r="A116" s="533"/>
      <c r="B116" s="533"/>
      <c r="C116" s="525"/>
      <c r="D116" s="499"/>
      <c r="E116" s="501"/>
      <c r="F116" s="502"/>
      <c r="G116" s="352"/>
      <c r="H116" s="525"/>
      <c r="I116" s="503"/>
      <c r="J116" s="503"/>
      <c r="K116" s="503"/>
      <c r="L116" s="503"/>
      <c r="M116" s="525"/>
    </row>
    <row r="117" spans="1:13">
      <c r="A117" s="533"/>
      <c r="B117" s="533"/>
      <c r="C117" s="525"/>
      <c r="D117" s="499"/>
      <c r="E117" s="501"/>
      <c r="F117" s="502"/>
      <c r="G117" s="352"/>
      <c r="H117" s="525"/>
      <c r="I117" s="503"/>
      <c r="J117" s="503"/>
      <c r="K117" s="503"/>
      <c r="L117" s="503"/>
      <c r="M117" s="525"/>
    </row>
    <row r="118" spans="1:13">
      <c r="A118" s="533"/>
      <c r="B118" s="533"/>
      <c r="C118" s="525"/>
      <c r="D118" s="499"/>
      <c r="E118" s="501"/>
      <c r="F118" s="502"/>
      <c r="G118" s="352"/>
      <c r="H118" s="525"/>
      <c r="I118" s="503"/>
      <c r="J118" s="503"/>
      <c r="K118" s="503"/>
      <c r="L118" s="503"/>
      <c r="M118" s="525"/>
    </row>
    <row r="119" spans="1:13">
      <c r="A119" s="533"/>
      <c r="B119" s="533"/>
      <c r="C119" s="525"/>
      <c r="D119" s="499"/>
      <c r="E119" s="501"/>
      <c r="F119" s="502"/>
      <c r="G119" s="352"/>
      <c r="H119" s="525"/>
      <c r="I119" s="503"/>
      <c r="J119" s="503"/>
      <c r="K119" s="503"/>
      <c r="L119" s="503"/>
      <c r="M119" s="525"/>
    </row>
  </sheetData>
  <mergeCells count="160">
    <mergeCell ref="J110:J119"/>
    <mergeCell ref="K110:K119"/>
    <mergeCell ref="L110:L119"/>
    <mergeCell ref="M110:M119"/>
    <mergeCell ref="A110:A119"/>
    <mergeCell ref="B110:B119"/>
    <mergeCell ref="C110:C119"/>
    <mergeCell ref="D110:D119"/>
    <mergeCell ref="E110:E119"/>
    <mergeCell ref="F110:F119"/>
    <mergeCell ref="G110:G119"/>
    <mergeCell ref="H110:H119"/>
    <mergeCell ref="I110:I119"/>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10:B10 D10:E10">
    <cfRule type="containsText" dxfId="423" priority="279" operator="containsText" text="3- Moderado">
      <formula>NOT(ISERROR(SEARCH("3- Moderado",A10)))</formula>
    </cfRule>
    <cfRule type="containsText" dxfId="422" priority="280" operator="containsText" text="6- Moderado">
      <formula>NOT(ISERROR(SEARCH("6- Moderado",A10)))</formula>
    </cfRule>
    <cfRule type="containsText" dxfId="421" priority="281" operator="containsText" text="4- Moderado">
      <formula>NOT(ISERROR(SEARCH("4- Moderado",A10)))</formula>
    </cfRule>
    <cfRule type="containsText" dxfId="420" priority="282" operator="containsText" text="3- Bajo">
      <formula>NOT(ISERROR(SEARCH("3- Bajo",A10)))</formula>
    </cfRule>
    <cfRule type="containsText" dxfId="419" priority="283" operator="containsText" text="4- Bajo">
      <formula>NOT(ISERROR(SEARCH("4- Bajo",A10)))</formula>
    </cfRule>
    <cfRule type="containsText" dxfId="418" priority="284" operator="containsText" text="1- Bajo">
      <formula>NOT(ISERROR(SEARCH("1- Bajo",A10)))</formula>
    </cfRule>
  </conditionalFormatting>
  <conditionalFormatting sqref="D10:D19">
    <cfRule type="containsText" dxfId="417" priority="269" operator="containsText" text="Muy Alta">
      <formula>NOT(ISERROR(SEARCH("Muy Alta",D10)))</formula>
    </cfRule>
    <cfRule type="containsText" dxfId="416" priority="270" operator="containsText" text="Alta">
      <formula>NOT(ISERROR(SEARCH("Alta",D10)))</formula>
    </cfRule>
    <cfRule type="containsText" dxfId="415" priority="271" operator="containsText" text="Baja">
      <formula>NOT(ISERROR(SEARCH("Baja",D10)))</formula>
    </cfRule>
    <cfRule type="containsText" dxfId="414" priority="272" operator="containsText" text="Muy Baja">
      <formula>NOT(ISERROR(SEARCH("Muy Baja",D10)))</formula>
    </cfRule>
    <cfRule type="containsText" dxfId="413" priority="274" operator="containsText" text="Media">
      <formula>NOT(ISERROR(SEARCH("Media",D10)))</formula>
    </cfRule>
  </conditionalFormatting>
  <conditionalFormatting sqref="E10:E19">
    <cfRule type="containsText" dxfId="412" priority="265" operator="containsText" text="Catastrófico">
      <formula>NOT(ISERROR(SEARCH("Catastrófico",E10)))</formula>
    </cfRule>
    <cfRule type="containsText" dxfId="411" priority="266" operator="containsText" text="Mayor">
      <formula>NOT(ISERROR(SEARCH("Mayor",E10)))</formula>
    </cfRule>
    <cfRule type="containsText" dxfId="410" priority="267" operator="containsText" text="Menor">
      <formula>NOT(ISERROR(SEARCH("Menor",E10)))</formula>
    </cfRule>
    <cfRule type="containsText" dxfId="409" priority="268" operator="containsText" text="Leve">
      <formula>NOT(ISERROR(SEARCH("Leve",E10)))</formula>
    </cfRule>
  </conditionalFormatting>
  <conditionalFormatting sqref="E10:F19">
    <cfRule type="containsText" dxfId="408"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07" priority="275" operator="containsText" text="Bajo">
      <formula>NOT(ISERROR(SEARCH("Bajo",F10)))</formula>
    </cfRule>
    <cfRule type="containsText" dxfId="406" priority="276" operator="containsText" text="Moderado">
      <formula>NOT(ISERROR(SEARCH("Moderado",F10)))</formula>
    </cfRule>
    <cfRule type="containsText" dxfId="405" priority="277" operator="containsText" text="Alto">
      <formula>NOT(ISERROR(SEARCH("Alto",F10)))</formula>
    </cfRule>
    <cfRule type="containsText" dxfId="404" priority="278" operator="containsText" text="Extremo">
      <formula>NOT(ISERROR(SEARCH("Extremo",F10)))</formula>
    </cfRule>
  </conditionalFormatting>
  <conditionalFormatting sqref="A20:B20 D20:E20">
    <cfRule type="containsText" dxfId="403" priority="258" operator="containsText" text="3- Moderado">
      <formula>NOT(ISERROR(SEARCH("3- Moderado",A20)))</formula>
    </cfRule>
    <cfRule type="containsText" dxfId="402" priority="259" operator="containsText" text="6- Moderado">
      <formula>NOT(ISERROR(SEARCH("6- Moderado",A20)))</formula>
    </cfRule>
    <cfRule type="containsText" dxfId="401" priority="260" operator="containsText" text="4- Moderado">
      <formula>NOT(ISERROR(SEARCH("4- Moderado",A20)))</formula>
    </cfRule>
    <cfRule type="containsText" dxfId="400" priority="261" operator="containsText" text="3- Bajo">
      <formula>NOT(ISERROR(SEARCH("3- Bajo",A20)))</formula>
    </cfRule>
    <cfRule type="containsText" dxfId="399" priority="262" operator="containsText" text="4- Bajo">
      <formula>NOT(ISERROR(SEARCH("4- Bajo",A20)))</formula>
    </cfRule>
    <cfRule type="containsText" dxfId="398" priority="263" operator="containsText" text="1- Bajo">
      <formula>NOT(ISERROR(SEARCH("1- Bajo",A20)))</formula>
    </cfRule>
  </conditionalFormatting>
  <conditionalFormatting sqref="D20:D29">
    <cfRule type="containsText" dxfId="397" priority="248" operator="containsText" text="Muy Alta">
      <formula>NOT(ISERROR(SEARCH("Muy Alta",D20)))</formula>
    </cfRule>
    <cfRule type="containsText" dxfId="396" priority="249" operator="containsText" text="Alta">
      <formula>NOT(ISERROR(SEARCH("Alta",D20)))</formula>
    </cfRule>
    <cfRule type="containsText" dxfId="395" priority="250" operator="containsText" text="Baja">
      <formula>NOT(ISERROR(SEARCH("Baja",D20)))</formula>
    </cfRule>
    <cfRule type="containsText" dxfId="394" priority="251" operator="containsText" text="Muy Baja">
      <formula>NOT(ISERROR(SEARCH("Muy Baja",D20)))</formula>
    </cfRule>
    <cfRule type="containsText" dxfId="393" priority="253" operator="containsText" text="Media">
      <formula>NOT(ISERROR(SEARCH("Media",D20)))</formula>
    </cfRule>
  </conditionalFormatting>
  <conditionalFormatting sqref="E20:E29">
    <cfRule type="containsText" dxfId="392" priority="244" operator="containsText" text="Catastrófico">
      <formula>NOT(ISERROR(SEARCH("Catastrófico",E20)))</formula>
    </cfRule>
    <cfRule type="containsText" dxfId="391" priority="245" operator="containsText" text="Mayor">
      <formula>NOT(ISERROR(SEARCH("Mayor",E20)))</formula>
    </cfRule>
    <cfRule type="containsText" dxfId="390" priority="246" operator="containsText" text="Menor">
      <formula>NOT(ISERROR(SEARCH("Menor",E20)))</formula>
    </cfRule>
    <cfRule type="containsText" dxfId="389" priority="247" operator="containsText" text="Leve">
      <formula>NOT(ISERROR(SEARCH("Leve",E20)))</formula>
    </cfRule>
  </conditionalFormatting>
  <conditionalFormatting sqref="E20:F29">
    <cfRule type="containsText" dxfId="388"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387" priority="254" operator="containsText" text="Bajo">
      <formula>NOT(ISERROR(SEARCH("Bajo",F20)))</formula>
    </cfRule>
    <cfRule type="containsText" dxfId="386" priority="255" operator="containsText" text="Moderado">
      <formula>NOT(ISERROR(SEARCH("Moderado",F20)))</formula>
    </cfRule>
    <cfRule type="containsText" dxfId="385" priority="256" operator="containsText" text="Alto">
      <formula>NOT(ISERROR(SEARCH("Alto",F20)))</formula>
    </cfRule>
    <cfRule type="containsText" dxfId="384" priority="257" operator="containsText" text="Extremo">
      <formula>NOT(ISERROR(SEARCH("Extremo",F20)))</formula>
    </cfRule>
  </conditionalFormatting>
  <conditionalFormatting sqref="A30:B30 D30:E30">
    <cfRule type="containsText" dxfId="383" priority="237" operator="containsText" text="3- Moderado">
      <formula>NOT(ISERROR(SEARCH("3- Moderado",A30)))</formula>
    </cfRule>
    <cfRule type="containsText" dxfId="382" priority="238" operator="containsText" text="6- Moderado">
      <formula>NOT(ISERROR(SEARCH("6- Moderado",A30)))</formula>
    </cfRule>
    <cfRule type="containsText" dxfId="381" priority="239" operator="containsText" text="4- Moderado">
      <formula>NOT(ISERROR(SEARCH("4- Moderado",A30)))</formula>
    </cfRule>
    <cfRule type="containsText" dxfId="380" priority="240" operator="containsText" text="3- Bajo">
      <formula>NOT(ISERROR(SEARCH("3- Bajo",A30)))</formula>
    </cfRule>
    <cfRule type="containsText" dxfId="379" priority="241" operator="containsText" text="4- Bajo">
      <formula>NOT(ISERROR(SEARCH("4- Bajo",A30)))</formula>
    </cfRule>
    <cfRule type="containsText" dxfId="378" priority="242" operator="containsText" text="1- Bajo">
      <formula>NOT(ISERROR(SEARCH("1- Bajo",A30)))</formula>
    </cfRule>
  </conditionalFormatting>
  <conditionalFormatting sqref="D30:D39">
    <cfRule type="containsText" dxfId="377" priority="227" operator="containsText" text="Muy Alta">
      <formula>NOT(ISERROR(SEARCH("Muy Alta",D30)))</formula>
    </cfRule>
    <cfRule type="containsText" dxfId="376" priority="228" operator="containsText" text="Alta">
      <formula>NOT(ISERROR(SEARCH("Alta",D30)))</formula>
    </cfRule>
    <cfRule type="containsText" dxfId="375" priority="229" operator="containsText" text="Baja">
      <formula>NOT(ISERROR(SEARCH("Baja",D30)))</formula>
    </cfRule>
    <cfRule type="containsText" dxfId="374" priority="230" operator="containsText" text="Muy Baja">
      <formula>NOT(ISERROR(SEARCH("Muy Baja",D30)))</formula>
    </cfRule>
    <cfRule type="containsText" dxfId="373" priority="232" operator="containsText" text="Media">
      <formula>NOT(ISERROR(SEARCH("Media",D30)))</formula>
    </cfRule>
  </conditionalFormatting>
  <conditionalFormatting sqref="E30:E39">
    <cfRule type="containsText" dxfId="372" priority="223" operator="containsText" text="Catastrófico">
      <formula>NOT(ISERROR(SEARCH("Catastrófico",E30)))</formula>
    </cfRule>
    <cfRule type="containsText" dxfId="371" priority="224" operator="containsText" text="Mayor">
      <formula>NOT(ISERROR(SEARCH("Mayor",E30)))</formula>
    </cfRule>
    <cfRule type="containsText" dxfId="370" priority="225" operator="containsText" text="Menor">
      <formula>NOT(ISERROR(SEARCH("Menor",E30)))</formula>
    </cfRule>
    <cfRule type="containsText" dxfId="369" priority="226" operator="containsText" text="Leve">
      <formula>NOT(ISERROR(SEARCH("Leve",E30)))</formula>
    </cfRule>
  </conditionalFormatting>
  <conditionalFormatting sqref="E30:F39">
    <cfRule type="containsText" dxfId="368"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367" priority="233" operator="containsText" text="Bajo">
      <formula>NOT(ISERROR(SEARCH("Bajo",F30)))</formula>
    </cfRule>
    <cfRule type="containsText" dxfId="366" priority="234" operator="containsText" text="Moderado">
      <formula>NOT(ISERROR(SEARCH("Moderado",F30)))</formula>
    </cfRule>
    <cfRule type="containsText" dxfId="365" priority="235" operator="containsText" text="Alto">
      <formula>NOT(ISERROR(SEARCH("Alto",F30)))</formula>
    </cfRule>
    <cfRule type="containsText" dxfId="364" priority="236" operator="containsText" text="Extremo">
      <formula>NOT(ISERROR(SEARCH("Extremo",F30)))</formula>
    </cfRule>
  </conditionalFormatting>
  <conditionalFormatting sqref="A40:B40 D40:E40">
    <cfRule type="containsText" dxfId="363" priority="216" operator="containsText" text="3- Moderado">
      <formula>NOT(ISERROR(SEARCH("3- Moderado",A40)))</formula>
    </cfRule>
    <cfRule type="containsText" dxfId="362" priority="217" operator="containsText" text="6- Moderado">
      <formula>NOT(ISERROR(SEARCH("6- Moderado",A40)))</formula>
    </cfRule>
    <cfRule type="containsText" dxfId="361" priority="218" operator="containsText" text="4- Moderado">
      <formula>NOT(ISERROR(SEARCH("4- Moderado",A40)))</formula>
    </cfRule>
    <cfRule type="containsText" dxfId="360" priority="219" operator="containsText" text="3- Bajo">
      <formula>NOT(ISERROR(SEARCH("3- Bajo",A40)))</formula>
    </cfRule>
    <cfRule type="containsText" dxfId="359" priority="220" operator="containsText" text="4- Bajo">
      <formula>NOT(ISERROR(SEARCH("4- Bajo",A40)))</formula>
    </cfRule>
    <cfRule type="containsText" dxfId="358" priority="221" operator="containsText" text="1- Bajo">
      <formula>NOT(ISERROR(SEARCH("1- Bajo",A40)))</formula>
    </cfRule>
  </conditionalFormatting>
  <conditionalFormatting sqref="D40:D49">
    <cfRule type="containsText" dxfId="357" priority="206" operator="containsText" text="Muy Alta">
      <formula>NOT(ISERROR(SEARCH("Muy Alta",D40)))</formula>
    </cfRule>
    <cfRule type="containsText" dxfId="356" priority="207" operator="containsText" text="Alta">
      <formula>NOT(ISERROR(SEARCH("Alta",D40)))</formula>
    </cfRule>
    <cfRule type="containsText" dxfId="355" priority="208" operator="containsText" text="Baja">
      <formula>NOT(ISERROR(SEARCH("Baja",D40)))</formula>
    </cfRule>
    <cfRule type="containsText" dxfId="354" priority="209" operator="containsText" text="Muy Baja">
      <formula>NOT(ISERROR(SEARCH("Muy Baja",D40)))</formula>
    </cfRule>
    <cfRule type="containsText" dxfId="353" priority="211" operator="containsText" text="Media">
      <formula>NOT(ISERROR(SEARCH("Media",D40)))</formula>
    </cfRule>
  </conditionalFormatting>
  <conditionalFormatting sqref="E40:E49">
    <cfRule type="containsText" dxfId="352" priority="202" operator="containsText" text="Catastrófico">
      <formula>NOT(ISERROR(SEARCH("Catastrófico",E40)))</formula>
    </cfRule>
    <cfRule type="containsText" dxfId="351" priority="203" operator="containsText" text="Mayor">
      <formula>NOT(ISERROR(SEARCH("Mayor",E40)))</formula>
    </cfRule>
    <cfRule type="containsText" dxfId="350" priority="204" operator="containsText" text="Menor">
      <formula>NOT(ISERROR(SEARCH("Menor",E40)))</formula>
    </cfRule>
    <cfRule type="containsText" dxfId="349" priority="205" operator="containsText" text="Leve">
      <formula>NOT(ISERROR(SEARCH("Leve",E40)))</formula>
    </cfRule>
  </conditionalFormatting>
  <conditionalFormatting sqref="E40:F49">
    <cfRule type="containsText" dxfId="348"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347" priority="212" operator="containsText" text="Bajo">
      <formula>NOT(ISERROR(SEARCH("Bajo",F40)))</formula>
    </cfRule>
    <cfRule type="containsText" dxfId="346" priority="213" operator="containsText" text="Moderado">
      <formula>NOT(ISERROR(SEARCH("Moderado",F40)))</formula>
    </cfRule>
    <cfRule type="containsText" dxfId="345" priority="214" operator="containsText" text="Alto">
      <formula>NOT(ISERROR(SEARCH("Alto",F40)))</formula>
    </cfRule>
    <cfRule type="containsText" dxfId="344" priority="215" operator="containsText" text="Extremo">
      <formula>NOT(ISERROR(SEARCH("Extremo",F40)))</formula>
    </cfRule>
  </conditionalFormatting>
  <conditionalFormatting sqref="A50:B50 D50:E50">
    <cfRule type="containsText" dxfId="343" priority="195" operator="containsText" text="3- Moderado">
      <formula>NOT(ISERROR(SEARCH("3- Moderado",A50)))</formula>
    </cfRule>
    <cfRule type="containsText" dxfId="342" priority="196" operator="containsText" text="6- Moderado">
      <formula>NOT(ISERROR(SEARCH("6- Moderado",A50)))</formula>
    </cfRule>
    <cfRule type="containsText" dxfId="341" priority="197" operator="containsText" text="4- Moderado">
      <formula>NOT(ISERROR(SEARCH("4- Moderado",A50)))</formula>
    </cfRule>
    <cfRule type="containsText" dxfId="340" priority="198" operator="containsText" text="3- Bajo">
      <formula>NOT(ISERROR(SEARCH("3- Bajo",A50)))</formula>
    </cfRule>
    <cfRule type="containsText" dxfId="339" priority="199" operator="containsText" text="4- Bajo">
      <formula>NOT(ISERROR(SEARCH("4- Bajo",A50)))</formula>
    </cfRule>
    <cfRule type="containsText" dxfId="338" priority="200" operator="containsText" text="1- Bajo">
      <formula>NOT(ISERROR(SEARCH("1- Bajo",A50)))</formula>
    </cfRule>
  </conditionalFormatting>
  <conditionalFormatting sqref="D50:D59">
    <cfRule type="containsText" dxfId="337" priority="185" operator="containsText" text="Muy Alta">
      <formula>NOT(ISERROR(SEARCH("Muy Alta",D50)))</formula>
    </cfRule>
    <cfRule type="containsText" dxfId="336" priority="186" operator="containsText" text="Alta">
      <formula>NOT(ISERROR(SEARCH("Alta",D50)))</formula>
    </cfRule>
    <cfRule type="containsText" dxfId="335" priority="187" operator="containsText" text="Baja">
      <formula>NOT(ISERROR(SEARCH("Baja",D50)))</formula>
    </cfRule>
    <cfRule type="containsText" dxfId="334" priority="188" operator="containsText" text="Muy Baja">
      <formula>NOT(ISERROR(SEARCH("Muy Baja",D50)))</formula>
    </cfRule>
    <cfRule type="containsText" dxfId="333" priority="190" operator="containsText" text="Media">
      <formula>NOT(ISERROR(SEARCH("Media",D50)))</formula>
    </cfRule>
  </conditionalFormatting>
  <conditionalFormatting sqref="E50:E59">
    <cfRule type="containsText" dxfId="332" priority="181" operator="containsText" text="Catastrófico">
      <formula>NOT(ISERROR(SEARCH("Catastrófico",E50)))</formula>
    </cfRule>
    <cfRule type="containsText" dxfId="331" priority="182" operator="containsText" text="Mayor">
      <formula>NOT(ISERROR(SEARCH("Mayor",E50)))</formula>
    </cfRule>
    <cfRule type="containsText" dxfId="330" priority="183" operator="containsText" text="Menor">
      <formula>NOT(ISERROR(SEARCH("Menor",E50)))</formula>
    </cfRule>
    <cfRule type="containsText" dxfId="329" priority="184" operator="containsText" text="Leve">
      <formula>NOT(ISERROR(SEARCH("Leve",E50)))</formula>
    </cfRule>
  </conditionalFormatting>
  <conditionalFormatting sqref="E50:F59">
    <cfRule type="containsText" dxfId="328"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327" priority="191" operator="containsText" text="Bajo">
      <formula>NOT(ISERROR(SEARCH("Bajo",F50)))</formula>
    </cfRule>
    <cfRule type="containsText" dxfId="326" priority="192" operator="containsText" text="Moderado">
      <formula>NOT(ISERROR(SEARCH("Moderado",F50)))</formula>
    </cfRule>
    <cfRule type="containsText" dxfId="325" priority="193" operator="containsText" text="Alto">
      <formula>NOT(ISERROR(SEARCH("Alto",F50)))</formula>
    </cfRule>
    <cfRule type="containsText" dxfId="324" priority="194" operator="containsText" text="Extremo">
      <formula>NOT(ISERROR(SEARCH("Extremo",F50)))</formula>
    </cfRule>
  </conditionalFormatting>
  <conditionalFormatting sqref="A60:B60 D60:E60">
    <cfRule type="containsText" dxfId="323" priority="174" operator="containsText" text="3- Moderado">
      <formula>NOT(ISERROR(SEARCH("3- Moderado",A60)))</formula>
    </cfRule>
    <cfRule type="containsText" dxfId="322" priority="175" operator="containsText" text="6- Moderado">
      <formula>NOT(ISERROR(SEARCH("6- Moderado",A60)))</formula>
    </cfRule>
    <cfRule type="containsText" dxfId="321" priority="176" operator="containsText" text="4- Moderado">
      <formula>NOT(ISERROR(SEARCH("4- Moderado",A60)))</formula>
    </cfRule>
    <cfRule type="containsText" dxfId="320" priority="177" operator="containsText" text="3- Bajo">
      <formula>NOT(ISERROR(SEARCH("3- Bajo",A60)))</formula>
    </cfRule>
    <cfRule type="containsText" dxfId="319" priority="178" operator="containsText" text="4- Bajo">
      <formula>NOT(ISERROR(SEARCH("4- Bajo",A60)))</formula>
    </cfRule>
    <cfRule type="containsText" dxfId="318" priority="179" operator="containsText" text="1- Bajo">
      <formula>NOT(ISERROR(SEARCH("1- Bajo",A60)))</formula>
    </cfRule>
  </conditionalFormatting>
  <conditionalFormatting sqref="D60:D69">
    <cfRule type="containsText" dxfId="317" priority="164" operator="containsText" text="Muy Alta">
      <formula>NOT(ISERROR(SEARCH("Muy Alta",D60)))</formula>
    </cfRule>
    <cfRule type="containsText" dxfId="316" priority="165" operator="containsText" text="Alta">
      <formula>NOT(ISERROR(SEARCH("Alta",D60)))</formula>
    </cfRule>
    <cfRule type="containsText" dxfId="315" priority="166" operator="containsText" text="Baja">
      <formula>NOT(ISERROR(SEARCH("Baja",D60)))</formula>
    </cfRule>
    <cfRule type="containsText" dxfId="314" priority="167" operator="containsText" text="Muy Baja">
      <formula>NOT(ISERROR(SEARCH("Muy Baja",D60)))</formula>
    </cfRule>
    <cfRule type="containsText" dxfId="313" priority="169" operator="containsText" text="Media">
      <formula>NOT(ISERROR(SEARCH("Media",D60)))</formula>
    </cfRule>
  </conditionalFormatting>
  <conditionalFormatting sqref="E60:E69">
    <cfRule type="containsText" dxfId="312" priority="160" operator="containsText" text="Catastrófico">
      <formula>NOT(ISERROR(SEARCH("Catastrófico",E60)))</formula>
    </cfRule>
    <cfRule type="containsText" dxfId="311" priority="161" operator="containsText" text="Mayor">
      <formula>NOT(ISERROR(SEARCH("Mayor",E60)))</formula>
    </cfRule>
    <cfRule type="containsText" dxfId="310" priority="162" operator="containsText" text="Menor">
      <formula>NOT(ISERROR(SEARCH("Menor",E60)))</formula>
    </cfRule>
    <cfRule type="containsText" dxfId="309" priority="163" operator="containsText" text="Leve">
      <formula>NOT(ISERROR(SEARCH("Leve",E60)))</formula>
    </cfRule>
  </conditionalFormatting>
  <conditionalFormatting sqref="E60:F69">
    <cfRule type="containsText" dxfId="308"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07" priority="170" operator="containsText" text="Bajo">
      <formula>NOT(ISERROR(SEARCH("Bajo",F60)))</formula>
    </cfRule>
    <cfRule type="containsText" dxfId="306" priority="171" operator="containsText" text="Moderado">
      <formula>NOT(ISERROR(SEARCH("Moderado",F60)))</formula>
    </cfRule>
    <cfRule type="containsText" dxfId="305" priority="172" operator="containsText" text="Alto">
      <formula>NOT(ISERROR(SEARCH("Alto",F60)))</formula>
    </cfRule>
    <cfRule type="containsText" dxfId="304" priority="173" operator="containsText" text="Extremo">
      <formula>NOT(ISERROR(SEARCH("Extremo",F60)))</formula>
    </cfRule>
  </conditionalFormatting>
  <conditionalFormatting sqref="A70:B70 D70:E70">
    <cfRule type="containsText" dxfId="303" priority="153" operator="containsText" text="3- Moderado">
      <formula>NOT(ISERROR(SEARCH("3- Moderado",A70)))</formula>
    </cfRule>
    <cfRule type="containsText" dxfId="302" priority="154" operator="containsText" text="6- Moderado">
      <formula>NOT(ISERROR(SEARCH("6- Moderado",A70)))</formula>
    </cfRule>
    <cfRule type="containsText" dxfId="301" priority="155" operator="containsText" text="4- Moderado">
      <formula>NOT(ISERROR(SEARCH("4- Moderado",A70)))</formula>
    </cfRule>
    <cfRule type="containsText" dxfId="300" priority="156" operator="containsText" text="3- Bajo">
      <formula>NOT(ISERROR(SEARCH("3- Bajo",A70)))</formula>
    </cfRule>
    <cfRule type="containsText" dxfId="299" priority="157" operator="containsText" text="4- Bajo">
      <formula>NOT(ISERROR(SEARCH("4- Bajo",A70)))</formula>
    </cfRule>
    <cfRule type="containsText" dxfId="298" priority="158" operator="containsText" text="1- Bajo">
      <formula>NOT(ISERROR(SEARCH("1- Bajo",A70)))</formula>
    </cfRule>
  </conditionalFormatting>
  <conditionalFormatting sqref="D70:D79">
    <cfRule type="containsText" dxfId="297" priority="143" operator="containsText" text="Muy Alta">
      <formula>NOT(ISERROR(SEARCH("Muy Alta",D70)))</formula>
    </cfRule>
    <cfRule type="containsText" dxfId="296" priority="144" operator="containsText" text="Alta">
      <formula>NOT(ISERROR(SEARCH("Alta",D70)))</formula>
    </cfRule>
    <cfRule type="containsText" dxfId="295" priority="145" operator="containsText" text="Baja">
      <formula>NOT(ISERROR(SEARCH("Baja",D70)))</formula>
    </cfRule>
    <cfRule type="containsText" dxfId="294" priority="146" operator="containsText" text="Muy Baja">
      <formula>NOT(ISERROR(SEARCH("Muy Baja",D70)))</formula>
    </cfRule>
    <cfRule type="containsText" dxfId="293" priority="148" operator="containsText" text="Media">
      <formula>NOT(ISERROR(SEARCH("Media",D70)))</formula>
    </cfRule>
  </conditionalFormatting>
  <conditionalFormatting sqref="E70:E79">
    <cfRule type="containsText" dxfId="292" priority="139" operator="containsText" text="Catastrófico">
      <formula>NOT(ISERROR(SEARCH("Catastrófico",E70)))</formula>
    </cfRule>
    <cfRule type="containsText" dxfId="291" priority="140" operator="containsText" text="Mayor">
      <formula>NOT(ISERROR(SEARCH("Mayor",E70)))</formula>
    </cfRule>
    <cfRule type="containsText" dxfId="290" priority="141" operator="containsText" text="Menor">
      <formula>NOT(ISERROR(SEARCH("Menor",E70)))</formula>
    </cfRule>
    <cfRule type="containsText" dxfId="289" priority="142" operator="containsText" text="Leve">
      <formula>NOT(ISERROR(SEARCH("Leve",E70)))</formula>
    </cfRule>
  </conditionalFormatting>
  <conditionalFormatting sqref="E70:F79">
    <cfRule type="containsText" dxfId="288"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287" priority="149" operator="containsText" text="Bajo">
      <formula>NOT(ISERROR(SEARCH("Bajo",F70)))</formula>
    </cfRule>
    <cfRule type="containsText" dxfId="286" priority="150" operator="containsText" text="Moderado">
      <formula>NOT(ISERROR(SEARCH("Moderado",F70)))</formula>
    </cfRule>
    <cfRule type="containsText" dxfId="285" priority="151" operator="containsText" text="Alto">
      <formula>NOT(ISERROR(SEARCH("Alto",F70)))</formula>
    </cfRule>
    <cfRule type="containsText" dxfId="284" priority="152" operator="containsText" text="Extremo">
      <formula>NOT(ISERROR(SEARCH("Extremo",F70)))</formula>
    </cfRule>
  </conditionalFormatting>
  <conditionalFormatting sqref="A80:B80 D80:E80">
    <cfRule type="containsText" dxfId="283" priority="132" operator="containsText" text="3- Moderado">
      <formula>NOT(ISERROR(SEARCH("3- Moderado",A80)))</formula>
    </cfRule>
    <cfRule type="containsText" dxfId="282" priority="133" operator="containsText" text="6- Moderado">
      <formula>NOT(ISERROR(SEARCH("6- Moderado",A80)))</formula>
    </cfRule>
    <cfRule type="containsText" dxfId="281" priority="134" operator="containsText" text="4- Moderado">
      <formula>NOT(ISERROR(SEARCH("4- Moderado",A80)))</formula>
    </cfRule>
    <cfRule type="containsText" dxfId="280" priority="135" operator="containsText" text="3- Bajo">
      <formula>NOT(ISERROR(SEARCH("3- Bajo",A80)))</formula>
    </cfRule>
    <cfRule type="containsText" dxfId="279" priority="136" operator="containsText" text="4- Bajo">
      <formula>NOT(ISERROR(SEARCH("4- Bajo",A80)))</formula>
    </cfRule>
    <cfRule type="containsText" dxfId="278" priority="137" operator="containsText" text="1- Bajo">
      <formula>NOT(ISERROR(SEARCH("1- Bajo",A80)))</formula>
    </cfRule>
  </conditionalFormatting>
  <conditionalFormatting sqref="D80:D89">
    <cfRule type="containsText" dxfId="277" priority="122" operator="containsText" text="Muy Alta">
      <formula>NOT(ISERROR(SEARCH("Muy Alta",D80)))</formula>
    </cfRule>
    <cfRule type="containsText" dxfId="276" priority="123" operator="containsText" text="Alta">
      <formula>NOT(ISERROR(SEARCH("Alta",D80)))</formula>
    </cfRule>
    <cfRule type="containsText" dxfId="275" priority="124" operator="containsText" text="Baja">
      <formula>NOT(ISERROR(SEARCH("Baja",D80)))</formula>
    </cfRule>
    <cfRule type="containsText" dxfId="274" priority="125" operator="containsText" text="Muy Baja">
      <formula>NOT(ISERROR(SEARCH("Muy Baja",D80)))</formula>
    </cfRule>
    <cfRule type="containsText" dxfId="273" priority="127" operator="containsText" text="Media">
      <formula>NOT(ISERROR(SEARCH("Media",D80)))</formula>
    </cfRule>
  </conditionalFormatting>
  <conditionalFormatting sqref="E80:E89">
    <cfRule type="containsText" dxfId="272" priority="118" operator="containsText" text="Catastrófico">
      <formula>NOT(ISERROR(SEARCH("Catastrófico",E80)))</formula>
    </cfRule>
    <cfRule type="containsText" dxfId="271" priority="119" operator="containsText" text="Mayor">
      <formula>NOT(ISERROR(SEARCH("Mayor",E80)))</formula>
    </cfRule>
    <cfRule type="containsText" dxfId="270" priority="120" operator="containsText" text="Menor">
      <formula>NOT(ISERROR(SEARCH("Menor",E80)))</formula>
    </cfRule>
    <cfRule type="containsText" dxfId="269" priority="121" operator="containsText" text="Leve">
      <formula>NOT(ISERROR(SEARCH("Leve",E80)))</formula>
    </cfRule>
  </conditionalFormatting>
  <conditionalFormatting sqref="E80:F89">
    <cfRule type="containsText" dxfId="268"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267" priority="128" operator="containsText" text="Bajo">
      <formula>NOT(ISERROR(SEARCH("Bajo",F80)))</formula>
    </cfRule>
    <cfRule type="containsText" dxfId="266" priority="129" operator="containsText" text="Moderado">
      <formula>NOT(ISERROR(SEARCH("Moderado",F80)))</formula>
    </cfRule>
    <cfRule type="containsText" dxfId="265" priority="130" operator="containsText" text="Alto">
      <formula>NOT(ISERROR(SEARCH("Alto",F80)))</formula>
    </cfRule>
    <cfRule type="containsText" dxfId="264" priority="131" operator="containsText" text="Extremo">
      <formula>NOT(ISERROR(SEARCH("Extremo",F80)))</formula>
    </cfRule>
  </conditionalFormatting>
  <conditionalFormatting sqref="A90:B90 D90:E90">
    <cfRule type="containsText" dxfId="263" priority="111" operator="containsText" text="3- Moderado">
      <formula>NOT(ISERROR(SEARCH("3- Moderado",A90)))</formula>
    </cfRule>
    <cfRule type="containsText" dxfId="262" priority="112" operator="containsText" text="6- Moderado">
      <formula>NOT(ISERROR(SEARCH("6- Moderado",A90)))</formula>
    </cfRule>
    <cfRule type="containsText" dxfId="261" priority="113" operator="containsText" text="4- Moderado">
      <formula>NOT(ISERROR(SEARCH("4- Moderado",A90)))</formula>
    </cfRule>
    <cfRule type="containsText" dxfId="260" priority="114" operator="containsText" text="3- Bajo">
      <formula>NOT(ISERROR(SEARCH("3- Bajo",A90)))</formula>
    </cfRule>
    <cfRule type="containsText" dxfId="259" priority="115" operator="containsText" text="4- Bajo">
      <formula>NOT(ISERROR(SEARCH("4- Bajo",A90)))</formula>
    </cfRule>
    <cfRule type="containsText" dxfId="258" priority="116" operator="containsText" text="1- Bajo">
      <formula>NOT(ISERROR(SEARCH("1- Bajo",A90)))</formula>
    </cfRule>
  </conditionalFormatting>
  <conditionalFormatting sqref="D90:D99">
    <cfRule type="containsText" dxfId="257" priority="101" operator="containsText" text="Muy Alta">
      <formula>NOT(ISERROR(SEARCH("Muy Alta",D90)))</formula>
    </cfRule>
    <cfRule type="containsText" dxfId="256" priority="102" operator="containsText" text="Alta">
      <formula>NOT(ISERROR(SEARCH("Alta",D90)))</formula>
    </cfRule>
    <cfRule type="containsText" dxfId="255" priority="103" operator="containsText" text="Baja">
      <formula>NOT(ISERROR(SEARCH("Baja",D90)))</formula>
    </cfRule>
    <cfRule type="containsText" dxfId="254" priority="104" operator="containsText" text="Muy Baja">
      <formula>NOT(ISERROR(SEARCH("Muy Baja",D90)))</formula>
    </cfRule>
    <cfRule type="containsText" dxfId="253" priority="106" operator="containsText" text="Media">
      <formula>NOT(ISERROR(SEARCH("Media",D90)))</formula>
    </cfRule>
  </conditionalFormatting>
  <conditionalFormatting sqref="E90:E99">
    <cfRule type="containsText" dxfId="252" priority="97" operator="containsText" text="Catastrófico">
      <formula>NOT(ISERROR(SEARCH("Catastrófico",E90)))</formula>
    </cfRule>
    <cfRule type="containsText" dxfId="251" priority="98" operator="containsText" text="Mayor">
      <formula>NOT(ISERROR(SEARCH("Mayor",E90)))</formula>
    </cfRule>
    <cfRule type="containsText" dxfId="250" priority="99" operator="containsText" text="Menor">
      <formula>NOT(ISERROR(SEARCH("Menor",E90)))</formula>
    </cfRule>
    <cfRule type="containsText" dxfId="249" priority="100" operator="containsText" text="Leve">
      <formula>NOT(ISERROR(SEARCH("Leve",E90)))</formula>
    </cfRule>
  </conditionalFormatting>
  <conditionalFormatting sqref="E90:F99">
    <cfRule type="containsText" dxfId="248" priority="105" operator="containsText" text="Moderado">
      <formula>NOT(ISERROR(SEARCH("Moderado",E90)))</formula>
    </cfRule>
  </conditionalFormatting>
  <conditionalFormatting sqref="F90:F99">
    <cfRule type="colorScale" priority="117">
      <colorScale>
        <cfvo type="min"/>
        <cfvo type="max"/>
        <color rgb="FFFF7128"/>
        <color rgb="FFFFEF9C"/>
      </colorScale>
    </cfRule>
  </conditionalFormatting>
  <conditionalFormatting sqref="F90:F99">
    <cfRule type="containsText" dxfId="247" priority="107" operator="containsText" text="Bajo">
      <formula>NOT(ISERROR(SEARCH("Bajo",F90)))</formula>
    </cfRule>
    <cfRule type="containsText" dxfId="246" priority="108" operator="containsText" text="Moderado">
      <formula>NOT(ISERROR(SEARCH("Moderado",F90)))</formula>
    </cfRule>
    <cfRule type="containsText" dxfId="245" priority="109" operator="containsText" text="Alto">
      <formula>NOT(ISERROR(SEARCH("Alto",F90)))</formula>
    </cfRule>
    <cfRule type="containsText" dxfId="244" priority="110" operator="containsText" text="Extremo">
      <formula>NOT(ISERROR(SEARCH("Extremo",F90)))</formula>
    </cfRule>
  </conditionalFormatting>
  <conditionalFormatting sqref="A100:B100 D100:E100 A110:B110 D110:E110">
    <cfRule type="containsText" dxfId="243" priority="90" operator="containsText" text="3- Moderado">
      <formula>NOT(ISERROR(SEARCH("3- Moderado",A100)))</formula>
    </cfRule>
    <cfRule type="containsText" dxfId="242" priority="91" operator="containsText" text="6- Moderado">
      <formula>NOT(ISERROR(SEARCH("6- Moderado",A100)))</formula>
    </cfRule>
    <cfRule type="containsText" dxfId="241" priority="92" operator="containsText" text="4- Moderado">
      <formula>NOT(ISERROR(SEARCH("4- Moderado",A100)))</formula>
    </cfRule>
    <cfRule type="containsText" dxfId="240" priority="93" operator="containsText" text="3- Bajo">
      <formula>NOT(ISERROR(SEARCH("3- Bajo",A100)))</formula>
    </cfRule>
    <cfRule type="containsText" dxfId="239" priority="94" operator="containsText" text="4- Bajo">
      <formula>NOT(ISERROR(SEARCH("4- Bajo",A100)))</formula>
    </cfRule>
    <cfRule type="containsText" dxfId="238" priority="95" operator="containsText" text="1- Bajo">
      <formula>NOT(ISERROR(SEARCH("1- Bajo",A100)))</formula>
    </cfRule>
  </conditionalFormatting>
  <conditionalFormatting sqref="D100:D119">
    <cfRule type="containsText" dxfId="237" priority="80" operator="containsText" text="Muy Alta">
      <formula>NOT(ISERROR(SEARCH("Muy Alta",D100)))</formula>
    </cfRule>
    <cfRule type="containsText" dxfId="236" priority="81" operator="containsText" text="Alta">
      <formula>NOT(ISERROR(SEARCH("Alta",D100)))</formula>
    </cfRule>
    <cfRule type="containsText" dxfId="235" priority="82" operator="containsText" text="Baja">
      <formula>NOT(ISERROR(SEARCH("Baja",D100)))</formula>
    </cfRule>
    <cfRule type="containsText" dxfId="234" priority="83" operator="containsText" text="Muy Baja">
      <formula>NOT(ISERROR(SEARCH("Muy Baja",D100)))</formula>
    </cfRule>
    <cfRule type="containsText" dxfId="233" priority="85" operator="containsText" text="Media">
      <formula>NOT(ISERROR(SEARCH("Media",D100)))</formula>
    </cfRule>
  </conditionalFormatting>
  <conditionalFormatting sqref="E100:E119">
    <cfRule type="containsText" dxfId="232" priority="76" operator="containsText" text="Catastrófico">
      <formula>NOT(ISERROR(SEARCH("Catastrófico",E100)))</formula>
    </cfRule>
    <cfRule type="containsText" dxfId="231" priority="77" operator="containsText" text="Mayor">
      <formula>NOT(ISERROR(SEARCH("Mayor",E100)))</formula>
    </cfRule>
    <cfRule type="containsText" dxfId="230" priority="78" operator="containsText" text="Menor">
      <formula>NOT(ISERROR(SEARCH("Menor",E100)))</formula>
    </cfRule>
    <cfRule type="containsText" dxfId="229" priority="79" operator="containsText" text="Leve">
      <formula>NOT(ISERROR(SEARCH("Leve",E100)))</formula>
    </cfRule>
  </conditionalFormatting>
  <conditionalFormatting sqref="E100:F119">
    <cfRule type="containsText" dxfId="228" priority="84" operator="containsText" text="Moderado">
      <formula>NOT(ISERROR(SEARCH("Moderado",E100)))</formula>
    </cfRule>
  </conditionalFormatting>
  <conditionalFormatting sqref="F100:F119">
    <cfRule type="colorScale" priority="96">
      <colorScale>
        <cfvo type="min"/>
        <cfvo type="max"/>
        <color rgb="FFFF7128"/>
        <color rgb="FFFFEF9C"/>
      </colorScale>
    </cfRule>
  </conditionalFormatting>
  <conditionalFormatting sqref="F100:F119">
    <cfRule type="containsText" dxfId="227" priority="86" operator="containsText" text="Bajo">
      <formula>NOT(ISERROR(SEARCH("Bajo",F100)))</formula>
    </cfRule>
    <cfRule type="containsText" dxfId="226" priority="87" operator="containsText" text="Moderado">
      <formula>NOT(ISERROR(SEARCH("Moderado",F100)))</formula>
    </cfRule>
    <cfRule type="containsText" dxfId="225" priority="88" operator="containsText" text="Alto">
      <formula>NOT(ISERROR(SEARCH("Alto",F100)))</formula>
    </cfRule>
    <cfRule type="containsText" dxfId="224" priority="89" operator="containsText" text="Extremo">
      <formula>NOT(ISERROR(SEARCH("Extremo",F100)))</formula>
    </cfRule>
  </conditionalFormatting>
  <conditionalFormatting sqref="A7:B7">
    <cfRule type="containsText" dxfId="223" priority="7" operator="containsText" text="3- Moderado">
      <formula>NOT(ISERROR(SEARCH("3- Moderado",A7)))</formula>
    </cfRule>
    <cfRule type="containsText" dxfId="222" priority="8" operator="containsText" text="6- Moderado">
      <formula>NOT(ISERROR(SEARCH("6- Moderado",A7)))</formula>
    </cfRule>
    <cfRule type="containsText" dxfId="221" priority="9" operator="containsText" text="4- Moderado">
      <formula>NOT(ISERROR(SEARCH("4- Moderado",A7)))</formula>
    </cfRule>
    <cfRule type="containsText" dxfId="220" priority="10" operator="containsText" text="3- Bajo">
      <formula>NOT(ISERROR(SEARCH("3- Bajo",A7)))</formula>
    </cfRule>
    <cfRule type="containsText" dxfId="219" priority="11" operator="containsText" text="4- Bajo">
      <formula>NOT(ISERROR(SEARCH("4- Bajo",A7)))</formula>
    </cfRule>
    <cfRule type="containsText" dxfId="218" priority="12" operator="containsText" text="1- Bajo">
      <formula>NOT(ISERROR(SEARCH("1- Bajo",A7)))</formula>
    </cfRule>
  </conditionalFormatting>
  <conditionalFormatting sqref="C8:F8">
    <cfRule type="containsText" dxfId="217" priority="1" operator="containsText" text="3- Moderado">
      <formula>NOT(ISERROR(SEARCH("3- Moderado",C8)))</formula>
    </cfRule>
    <cfRule type="containsText" dxfId="216" priority="2" operator="containsText" text="6- Moderado">
      <formula>NOT(ISERROR(SEARCH("6- Moderado",C8)))</formula>
    </cfRule>
    <cfRule type="containsText" dxfId="215" priority="3" operator="containsText" text="4- Moderado">
      <formula>NOT(ISERROR(SEARCH("4- Moderado",C8)))</formula>
    </cfRule>
    <cfRule type="containsText" dxfId="214" priority="4" operator="containsText" text="3- Bajo">
      <formula>NOT(ISERROR(SEARCH("3- Bajo",C8)))</formula>
    </cfRule>
    <cfRule type="containsText" dxfId="213" priority="5" operator="containsText" text="4- Bajo">
      <formula>NOT(ISERROR(SEARCH("4- Bajo",C8)))</formula>
    </cfRule>
    <cfRule type="containsText" dxfId="212"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G9:G119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119"/>
  <sheetViews>
    <sheetView topLeftCell="B88" zoomScaleNormal="100" workbookViewId="0">
      <selection activeCell="I10" sqref="I10:M121"/>
    </sheetView>
  </sheetViews>
  <sheetFormatPr defaultColWidth="11.42578125" defaultRowHeight="15"/>
  <cols>
    <col min="1" max="1" width="6.140625" style="92" customWidth="1"/>
    <col min="2" max="2" width="22.42578125" style="92" customWidth="1"/>
    <col min="3" max="3" width="42" style="34" customWidth="1"/>
    <col min="4" max="4" width="16.85546875" style="93" customWidth="1"/>
    <col min="5" max="5" width="13.2851562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09"/>
      <c r="B1" s="509"/>
      <c r="C1" s="509"/>
      <c r="D1" s="510"/>
      <c r="E1" s="510"/>
      <c r="F1" s="510"/>
      <c r="G1" s="510"/>
      <c r="H1" s="510"/>
      <c r="I1" s="510"/>
      <c r="J1" s="510"/>
      <c r="K1" s="508"/>
      <c r="L1" s="508"/>
      <c r="M1" s="508"/>
    </row>
    <row r="2" spans="1:13" s="88" customFormat="1" ht="39.75" customHeight="1">
      <c r="A2" s="509"/>
      <c r="B2" s="509"/>
      <c r="C2" s="509"/>
      <c r="D2" s="510"/>
      <c r="E2" s="510"/>
      <c r="F2" s="510"/>
      <c r="G2" s="510"/>
      <c r="H2" s="510"/>
      <c r="I2" s="510"/>
      <c r="J2" s="510"/>
      <c r="K2" s="508"/>
      <c r="L2" s="508"/>
      <c r="M2" s="508"/>
    </row>
    <row r="3" spans="1:13" s="88" customFormat="1" ht="3" customHeight="1">
      <c r="A3" s="509"/>
      <c r="B3" s="509"/>
      <c r="C3" s="509"/>
      <c r="D3" s="237"/>
      <c r="E3" s="237"/>
      <c r="F3" s="237"/>
      <c r="G3" s="237"/>
      <c r="H3" s="237"/>
      <c r="I3" s="237"/>
      <c r="J3" s="237"/>
      <c r="K3" s="508"/>
      <c r="L3" s="508"/>
      <c r="M3" s="508"/>
    </row>
    <row r="4" spans="1:13" s="88" customFormat="1" ht="21.75" customHeight="1">
      <c r="A4" s="390" t="s">
        <v>513</v>
      </c>
      <c r="B4" s="391"/>
      <c r="C4" s="387" t="str">
        <f>'6- Valoración Controles'!C4:K4</f>
        <v>GESTIÓN FINANCIERA Y PRESUPUESTAL</v>
      </c>
      <c r="D4" s="388"/>
      <c r="E4" s="388"/>
      <c r="F4" s="388"/>
      <c r="G4" s="388"/>
      <c r="H4" s="388"/>
      <c r="I4" s="388"/>
      <c r="J4" s="388"/>
      <c r="K4" s="388"/>
      <c r="L4" s="388"/>
      <c r="M4" s="389"/>
    </row>
    <row r="5" spans="1:13" s="88" customFormat="1" ht="40.9" customHeight="1">
      <c r="A5" s="390" t="s">
        <v>514</v>
      </c>
      <c r="B5" s="391"/>
      <c r="C5" s="392"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393"/>
      <c r="E5" s="393"/>
      <c r="F5" s="393"/>
      <c r="G5" s="393"/>
      <c r="H5" s="393"/>
      <c r="I5" s="393"/>
      <c r="J5" s="393"/>
      <c r="K5" s="393"/>
      <c r="L5" s="393"/>
      <c r="M5" s="394"/>
    </row>
    <row r="6" spans="1:13" s="88" customFormat="1" ht="24.75" customHeight="1" thickBot="1">
      <c r="A6" s="398" t="s">
        <v>515</v>
      </c>
      <c r="B6" s="399"/>
      <c r="C6" s="395" t="s">
        <v>269</v>
      </c>
      <c r="D6" s="396"/>
      <c r="E6" s="396"/>
      <c r="F6" s="396"/>
      <c r="G6" s="396"/>
      <c r="H6" s="396"/>
      <c r="I6" s="396"/>
      <c r="J6" s="396"/>
      <c r="K6" s="396"/>
      <c r="L6" s="396"/>
      <c r="M6" s="397"/>
    </row>
    <row r="7" spans="1:13" s="89" customFormat="1" ht="24.75" customHeight="1" thickTop="1" thickBot="1">
      <c r="A7" s="516" t="s">
        <v>516</v>
      </c>
      <c r="B7" s="517"/>
      <c r="C7" s="518"/>
      <c r="D7" s="519" t="s">
        <v>517</v>
      </c>
      <c r="E7" s="519"/>
      <c r="F7" s="519"/>
      <c r="G7" s="520" t="s">
        <v>518</v>
      </c>
      <c r="H7" s="511" t="s">
        <v>519</v>
      </c>
      <c r="I7" s="513" t="s">
        <v>520</v>
      </c>
      <c r="J7" s="514"/>
      <c r="K7" s="513" t="s">
        <v>521</v>
      </c>
      <c r="L7" s="515"/>
      <c r="M7" s="511" t="s">
        <v>522</v>
      </c>
    </row>
    <row r="8" spans="1:13" s="90" customFormat="1" ht="57" customHeight="1" thickTop="1" thickBot="1">
      <c r="A8" s="238" t="s">
        <v>39</v>
      </c>
      <c r="B8" s="238" t="s">
        <v>209</v>
      </c>
      <c r="C8" s="238" t="s">
        <v>211</v>
      </c>
      <c r="D8" s="239" t="s">
        <v>221</v>
      </c>
      <c r="E8" s="239" t="s">
        <v>523</v>
      </c>
      <c r="F8" s="239" t="s">
        <v>524</v>
      </c>
      <c r="G8" s="520"/>
      <c r="H8" s="512"/>
      <c r="I8" s="240" t="s">
        <v>525</v>
      </c>
      <c r="J8" s="240" t="s">
        <v>526</v>
      </c>
      <c r="K8" s="240" t="s">
        <v>527</v>
      </c>
      <c r="L8" s="242" t="s">
        <v>528</v>
      </c>
      <c r="M8" s="512"/>
    </row>
    <row r="9" spans="1:13" s="91" customFormat="1" ht="3.75" customHeight="1" thickTop="1">
      <c r="A9" s="522"/>
      <c r="B9" s="523"/>
      <c r="C9" s="523"/>
      <c r="D9" s="523"/>
      <c r="E9" s="523"/>
      <c r="F9" s="523"/>
      <c r="G9" s="523"/>
      <c r="H9" s="241"/>
      <c r="I9" s="241"/>
      <c r="J9" s="241"/>
      <c r="K9" s="241"/>
      <c r="L9" s="241"/>
      <c r="M9" s="95"/>
    </row>
    <row r="10" spans="1:13" s="91" customFormat="1" ht="13.5" customHeight="1">
      <c r="A10" s="533">
        <f>'7- Mapa Final'!A10</f>
        <v>1</v>
      </c>
      <c r="B10" s="533" t="str">
        <f>'7- Mapa Final'!B10</f>
        <v xml:space="preserve">Posibilidad de registro y pago equivocado, tardío y sin el cumplimiento de requisitos  de las obligaciones de la Enrtidad </v>
      </c>
      <c r="C10" s="525" t="str">
        <f>'7- Mapa Final'!C10</f>
        <v>Se abonan menores o mayores valores o se abonan  a cuentas que no pertenecen a los destinatarios, o se abona incumpliendo los tiempos contractuales o legales  establecidos .</v>
      </c>
      <c r="D10" s="498" t="str">
        <f>'7- Mapa Final'!J10</f>
        <v>Muy Baja - 1</v>
      </c>
      <c r="E10" s="500" t="str">
        <f>'7- Mapa Final'!K10</f>
        <v>Menor - 2</v>
      </c>
      <c r="F10" s="502" t="str">
        <f>'7- Mapa Final'!M10</f>
        <v>Bajo - 2</v>
      </c>
      <c r="G10" s="352"/>
      <c r="H10" s="525"/>
      <c r="I10" s="503"/>
      <c r="J10" s="503"/>
      <c r="K10" s="504"/>
      <c r="L10" s="504"/>
      <c r="M10" s="525"/>
    </row>
    <row r="11" spans="1:13" s="91" customFormat="1" ht="13.5" customHeight="1">
      <c r="A11" s="533"/>
      <c r="B11" s="533"/>
      <c r="C11" s="525"/>
      <c r="D11" s="499"/>
      <c r="E11" s="501"/>
      <c r="F11" s="502"/>
      <c r="G11" s="352"/>
      <c r="H11" s="525"/>
      <c r="I11" s="503"/>
      <c r="J11" s="503"/>
      <c r="K11" s="503"/>
      <c r="L11" s="503"/>
      <c r="M11" s="525"/>
    </row>
    <row r="12" spans="1:13" s="91" customFormat="1" ht="13.5" customHeight="1">
      <c r="A12" s="533"/>
      <c r="B12" s="533"/>
      <c r="C12" s="525"/>
      <c r="D12" s="499"/>
      <c r="E12" s="501"/>
      <c r="F12" s="502"/>
      <c r="G12" s="352"/>
      <c r="H12" s="525"/>
      <c r="I12" s="503"/>
      <c r="J12" s="503"/>
      <c r="K12" s="503"/>
      <c r="L12" s="503"/>
      <c r="M12" s="525"/>
    </row>
    <row r="13" spans="1:13" s="91" customFormat="1" ht="13.5" customHeight="1">
      <c r="A13" s="533"/>
      <c r="B13" s="533"/>
      <c r="C13" s="525"/>
      <c r="D13" s="499"/>
      <c r="E13" s="501"/>
      <c r="F13" s="502"/>
      <c r="G13" s="352"/>
      <c r="H13" s="525"/>
      <c r="I13" s="503"/>
      <c r="J13" s="503"/>
      <c r="K13" s="503"/>
      <c r="L13" s="503"/>
      <c r="M13" s="525"/>
    </row>
    <row r="14" spans="1:13" s="91" customFormat="1" ht="13.5" customHeight="1">
      <c r="A14" s="533"/>
      <c r="B14" s="533"/>
      <c r="C14" s="525"/>
      <c r="D14" s="499"/>
      <c r="E14" s="501"/>
      <c r="F14" s="502"/>
      <c r="G14" s="352"/>
      <c r="H14" s="525"/>
      <c r="I14" s="503"/>
      <c r="J14" s="503"/>
      <c r="K14" s="503"/>
      <c r="L14" s="503"/>
      <c r="M14" s="525"/>
    </row>
    <row r="15" spans="1:13" s="91" customFormat="1" ht="13.5" customHeight="1">
      <c r="A15" s="533"/>
      <c r="B15" s="533"/>
      <c r="C15" s="525"/>
      <c r="D15" s="499"/>
      <c r="E15" s="501"/>
      <c r="F15" s="502"/>
      <c r="G15" s="352"/>
      <c r="H15" s="525"/>
      <c r="I15" s="503"/>
      <c r="J15" s="503"/>
      <c r="K15" s="503"/>
      <c r="L15" s="503"/>
      <c r="M15" s="525"/>
    </row>
    <row r="16" spans="1:13" s="91" customFormat="1" ht="13.5" customHeight="1">
      <c r="A16" s="533"/>
      <c r="B16" s="533"/>
      <c r="C16" s="525"/>
      <c r="D16" s="499"/>
      <c r="E16" s="501"/>
      <c r="F16" s="502"/>
      <c r="G16" s="352"/>
      <c r="H16" s="525"/>
      <c r="I16" s="503"/>
      <c r="J16" s="503"/>
      <c r="K16" s="503"/>
      <c r="L16" s="503"/>
      <c r="M16" s="525"/>
    </row>
    <row r="17" spans="1:13" s="91" customFormat="1" ht="13.5" customHeight="1">
      <c r="A17" s="533"/>
      <c r="B17" s="533"/>
      <c r="C17" s="525"/>
      <c r="D17" s="499"/>
      <c r="E17" s="501"/>
      <c r="F17" s="502"/>
      <c r="G17" s="352"/>
      <c r="H17" s="525"/>
      <c r="I17" s="503"/>
      <c r="J17" s="503"/>
      <c r="K17" s="503"/>
      <c r="L17" s="503"/>
      <c r="M17" s="525"/>
    </row>
    <row r="18" spans="1:13" s="91" customFormat="1" ht="21.75" customHeight="1">
      <c r="A18" s="533"/>
      <c r="B18" s="533"/>
      <c r="C18" s="525"/>
      <c r="D18" s="499"/>
      <c r="E18" s="501"/>
      <c r="F18" s="502"/>
      <c r="G18" s="352"/>
      <c r="H18" s="525"/>
      <c r="I18" s="503"/>
      <c r="J18" s="503"/>
      <c r="K18" s="503"/>
      <c r="L18" s="503"/>
      <c r="M18" s="525"/>
    </row>
    <row r="19" spans="1:13" s="91" customFormat="1" ht="21.75" customHeight="1">
      <c r="A19" s="533"/>
      <c r="B19" s="533"/>
      <c r="C19" s="525"/>
      <c r="D19" s="499"/>
      <c r="E19" s="501"/>
      <c r="F19" s="502"/>
      <c r="G19" s="352"/>
      <c r="H19" s="525"/>
      <c r="I19" s="503"/>
      <c r="J19" s="503"/>
      <c r="K19" s="503"/>
      <c r="L19" s="503"/>
      <c r="M19" s="525"/>
    </row>
    <row r="20" spans="1:13" s="91" customFormat="1" ht="13.5" customHeight="1">
      <c r="A20" s="533">
        <f>'7- Mapa Final'!A20</f>
        <v>2</v>
      </c>
      <c r="B20" s="533" t="str">
        <f>'7- Mapa Final'!B20</f>
        <v xml:space="preserve">Registrar o emitir  CDP con rubro presupuestal diferente al indicado en la solicitud </v>
      </c>
      <c r="C20" s="525" t="str">
        <f>'7- Mapa Final'!C20</f>
        <v>Emitir un CDP con informacion erronea de valor, destinacion, cuenta a afectar.</v>
      </c>
      <c r="D20" s="498" t="str">
        <f>'7- Mapa Final'!J20</f>
        <v>Muy Baja - 1</v>
      </c>
      <c r="E20" s="500" t="str">
        <f>'7- Mapa Final'!K20</f>
        <v>Menor - 2</v>
      </c>
      <c r="F20" s="502" t="str">
        <f>'7- Mapa Final'!M20</f>
        <v>Bajo - 2</v>
      </c>
      <c r="G20" s="352"/>
      <c r="H20" s="524" t="s">
        <v>532</v>
      </c>
      <c r="I20" s="503"/>
      <c r="J20" s="503"/>
      <c r="K20" s="504"/>
      <c r="L20" s="504"/>
      <c r="M20" s="525"/>
    </row>
    <row r="21" spans="1:13" s="91" customFormat="1" ht="13.5" customHeight="1">
      <c r="A21" s="533"/>
      <c r="B21" s="533"/>
      <c r="C21" s="525"/>
      <c r="D21" s="499"/>
      <c r="E21" s="501"/>
      <c r="F21" s="502"/>
      <c r="G21" s="352"/>
      <c r="H21" s="525"/>
      <c r="I21" s="503"/>
      <c r="J21" s="503"/>
      <c r="K21" s="503"/>
      <c r="L21" s="503"/>
      <c r="M21" s="525"/>
    </row>
    <row r="22" spans="1:13" s="91" customFormat="1" ht="13.5" customHeight="1">
      <c r="A22" s="533"/>
      <c r="B22" s="533"/>
      <c r="C22" s="525"/>
      <c r="D22" s="499"/>
      <c r="E22" s="501"/>
      <c r="F22" s="502"/>
      <c r="G22" s="352"/>
      <c r="H22" s="525"/>
      <c r="I22" s="503"/>
      <c r="J22" s="503"/>
      <c r="K22" s="503"/>
      <c r="L22" s="503"/>
      <c r="M22" s="525"/>
    </row>
    <row r="23" spans="1:13" s="91" customFormat="1" ht="13.5" customHeight="1">
      <c r="A23" s="533"/>
      <c r="B23" s="533"/>
      <c r="C23" s="525"/>
      <c r="D23" s="499"/>
      <c r="E23" s="501"/>
      <c r="F23" s="502"/>
      <c r="G23" s="352"/>
      <c r="H23" s="525"/>
      <c r="I23" s="503"/>
      <c r="J23" s="503"/>
      <c r="K23" s="503"/>
      <c r="L23" s="503"/>
      <c r="M23" s="525"/>
    </row>
    <row r="24" spans="1:13" s="91" customFormat="1" ht="13.5" customHeight="1">
      <c r="A24" s="533"/>
      <c r="B24" s="533"/>
      <c r="C24" s="525"/>
      <c r="D24" s="499"/>
      <c r="E24" s="501"/>
      <c r="F24" s="502"/>
      <c r="G24" s="352"/>
      <c r="H24" s="525"/>
      <c r="I24" s="503"/>
      <c r="J24" s="503"/>
      <c r="K24" s="503"/>
      <c r="L24" s="503"/>
      <c r="M24" s="525"/>
    </row>
    <row r="25" spans="1:13" s="91" customFormat="1" ht="13.5" customHeight="1">
      <c r="A25" s="533"/>
      <c r="B25" s="533"/>
      <c r="C25" s="525"/>
      <c r="D25" s="499"/>
      <c r="E25" s="501"/>
      <c r="F25" s="502"/>
      <c r="G25" s="352"/>
      <c r="H25" s="525"/>
      <c r="I25" s="503"/>
      <c r="J25" s="503"/>
      <c r="K25" s="503"/>
      <c r="L25" s="503"/>
      <c r="M25" s="525"/>
    </row>
    <row r="26" spans="1:13" s="91" customFormat="1" ht="13.5" customHeight="1">
      <c r="A26" s="533"/>
      <c r="B26" s="533"/>
      <c r="C26" s="525"/>
      <c r="D26" s="499"/>
      <c r="E26" s="501"/>
      <c r="F26" s="502"/>
      <c r="G26" s="352"/>
      <c r="H26" s="525"/>
      <c r="I26" s="503"/>
      <c r="J26" s="503"/>
      <c r="K26" s="503"/>
      <c r="L26" s="503"/>
      <c r="M26" s="525"/>
    </row>
    <row r="27" spans="1:13" s="91" customFormat="1" ht="13.5" customHeight="1">
      <c r="A27" s="533"/>
      <c r="B27" s="533"/>
      <c r="C27" s="525"/>
      <c r="D27" s="499"/>
      <c r="E27" s="501"/>
      <c r="F27" s="502"/>
      <c r="G27" s="352"/>
      <c r="H27" s="525"/>
      <c r="I27" s="503"/>
      <c r="J27" s="503"/>
      <c r="K27" s="503"/>
      <c r="L27" s="503"/>
      <c r="M27" s="525"/>
    </row>
    <row r="28" spans="1:13" s="91" customFormat="1" ht="21.75" customHeight="1">
      <c r="A28" s="533"/>
      <c r="B28" s="533"/>
      <c r="C28" s="525"/>
      <c r="D28" s="499"/>
      <c r="E28" s="501"/>
      <c r="F28" s="502"/>
      <c r="G28" s="352"/>
      <c r="H28" s="525"/>
      <c r="I28" s="503"/>
      <c r="J28" s="503"/>
      <c r="K28" s="503"/>
      <c r="L28" s="503"/>
      <c r="M28" s="525"/>
    </row>
    <row r="29" spans="1:13" s="91" customFormat="1" ht="21.75" customHeight="1">
      <c r="A29" s="533"/>
      <c r="B29" s="533"/>
      <c r="C29" s="525"/>
      <c r="D29" s="499"/>
      <c r="E29" s="501"/>
      <c r="F29" s="502"/>
      <c r="G29" s="352"/>
      <c r="H29" s="525"/>
      <c r="I29" s="503"/>
      <c r="J29" s="503"/>
      <c r="K29" s="503"/>
      <c r="L29" s="503"/>
      <c r="M29" s="525"/>
    </row>
    <row r="30" spans="1:13" s="91" customFormat="1" ht="13.5" customHeight="1">
      <c r="A30" s="533">
        <f>'7- Mapa Final'!A30</f>
        <v>3</v>
      </c>
      <c r="B30" s="533" t="str">
        <f>'7- Mapa Final'!B30</f>
        <v xml:space="preserve">Incumplimiento de obligaciones tributarias </v>
      </c>
      <c r="C30" s="525" t="str">
        <f>'7- Mapa Final'!C30</f>
        <v xml:space="preserve"> No se  reconocen , o no se pagan  oportunamente , o no se pagan los valores correctos o en la administración de impuestos  correcta ,    las  obligaciones tributarias que le competen a la entidad</v>
      </c>
      <c r="D30" s="498" t="str">
        <f>'7- Mapa Final'!J30</f>
        <v>Muy Baja - 1</v>
      </c>
      <c r="E30" s="500" t="str">
        <f>'7- Mapa Final'!K30</f>
        <v>Leve - 1</v>
      </c>
      <c r="F30" s="502" t="str">
        <f>'7- Mapa Final'!M30</f>
        <v>Bajo - 1</v>
      </c>
      <c r="G30" s="352"/>
      <c r="H30" s="534" t="s">
        <v>542</v>
      </c>
      <c r="I30" s="503"/>
      <c r="J30" s="503"/>
      <c r="K30" s="504"/>
      <c r="L30" s="504"/>
      <c r="M30" s="525"/>
    </row>
    <row r="31" spans="1:13" s="91" customFormat="1" ht="13.5" customHeight="1">
      <c r="A31" s="533"/>
      <c r="B31" s="533"/>
      <c r="C31" s="525"/>
      <c r="D31" s="499"/>
      <c r="E31" s="501"/>
      <c r="F31" s="502"/>
      <c r="G31" s="352"/>
      <c r="H31" s="525"/>
      <c r="I31" s="503"/>
      <c r="J31" s="503"/>
      <c r="K31" s="503"/>
      <c r="L31" s="503"/>
      <c r="M31" s="525"/>
    </row>
    <row r="32" spans="1:13" s="91" customFormat="1" ht="13.5" customHeight="1">
      <c r="A32" s="533"/>
      <c r="B32" s="533"/>
      <c r="C32" s="525"/>
      <c r="D32" s="499"/>
      <c r="E32" s="501"/>
      <c r="F32" s="502"/>
      <c r="G32" s="352"/>
      <c r="H32" s="525"/>
      <c r="I32" s="503"/>
      <c r="J32" s="503"/>
      <c r="K32" s="503"/>
      <c r="L32" s="503"/>
      <c r="M32" s="525"/>
    </row>
    <row r="33" spans="1:13" s="91" customFormat="1" ht="13.5" customHeight="1">
      <c r="A33" s="533"/>
      <c r="B33" s="533"/>
      <c r="C33" s="525"/>
      <c r="D33" s="499"/>
      <c r="E33" s="501"/>
      <c r="F33" s="502"/>
      <c r="G33" s="352"/>
      <c r="H33" s="525"/>
      <c r="I33" s="503"/>
      <c r="J33" s="503"/>
      <c r="K33" s="503"/>
      <c r="L33" s="503"/>
      <c r="M33" s="525"/>
    </row>
    <row r="34" spans="1:13" s="91" customFormat="1" ht="13.5" customHeight="1">
      <c r="A34" s="533"/>
      <c r="B34" s="533"/>
      <c r="C34" s="525"/>
      <c r="D34" s="499"/>
      <c r="E34" s="501"/>
      <c r="F34" s="502"/>
      <c r="G34" s="352"/>
      <c r="H34" s="525"/>
      <c r="I34" s="503"/>
      <c r="J34" s="503"/>
      <c r="K34" s="503"/>
      <c r="L34" s="503"/>
      <c r="M34" s="525"/>
    </row>
    <row r="35" spans="1:13" s="91" customFormat="1" ht="13.5" customHeight="1">
      <c r="A35" s="533"/>
      <c r="B35" s="533"/>
      <c r="C35" s="525"/>
      <c r="D35" s="499"/>
      <c r="E35" s="501"/>
      <c r="F35" s="502"/>
      <c r="G35" s="352"/>
      <c r="H35" s="525"/>
      <c r="I35" s="503"/>
      <c r="J35" s="503"/>
      <c r="K35" s="503"/>
      <c r="L35" s="503"/>
      <c r="M35" s="525"/>
    </row>
    <row r="36" spans="1:13" s="91" customFormat="1" ht="13.5" customHeight="1">
      <c r="A36" s="533"/>
      <c r="B36" s="533"/>
      <c r="C36" s="525"/>
      <c r="D36" s="499"/>
      <c r="E36" s="501"/>
      <c r="F36" s="502"/>
      <c r="G36" s="352"/>
      <c r="H36" s="525"/>
      <c r="I36" s="503"/>
      <c r="J36" s="503"/>
      <c r="K36" s="503"/>
      <c r="L36" s="503"/>
      <c r="M36" s="525"/>
    </row>
    <row r="37" spans="1:13" s="91" customFormat="1" ht="13.5" customHeight="1">
      <c r="A37" s="533"/>
      <c r="B37" s="533"/>
      <c r="C37" s="525"/>
      <c r="D37" s="499"/>
      <c r="E37" s="501"/>
      <c r="F37" s="502"/>
      <c r="G37" s="352"/>
      <c r="H37" s="525"/>
      <c r="I37" s="503"/>
      <c r="J37" s="503"/>
      <c r="K37" s="503"/>
      <c r="L37" s="503"/>
      <c r="M37" s="525"/>
    </row>
    <row r="38" spans="1:13" s="91" customFormat="1" ht="21.75" customHeight="1">
      <c r="A38" s="533"/>
      <c r="B38" s="533"/>
      <c r="C38" s="525"/>
      <c r="D38" s="499"/>
      <c r="E38" s="501"/>
      <c r="F38" s="502"/>
      <c r="G38" s="352"/>
      <c r="H38" s="525"/>
      <c r="I38" s="503"/>
      <c r="J38" s="503"/>
      <c r="K38" s="503"/>
      <c r="L38" s="503"/>
      <c r="M38" s="525"/>
    </row>
    <row r="39" spans="1:13" s="91" customFormat="1" ht="21.75" customHeight="1">
      <c r="A39" s="533"/>
      <c r="B39" s="533"/>
      <c r="C39" s="525"/>
      <c r="D39" s="499"/>
      <c r="E39" s="501"/>
      <c r="F39" s="502"/>
      <c r="G39" s="352"/>
      <c r="H39" s="525"/>
      <c r="I39" s="503"/>
      <c r="J39" s="503"/>
      <c r="K39" s="503"/>
      <c r="L39" s="503"/>
      <c r="M39" s="525"/>
    </row>
    <row r="40" spans="1:13" s="91" customFormat="1" ht="13.5" customHeight="1">
      <c r="A40" s="533">
        <f>'7- Mapa Final'!A40</f>
        <v>4</v>
      </c>
      <c r="B40" s="533" t="str">
        <f>'7- Mapa Final'!B40</f>
        <v xml:space="preserve">Iliquidez </v>
      </c>
      <c r="C40" s="525" t="str">
        <f>'7- Mapa Final'!C40</f>
        <v>Posibilidad de que la Entidad no cuente con fondos para cumplir con sus compromisos</v>
      </c>
      <c r="D40" s="498" t="str">
        <f>'7- Mapa Final'!J40</f>
        <v>Muy Baja - 1</v>
      </c>
      <c r="E40" s="500" t="str">
        <f>'7- Mapa Final'!K40</f>
        <v>Leve - 1</v>
      </c>
      <c r="F40" s="502" t="str">
        <f>'7- Mapa Final'!M40</f>
        <v>Bajo - 1</v>
      </c>
      <c r="G40" s="352"/>
      <c r="H40" s="525"/>
      <c r="I40" s="503"/>
      <c r="J40" s="503"/>
      <c r="K40" s="504"/>
      <c r="L40" s="504"/>
      <c r="M40" s="525"/>
    </row>
    <row r="41" spans="1:13" s="91" customFormat="1" ht="13.5" customHeight="1">
      <c r="A41" s="533"/>
      <c r="B41" s="533"/>
      <c r="C41" s="525"/>
      <c r="D41" s="499"/>
      <c r="E41" s="501"/>
      <c r="F41" s="502"/>
      <c r="G41" s="352"/>
      <c r="H41" s="525"/>
      <c r="I41" s="503"/>
      <c r="J41" s="503"/>
      <c r="K41" s="503"/>
      <c r="L41" s="503"/>
      <c r="M41" s="525"/>
    </row>
    <row r="42" spans="1:13" s="91" customFormat="1" ht="13.5" customHeight="1">
      <c r="A42" s="533"/>
      <c r="B42" s="533"/>
      <c r="C42" s="525"/>
      <c r="D42" s="499"/>
      <c r="E42" s="501"/>
      <c r="F42" s="502"/>
      <c r="G42" s="352"/>
      <c r="H42" s="525"/>
      <c r="I42" s="503"/>
      <c r="J42" s="503"/>
      <c r="K42" s="503"/>
      <c r="L42" s="503"/>
      <c r="M42" s="525"/>
    </row>
    <row r="43" spans="1:13" s="91" customFormat="1" ht="13.5" customHeight="1">
      <c r="A43" s="533"/>
      <c r="B43" s="533"/>
      <c r="C43" s="525"/>
      <c r="D43" s="499"/>
      <c r="E43" s="501"/>
      <c r="F43" s="502"/>
      <c r="G43" s="352"/>
      <c r="H43" s="525"/>
      <c r="I43" s="503"/>
      <c r="J43" s="503"/>
      <c r="K43" s="503"/>
      <c r="L43" s="503"/>
      <c r="M43" s="525"/>
    </row>
    <row r="44" spans="1:13" s="91" customFormat="1" ht="13.5" customHeight="1">
      <c r="A44" s="533"/>
      <c r="B44" s="533"/>
      <c r="C44" s="525"/>
      <c r="D44" s="499"/>
      <c r="E44" s="501"/>
      <c r="F44" s="502"/>
      <c r="G44" s="352"/>
      <c r="H44" s="525"/>
      <c r="I44" s="503"/>
      <c r="J44" s="503"/>
      <c r="K44" s="503"/>
      <c r="L44" s="503"/>
      <c r="M44" s="525"/>
    </row>
    <row r="45" spans="1:13" s="91" customFormat="1" ht="13.5" customHeight="1">
      <c r="A45" s="533"/>
      <c r="B45" s="533"/>
      <c r="C45" s="525"/>
      <c r="D45" s="499"/>
      <c r="E45" s="501"/>
      <c r="F45" s="502"/>
      <c r="G45" s="352"/>
      <c r="H45" s="525"/>
      <c r="I45" s="503"/>
      <c r="J45" s="503"/>
      <c r="K45" s="503"/>
      <c r="L45" s="503"/>
      <c r="M45" s="525"/>
    </row>
    <row r="46" spans="1:13" s="91" customFormat="1" ht="13.5" customHeight="1">
      <c r="A46" s="533"/>
      <c r="B46" s="533"/>
      <c r="C46" s="525"/>
      <c r="D46" s="499"/>
      <c r="E46" s="501"/>
      <c r="F46" s="502"/>
      <c r="G46" s="352"/>
      <c r="H46" s="525"/>
      <c r="I46" s="503"/>
      <c r="J46" s="503"/>
      <c r="K46" s="503"/>
      <c r="L46" s="503"/>
      <c r="M46" s="525"/>
    </row>
    <row r="47" spans="1:13" s="91" customFormat="1" ht="13.5" customHeight="1">
      <c r="A47" s="533"/>
      <c r="B47" s="533"/>
      <c r="C47" s="525"/>
      <c r="D47" s="499"/>
      <c r="E47" s="501"/>
      <c r="F47" s="502"/>
      <c r="G47" s="352"/>
      <c r="H47" s="525"/>
      <c r="I47" s="503"/>
      <c r="J47" s="503"/>
      <c r="K47" s="503"/>
      <c r="L47" s="503"/>
      <c r="M47" s="525"/>
    </row>
    <row r="48" spans="1:13" s="91" customFormat="1" ht="21.75" customHeight="1">
      <c r="A48" s="533"/>
      <c r="B48" s="533"/>
      <c r="C48" s="525"/>
      <c r="D48" s="499"/>
      <c r="E48" s="501"/>
      <c r="F48" s="502"/>
      <c r="G48" s="352"/>
      <c r="H48" s="525"/>
      <c r="I48" s="503"/>
      <c r="J48" s="503"/>
      <c r="K48" s="503"/>
      <c r="L48" s="503"/>
      <c r="M48" s="525"/>
    </row>
    <row r="49" spans="1:13" s="91" customFormat="1" ht="21.75" customHeight="1">
      <c r="A49" s="533"/>
      <c r="B49" s="533"/>
      <c r="C49" s="525"/>
      <c r="D49" s="499"/>
      <c r="E49" s="501"/>
      <c r="F49" s="502"/>
      <c r="G49" s="352"/>
      <c r="H49" s="525"/>
      <c r="I49" s="503"/>
      <c r="J49" s="503"/>
      <c r="K49" s="503"/>
      <c r="L49" s="503"/>
      <c r="M49" s="525"/>
    </row>
    <row r="50" spans="1:13" s="91" customFormat="1" ht="13.5" customHeight="1">
      <c r="A50" s="533">
        <f>'7- Mapa Final'!A50</f>
        <v>5</v>
      </c>
      <c r="B50" s="533" t="str">
        <f>'7- Mapa Final'!B50</f>
        <v xml:space="preserve">Perdida de rentabilidad o oportunidad de los recursos financieros </v>
      </c>
      <c r="C50" s="525" t="str">
        <f>'7- Mapa Final'!C50</f>
        <v>Los recursos del presupuesto tanto de inversión como de funcionamiento  permanecen en las cuentas bancarias sin  generar la rentabilidd esperada</v>
      </c>
      <c r="D50" s="498" t="str">
        <f>'7- Mapa Final'!J50</f>
        <v>Muy Baja - 1</v>
      </c>
      <c r="E50" s="500" t="str">
        <f>'7- Mapa Final'!K50</f>
        <v>Leve - 1</v>
      </c>
      <c r="F50" s="502" t="str">
        <f>'7- Mapa Final'!M50</f>
        <v>Bajo - 1</v>
      </c>
      <c r="G50" s="352"/>
      <c r="H50" s="525"/>
      <c r="I50" s="503"/>
      <c r="J50" s="503"/>
      <c r="K50" s="504"/>
      <c r="L50" s="504"/>
      <c r="M50" s="525"/>
    </row>
    <row r="51" spans="1:13" s="91" customFormat="1" ht="13.5" customHeight="1">
      <c r="A51" s="533"/>
      <c r="B51" s="533"/>
      <c r="C51" s="525"/>
      <c r="D51" s="499"/>
      <c r="E51" s="501"/>
      <c r="F51" s="502"/>
      <c r="G51" s="352"/>
      <c r="H51" s="525"/>
      <c r="I51" s="503"/>
      <c r="J51" s="503"/>
      <c r="K51" s="503"/>
      <c r="L51" s="503"/>
      <c r="M51" s="525"/>
    </row>
    <row r="52" spans="1:13" s="91" customFormat="1" ht="13.5" customHeight="1">
      <c r="A52" s="533"/>
      <c r="B52" s="533"/>
      <c r="C52" s="525"/>
      <c r="D52" s="499"/>
      <c r="E52" s="501"/>
      <c r="F52" s="502"/>
      <c r="G52" s="352"/>
      <c r="H52" s="525"/>
      <c r="I52" s="503"/>
      <c r="J52" s="503"/>
      <c r="K52" s="503"/>
      <c r="L52" s="503"/>
      <c r="M52" s="525"/>
    </row>
    <row r="53" spans="1:13" s="91" customFormat="1" ht="13.5" customHeight="1">
      <c r="A53" s="533"/>
      <c r="B53" s="533"/>
      <c r="C53" s="525"/>
      <c r="D53" s="499"/>
      <c r="E53" s="501"/>
      <c r="F53" s="502"/>
      <c r="G53" s="352"/>
      <c r="H53" s="525"/>
      <c r="I53" s="503"/>
      <c r="J53" s="503"/>
      <c r="K53" s="503"/>
      <c r="L53" s="503"/>
      <c r="M53" s="525"/>
    </row>
    <row r="54" spans="1:13" s="91" customFormat="1" ht="13.5" customHeight="1">
      <c r="A54" s="533"/>
      <c r="B54" s="533"/>
      <c r="C54" s="525"/>
      <c r="D54" s="499"/>
      <c r="E54" s="501"/>
      <c r="F54" s="502"/>
      <c r="G54" s="352"/>
      <c r="H54" s="525"/>
      <c r="I54" s="503"/>
      <c r="J54" s="503"/>
      <c r="K54" s="503"/>
      <c r="L54" s="503"/>
      <c r="M54" s="525"/>
    </row>
    <row r="55" spans="1:13" s="91" customFormat="1" ht="13.5" customHeight="1">
      <c r="A55" s="533"/>
      <c r="B55" s="533"/>
      <c r="C55" s="525"/>
      <c r="D55" s="499"/>
      <c r="E55" s="501"/>
      <c r="F55" s="502"/>
      <c r="G55" s="352"/>
      <c r="H55" s="525"/>
      <c r="I55" s="503"/>
      <c r="J55" s="503"/>
      <c r="K55" s="503"/>
      <c r="L55" s="503"/>
      <c r="M55" s="525"/>
    </row>
    <row r="56" spans="1:13" s="91" customFormat="1" ht="13.5" customHeight="1">
      <c r="A56" s="533"/>
      <c r="B56" s="533"/>
      <c r="C56" s="525"/>
      <c r="D56" s="499"/>
      <c r="E56" s="501"/>
      <c r="F56" s="502"/>
      <c r="G56" s="352"/>
      <c r="H56" s="525"/>
      <c r="I56" s="503"/>
      <c r="J56" s="503"/>
      <c r="K56" s="503"/>
      <c r="L56" s="503"/>
      <c r="M56" s="525"/>
    </row>
    <row r="57" spans="1:13" s="91" customFormat="1" ht="13.5" customHeight="1">
      <c r="A57" s="533"/>
      <c r="B57" s="533"/>
      <c r="C57" s="525"/>
      <c r="D57" s="499"/>
      <c r="E57" s="501"/>
      <c r="F57" s="502"/>
      <c r="G57" s="352"/>
      <c r="H57" s="525"/>
      <c r="I57" s="503"/>
      <c r="J57" s="503"/>
      <c r="K57" s="503"/>
      <c r="L57" s="503"/>
      <c r="M57" s="525"/>
    </row>
    <row r="58" spans="1:13" s="91" customFormat="1" ht="21.75" customHeight="1">
      <c r="A58" s="533"/>
      <c r="B58" s="533"/>
      <c r="C58" s="525"/>
      <c r="D58" s="499"/>
      <c r="E58" s="501"/>
      <c r="F58" s="502"/>
      <c r="G58" s="352"/>
      <c r="H58" s="525"/>
      <c r="I58" s="503"/>
      <c r="J58" s="503"/>
      <c r="K58" s="503"/>
      <c r="L58" s="503"/>
      <c r="M58" s="525"/>
    </row>
    <row r="59" spans="1:13" s="91" customFormat="1" ht="21.75" customHeight="1">
      <c r="A59" s="533"/>
      <c r="B59" s="533"/>
      <c r="C59" s="525"/>
      <c r="D59" s="499"/>
      <c r="E59" s="501"/>
      <c r="F59" s="502"/>
      <c r="G59" s="352"/>
      <c r="H59" s="525"/>
      <c r="I59" s="503"/>
      <c r="J59" s="503"/>
      <c r="K59" s="503"/>
      <c r="L59" s="503"/>
      <c r="M59" s="525"/>
    </row>
    <row r="60" spans="1:13" s="91" customFormat="1" ht="13.5" customHeight="1">
      <c r="A60" s="533">
        <f>'7- Mapa Final'!A60</f>
        <v>6</v>
      </c>
      <c r="B60" s="533" t="str">
        <f>'7- Mapa Final'!B60</f>
        <v xml:space="preserve">Emitir o presentar  en forma  errada o tardia  los  Balances de la entidad </v>
      </c>
      <c r="C60" s="525" t="str">
        <f>'7- Mapa Final'!C60</f>
        <v xml:space="preserve">Se incumple con los tiempos y condiciones etablecidas por la Contaduria General de la Nacion para la presentacion de los Estados Financieros  </v>
      </c>
      <c r="D60" s="498" t="str">
        <f>'7- Mapa Final'!J60</f>
        <v>Muy Baja - 1</v>
      </c>
      <c r="E60" s="500" t="str">
        <f>'7- Mapa Final'!K60</f>
        <v>Leve - 1</v>
      </c>
      <c r="F60" s="502" t="str">
        <f>'7- Mapa Final'!M60</f>
        <v>Bajo - 1</v>
      </c>
      <c r="G60" s="352"/>
      <c r="H60" s="525"/>
      <c r="I60" s="503"/>
      <c r="J60" s="503"/>
      <c r="K60" s="504"/>
      <c r="L60" s="504"/>
      <c r="M60" s="525"/>
    </row>
    <row r="61" spans="1:13" s="91" customFormat="1" ht="13.5" customHeight="1">
      <c r="A61" s="533"/>
      <c r="B61" s="533"/>
      <c r="C61" s="525"/>
      <c r="D61" s="499"/>
      <c r="E61" s="501"/>
      <c r="F61" s="502"/>
      <c r="G61" s="352"/>
      <c r="H61" s="525"/>
      <c r="I61" s="503"/>
      <c r="J61" s="503"/>
      <c r="K61" s="503"/>
      <c r="L61" s="503"/>
      <c r="M61" s="525"/>
    </row>
    <row r="62" spans="1:13" s="91" customFormat="1" ht="13.5" customHeight="1">
      <c r="A62" s="533"/>
      <c r="B62" s="533"/>
      <c r="C62" s="525"/>
      <c r="D62" s="499"/>
      <c r="E62" s="501"/>
      <c r="F62" s="502"/>
      <c r="G62" s="352"/>
      <c r="H62" s="525"/>
      <c r="I62" s="503"/>
      <c r="J62" s="503"/>
      <c r="K62" s="503"/>
      <c r="L62" s="503"/>
      <c r="M62" s="525"/>
    </row>
    <row r="63" spans="1:13" s="91" customFormat="1" ht="13.5" customHeight="1">
      <c r="A63" s="533"/>
      <c r="B63" s="533"/>
      <c r="C63" s="525"/>
      <c r="D63" s="499"/>
      <c r="E63" s="501"/>
      <c r="F63" s="502"/>
      <c r="G63" s="352"/>
      <c r="H63" s="525"/>
      <c r="I63" s="503"/>
      <c r="J63" s="503"/>
      <c r="K63" s="503"/>
      <c r="L63" s="503"/>
      <c r="M63" s="525"/>
    </row>
    <row r="64" spans="1:13" s="91" customFormat="1" ht="13.5" customHeight="1">
      <c r="A64" s="533"/>
      <c r="B64" s="533"/>
      <c r="C64" s="525"/>
      <c r="D64" s="499"/>
      <c r="E64" s="501"/>
      <c r="F64" s="502"/>
      <c r="G64" s="352"/>
      <c r="H64" s="525"/>
      <c r="I64" s="503"/>
      <c r="J64" s="503"/>
      <c r="K64" s="503"/>
      <c r="L64" s="503"/>
      <c r="M64" s="525"/>
    </row>
    <row r="65" spans="1:13" s="91" customFormat="1" ht="13.5" customHeight="1">
      <c r="A65" s="533"/>
      <c r="B65" s="533"/>
      <c r="C65" s="525"/>
      <c r="D65" s="499"/>
      <c r="E65" s="501"/>
      <c r="F65" s="502"/>
      <c r="G65" s="352"/>
      <c r="H65" s="525"/>
      <c r="I65" s="503"/>
      <c r="J65" s="503"/>
      <c r="K65" s="503"/>
      <c r="L65" s="503"/>
      <c r="M65" s="525"/>
    </row>
    <row r="66" spans="1:13" s="91" customFormat="1" ht="13.5" customHeight="1">
      <c r="A66" s="533"/>
      <c r="B66" s="533"/>
      <c r="C66" s="525"/>
      <c r="D66" s="499"/>
      <c r="E66" s="501"/>
      <c r="F66" s="502"/>
      <c r="G66" s="352"/>
      <c r="H66" s="525"/>
      <c r="I66" s="503"/>
      <c r="J66" s="503"/>
      <c r="K66" s="503"/>
      <c r="L66" s="503"/>
      <c r="M66" s="525"/>
    </row>
    <row r="67" spans="1:13" s="91" customFormat="1" ht="13.5" customHeight="1">
      <c r="A67" s="533"/>
      <c r="B67" s="533"/>
      <c r="C67" s="525"/>
      <c r="D67" s="499"/>
      <c r="E67" s="501"/>
      <c r="F67" s="502"/>
      <c r="G67" s="352"/>
      <c r="H67" s="525"/>
      <c r="I67" s="503"/>
      <c r="J67" s="503"/>
      <c r="K67" s="503"/>
      <c r="L67" s="503"/>
      <c r="M67" s="525"/>
    </row>
    <row r="68" spans="1:13" s="91" customFormat="1" ht="21.75" customHeight="1">
      <c r="A68" s="533"/>
      <c r="B68" s="533"/>
      <c r="C68" s="525"/>
      <c r="D68" s="499"/>
      <c r="E68" s="501"/>
      <c r="F68" s="502"/>
      <c r="G68" s="352"/>
      <c r="H68" s="525"/>
      <c r="I68" s="503"/>
      <c r="J68" s="503"/>
      <c r="K68" s="503"/>
      <c r="L68" s="503"/>
      <c r="M68" s="525"/>
    </row>
    <row r="69" spans="1:13" s="91" customFormat="1" ht="21.75" customHeight="1">
      <c r="A69" s="533"/>
      <c r="B69" s="533"/>
      <c r="C69" s="525"/>
      <c r="D69" s="499"/>
      <c r="E69" s="501"/>
      <c r="F69" s="502"/>
      <c r="G69" s="352"/>
      <c r="H69" s="525"/>
      <c r="I69" s="503"/>
      <c r="J69" s="503"/>
      <c r="K69" s="503"/>
      <c r="L69" s="503"/>
      <c r="M69" s="525"/>
    </row>
    <row r="70" spans="1:13" s="91" customFormat="1" ht="13.5" customHeight="1">
      <c r="A70" s="533">
        <f>'7- Mapa Final'!A70</f>
        <v>7</v>
      </c>
      <c r="B70" s="533" t="str">
        <f>'7- Mapa Final'!B70</f>
        <v xml:space="preserve">Recibir dádivas o beneficios a nombre propio o de terceros para  afectar la seguridad o confidencialidad de la información   </v>
      </c>
      <c r="C70" s="525" t="str">
        <f>'7- Mapa Final'!C70</f>
        <v xml:space="preserve">Recibir dádivas o beneficios a nombre propio o de terceros por   revelar información confidencial,  alterar, retener o no publicar información.  </v>
      </c>
      <c r="D70" s="498" t="str">
        <f>'7- Mapa Final'!J70</f>
        <v>Muy Baja - 1</v>
      </c>
      <c r="E70" s="500" t="str">
        <f>'7- Mapa Final'!K70</f>
        <v>Menor - 2</v>
      </c>
      <c r="F70" s="502" t="str">
        <f>'7- Mapa Final'!M70</f>
        <v>Bajo - 2</v>
      </c>
      <c r="G70" s="352"/>
      <c r="H70" s="525"/>
      <c r="I70" s="503"/>
      <c r="J70" s="503"/>
      <c r="K70" s="504"/>
      <c r="L70" s="504"/>
      <c r="M70" s="525"/>
    </row>
    <row r="71" spans="1:13" s="91" customFormat="1" ht="13.5" customHeight="1">
      <c r="A71" s="533"/>
      <c r="B71" s="533"/>
      <c r="C71" s="525"/>
      <c r="D71" s="499"/>
      <c r="E71" s="501"/>
      <c r="F71" s="502"/>
      <c r="G71" s="352"/>
      <c r="H71" s="525"/>
      <c r="I71" s="503"/>
      <c r="J71" s="503"/>
      <c r="K71" s="503"/>
      <c r="L71" s="503"/>
      <c r="M71" s="525"/>
    </row>
    <row r="72" spans="1:13" s="91" customFormat="1" ht="13.5" customHeight="1">
      <c r="A72" s="533"/>
      <c r="B72" s="533"/>
      <c r="C72" s="525"/>
      <c r="D72" s="499"/>
      <c r="E72" s="501"/>
      <c r="F72" s="502"/>
      <c r="G72" s="352"/>
      <c r="H72" s="525"/>
      <c r="I72" s="503"/>
      <c r="J72" s="503"/>
      <c r="K72" s="503"/>
      <c r="L72" s="503"/>
      <c r="M72" s="525"/>
    </row>
    <row r="73" spans="1:13" s="91" customFormat="1" ht="13.5" customHeight="1">
      <c r="A73" s="533"/>
      <c r="B73" s="533"/>
      <c r="C73" s="525"/>
      <c r="D73" s="499"/>
      <c r="E73" s="501"/>
      <c r="F73" s="502"/>
      <c r="G73" s="352"/>
      <c r="H73" s="525"/>
      <c r="I73" s="503"/>
      <c r="J73" s="503"/>
      <c r="K73" s="503"/>
      <c r="L73" s="503"/>
      <c r="M73" s="525"/>
    </row>
    <row r="74" spans="1:13" s="91" customFormat="1" ht="13.5" customHeight="1">
      <c r="A74" s="533"/>
      <c r="B74" s="533"/>
      <c r="C74" s="525"/>
      <c r="D74" s="499"/>
      <c r="E74" s="501"/>
      <c r="F74" s="502"/>
      <c r="G74" s="352"/>
      <c r="H74" s="525"/>
      <c r="I74" s="503"/>
      <c r="J74" s="503"/>
      <c r="K74" s="503"/>
      <c r="L74" s="503"/>
      <c r="M74" s="525"/>
    </row>
    <row r="75" spans="1:13" s="91" customFormat="1" ht="13.5" customHeight="1">
      <c r="A75" s="533"/>
      <c r="B75" s="533"/>
      <c r="C75" s="525"/>
      <c r="D75" s="499"/>
      <c r="E75" s="501"/>
      <c r="F75" s="502"/>
      <c r="G75" s="352"/>
      <c r="H75" s="525"/>
      <c r="I75" s="503"/>
      <c r="J75" s="503"/>
      <c r="K75" s="503"/>
      <c r="L75" s="503"/>
      <c r="M75" s="525"/>
    </row>
    <row r="76" spans="1:13" s="91" customFormat="1" ht="13.5" customHeight="1">
      <c r="A76" s="533"/>
      <c r="B76" s="533"/>
      <c r="C76" s="525"/>
      <c r="D76" s="499"/>
      <c r="E76" s="501"/>
      <c r="F76" s="502"/>
      <c r="G76" s="352"/>
      <c r="H76" s="525"/>
      <c r="I76" s="503"/>
      <c r="J76" s="503"/>
      <c r="K76" s="503"/>
      <c r="L76" s="503"/>
      <c r="M76" s="525"/>
    </row>
    <row r="77" spans="1:13" s="91" customFormat="1" ht="13.5" customHeight="1">
      <c r="A77" s="533"/>
      <c r="B77" s="533"/>
      <c r="C77" s="525"/>
      <c r="D77" s="499"/>
      <c r="E77" s="501"/>
      <c r="F77" s="502"/>
      <c r="G77" s="352"/>
      <c r="H77" s="525"/>
      <c r="I77" s="503"/>
      <c r="J77" s="503"/>
      <c r="K77" s="503"/>
      <c r="L77" s="503"/>
      <c r="M77" s="525"/>
    </row>
    <row r="78" spans="1:13" s="91" customFormat="1" ht="21.75" customHeight="1">
      <c r="A78" s="533"/>
      <c r="B78" s="533"/>
      <c r="C78" s="525"/>
      <c r="D78" s="499"/>
      <c r="E78" s="501"/>
      <c r="F78" s="502"/>
      <c r="G78" s="352"/>
      <c r="H78" s="525"/>
      <c r="I78" s="503"/>
      <c r="J78" s="503"/>
      <c r="K78" s="503"/>
      <c r="L78" s="503"/>
      <c r="M78" s="525"/>
    </row>
    <row r="79" spans="1:13" s="91" customFormat="1" ht="21.75" customHeight="1">
      <c r="A79" s="533"/>
      <c r="B79" s="533"/>
      <c r="C79" s="525"/>
      <c r="D79" s="499"/>
      <c r="E79" s="501"/>
      <c r="F79" s="502"/>
      <c r="G79" s="352"/>
      <c r="H79" s="525"/>
      <c r="I79" s="503"/>
      <c r="J79" s="503"/>
      <c r="K79" s="503"/>
      <c r="L79" s="503"/>
      <c r="M79" s="525"/>
    </row>
    <row r="80" spans="1:13" s="91" customFormat="1" ht="13.5" customHeight="1">
      <c r="A80" s="533">
        <f>'7- Mapa Final'!A80</f>
        <v>8</v>
      </c>
      <c r="B80" s="533" t="str">
        <f>'7- Mapa Final'!B80</f>
        <v>Ofrecer, prometer, entregar, aceptar o solicitar una ventaja indebida para dar tramite de pago de devolución de sumas de dinero de competencia del Fondos Especiales.</v>
      </c>
      <c r="C80" s="525" t="str">
        <f>'7- Mapa Final'!C80</f>
        <v>Cuando se solicita y se tramita la solicitud de devolución de sumas de dinero de los Fondos Especiales sin el lleno de los requisitos legales, se falsifican documentos soporte para el pago.</v>
      </c>
      <c r="D80" s="498" t="str">
        <f>'7- Mapa Final'!J80</f>
        <v>Muy Baja - 1</v>
      </c>
      <c r="E80" s="500" t="str">
        <f>'7- Mapa Final'!K80</f>
        <v>Menor - 2</v>
      </c>
      <c r="F80" s="502" t="str">
        <f>'7- Mapa Final'!M80</f>
        <v>Bajo - 2</v>
      </c>
      <c r="G80" s="352"/>
      <c r="H80" s="525"/>
      <c r="I80" s="503"/>
      <c r="J80" s="503"/>
      <c r="K80" s="504"/>
      <c r="L80" s="504"/>
      <c r="M80" s="525"/>
    </row>
    <row r="81" spans="1:13" s="91" customFormat="1" ht="13.5" customHeight="1">
      <c r="A81" s="533"/>
      <c r="B81" s="533"/>
      <c r="C81" s="525"/>
      <c r="D81" s="499"/>
      <c r="E81" s="501"/>
      <c r="F81" s="502"/>
      <c r="G81" s="352"/>
      <c r="H81" s="525"/>
      <c r="I81" s="503"/>
      <c r="J81" s="503"/>
      <c r="K81" s="503"/>
      <c r="L81" s="503"/>
      <c r="M81" s="525"/>
    </row>
    <row r="82" spans="1:13" s="91" customFormat="1" ht="13.5" customHeight="1">
      <c r="A82" s="533"/>
      <c r="B82" s="533"/>
      <c r="C82" s="525"/>
      <c r="D82" s="499"/>
      <c r="E82" s="501"/>
      <c r="F82" s="502"/>
      <c r="G82" s="352"/>
      <c r="H82" s="525"/>
      <c r="I82" s="503"/>
      <c r="J82" s="503"/>
      <c r="K82" s="503"/>
      <c r="L82" s="503"/>
      <c r="M82" s="525"/>
    </row>
    <row r="83" spans="1:13" s="91" customFormat="1" ht="13.5" customHeight="1">
      <c r="A83" s="533"/>
      <c r="B83" s="533"/>
      <c r="C83" s="525"/>
      <c r="D83" s="499"/>
      <c r="E83" s="501"/>
      <c r="F83" s="502"/>
      <c r="G83" s="352"/>
      <c r="H83" s="525"/>
      <c r="I83" s="503"/>
      <c r="J83" s="503"/>
      <c r="K83" s="503"/>
      <c r="L83" s="503"/>
      <c r="M83" s="525"/>
    </row>
    <row r="84" spans="1:13" s="91" customFormat="1" ht="13.5" customHeight="1">
      <c r="A84" s="533"/>
      <c r="B84" s="533"/>
      <c r="C84" s="525"/>
      <c r="D84" s="499"/>
      <c r="E84" s="501"/>
      <c r="F84" s="502"/>
      <c r="G84" s="352"/>
      <c r="H84" s="525"/>
      <c r="I84" s="503"/>
      <c r="J84" s="503"/>
      <c r="K84" s="503"/>
      <c r="L84" s="503"/>
      <c r="M84" s="525"/>
    </row>
    <row r="85" spans="1:13" s="91" customFormat="1" ht="13.5" customHeight="1">
      <c r="A85" s="533"/>
      <c r="B85" s="533"/>
      <c r="C85" s="525"/>
      <c r="D85" s="499"/>
      <c r="E85" s="501"/>
      <c r="F85" s="502"/>
      <c r="G85" s="352"/>
      <c r="H85" s="525"/>
      <c r="I85" s="503"/>
      <c r="J85" s="503"/>
      <c r="K85" s="503"/>
      <c r="L85" s="503"/>
      <c r="M85" s="525"/>
    </row>
    <row r="86" spans="1:13" s="91" customFormat="1" ht="13.5" customHeight="1">
      <c r="A86" s="533"/>
      <c r="B86" s="533"/>
      <c r="C86" s="525"/>
      <c r="D86" s="499"/>
      <c r="E86" s="501"/>
      <c r="F86" s="502"/>
      <c r="G86" s="352"/>
      <c r="H86" s="525"/>
      <c r="I86" s="503"/>
      <c r="J86" s="503"/>
      <c r="K86" s="503"/>
      <c r="L86" s="503"/>
      <c r="M86" s="525"/>
    </row>
    <row r="87" spans="1:13" s="91" customFormat="1" ht="13.5" customHeight="1">
      <c r="A87" s="533"/>
      <c r="B87" s="533"/>
      <c r="C87" s="525"/>
      <c r="D87" s="499"/>
      <c r="E87" s="501"/>
      <c r="F87" s="502"/>
      <c r="G87" s="352"/>
      <c r="H87" s="525"/>
      <c r="I87" s="503"/>
      <c r="J87" s="503"/>
      <c r="K87" s="503"/>
      <c r="L87" s="503"/>
      <c r="M87" s="525"/>
    </row>
    <row r="88" spans="1:13" s="91" customFormat="1" ht="21.75" customHeight="1">
      <c r="A88" s="533"/>
      <c r="B88" s="533"/>
      <c r="C88" s="525"/>
      <c r="D88" s="499"/>
      <c r="E88" s="501"/>
      <c r="F88" s="502"/>
      <c r="G88" s="352"/>
      <c r="H88" s="525"/>
      <c r="I88" s="503"/>
      <c r="J88" s="503"/>
      <c r="K88" s="503"/>
      <c r="L88" s="503"/>
      <c r="M88" s="525"/>
    </row>
    <row r="89" spans="1:13" s="91" customFormat="1" ht="21.75" customHeight="1">
      <c r="A89" s="533"/>
      <c r="B89" s="533"/>
      <c r="C89" s="525"/>
      <c r="D89" s="499"/>
      <c r="E89" s="501"/>
      <c r="F89" s="502"/>
      <c r="G89" s="352"/>
      <c r="H89" s="525"/>
      <c r="I89" s="503"/>
      <c r="J89" s="503"/>
      <c r="K89" s="503"/>
      <c r="L89" s="503"/>
      <c r="M89" s="525"/>
    </row>
    <row r="90" spans="1:13" s="91" customFormat="1" ht="13.5" customHeight="1">
      <c r="A90" s="533">
        <f>'7- Mapa Final'!A90</f>
        <v>9</v>
      </c>
      <c r="B90" s="533" t="str">
        <f>'7- Mapa Final'!B90</f>
        <v>Ofrecer, prometer, entregar, aceptar o solicitar una ventaja indebida para efectuar la asignación presupuestal</v>
      </c>
      <c r="C90" s="525" t="str">
        <f>'7- Mapa Final'!C90</f>
        <v>La asignación y modificaciones presupuestales se realizan con criterios subjetivos para satisfacer beneficios particulares evitando la aplicación de los objetivos institucionales para la distribución del presupuesto.</v>
      </c>
      <c r="D90" s="498" t="str">
        <f>'7- Mapa Final'!J90</f>
        <v>Muy Baja - 1</v>
      </c>
      <c r="E90" s="500" t="str">
        <f>'7- Mapa Final'!K90</f>
        <v>Menor - 2</v>
      </c>
      <c r="F90" s="502" t="str">
        <f>'7- Mapa Final'!M90</f>
        <v>Bajo - 2</v>
      </c>
      <c r="G90" s="352"/>
      <c r="H90" s="521" t="s">
        <v>539</v>
      </c>
      <c r="I90" s="503"/>
      <c r="J90" s="503"/>
      <c r="K90" s="504"/>
      <c r="L90" s="504"/>
      <c r="M90" s="525"/>
    </row>
    <row r="91" spans="1:13" s="91" customFormat="1" ht="13.5" customHeight="1">
      <c r="A91" s="533"/>
      <c r="B91" s="533"/>
      <c r="C91" s="525"/>
      <c r="D91" s="499"/>
      <c r="E91" s="501"/>
      <c r="F91" s="502"/>
      <c r="G91" s="352"/>
      <c r="H91" s="521"/>
      <c r="I91" s="503"/>
      <c r="J91" s="503"/>
      <c r="K91" s="503"/>
      <c r="L91" s="503"/>
      <c r="M91" s="525"/>
    </row>
    <row r="92" spans="1:13" s="91" customFormat="1" ht="13.5" customHeight="1">
      <c r="A92" s="533"/>
      <c r="B92" s="533"/>
      <c r="C92" s="525"/>
      <c r="D92" s="499"/>
      <c r="E92" s="501"/>
      <c r="F92" s="502"/>
      <c r="G92" s="352"/>
      <c r="H92" s="521"/>
      <c r="I92" s="503"/>
      <c r="J92" s="503"/>
      <c r="K92" s="503"/>
      <c r="L92" s="503"/>
      <c r="M92" s="525"/>
    </row>
    <row r="93" spans="1:13" s="91" customFormat="1" ht="13.5" customHeight="1">
      <c r="A93" s="533"/>
      <c r="B93" s="533"/>
      <c r="C93" s="525"/>
      <c r="D93" s="499"/>
      <c r="E93" s="501"/>
      <c r="F93" s="502"/>
      <c r="G93" s="352"/>
      <c r="H93" s="521"/>
      <c r="I93" s="503"/>
      <c r="J93" s="503"/>
      <c r="K93" s="503"/>
      <c r="L93" s="503"/>
      <c r="M93" s="525"/>
    </row>
    <row r="94" spans="1:13" s="91" customFormat="1" ht="13.5" customHeight="1">
      <c r="A94" s="533"/>
      <c r="B94" s="533"/>
      <c r="C94" s="525"/>
      <c r="D94" s="499"/>
      <c r="E94" s="501"/>
      <c r="F94" s="502"/>
      <c r="G94" s="352"/>
      <c r="H94" s="521"/>
      <c r="I94" s="503"/>
      <c r="J94" s="503"/>
      <c r="K94" s="503"/>
      <c r="L94" s="503"/>
      <c r="M94" s="525"/>
    </row>
    <row r="95" spans="1:13" s="91" customFormat="1" ht="13.5" customHeight="1">
      <c r="A95" s="533"/>
      <c r="B95" s="533"/>
      <c r="C95" s="525"/>
      <c r="D95" s="499"/>
      <c r="E95" s="501"/>
      <c r="F95" s="502"/>
      <c r="G95" s="352"/>
      <c r="H95" s="521"/>
      <c r="I95" s="503"/>
      <c r="J95" s="503"/>
      <c r="K95" s="503"/>
      <c r="L95" s="503"/>
      <c r="M95" s="525"/>
    </row>
    <row r="96" spans="1:13" s="91" customFormat="1" ht="13.5" customHeight="1">
      <c r="A96" s="533"/>
      <c r="B96" s="533"/>
      <c r="C96" s="525"/>
      <c r="D96" s="499"/>
      <c r="E96" s="501"/>
      <c r="F96" s="502"/>
      <c r="G96" s="352"/>
      <c r="H96" s="521"/>
      <c r="I96" s="503"/>
      <c r="J96" s="503"/>
      <c r="K96" s="503"/>
      <c r="L96" s="503"/>
      <c r="M96" s="525"/>
    </row>
    <row r="97" spans="1:13" s="91" customFormat="1" ht="13.5" customHeight="1">
      <c r="A97" s="533"/>
      <c r="B97" s="533"/>
      <c r="C97" s="525"/>
      <c r="D97" s="499"/>
      <c r="E97" s="501"/>
      <c r="F97" s="502"/>
      <c r="G97" s="352"/>
      <c r="H97" s="521"/>
      <c r="I97" s="503"/>
      <c r="J97" s="503"/>
      <c r="K97" s="503"/>
      <c r="L97" s="503"/>
      <c r="M97" s="525"/>
    </row>
    <row r="98" spans="1:13" s="91" customFormat="1" ht="21.75" customHeight="1">
      <c r="A98" s="533"/>
      <c r="B98" s="533"/>
      <c r="C98" s="525"/>
      <c r="D98" s="499"/>
      <c r="E98" s="501"/>
      <c r="F98" s="502"/>
      <c r="G98" s="352"/>
      <c r="H98" s="521"/>
      <c r="I98" s="503"/>
      <c r="J98" s="503"/>
      <c r="K98" s="503"/>
      <c r="L98" s="503"/>
      <c r="M98" s="525"/>
    </row>
    <row r="99" spans="1:13" s="91" customFormat="1" ht="21.75" customHeight="1">
      <c r="A99" s="533"/>
      <c r="B99" s="533"/>
      <c r="C99" s="525"/>
      <c r="D99" s="499"/>
      <c r="E99" s="501"/>
      <c r="F99" s="502"/>
      <c r="G99" s="352"/>
      <c r="H99" s="521"/>
      <c r="I99" s="503"/>
      <c r="J99" s="503"/>
      <c r="K99" s="503"/>
      <c r="L99" s="503"/>
      <c r="M99" s="525"/>
    </row>
    <row r="100" spans="1:13" s="91" customFormat="1" ht="13.5" customHeight="1">
      <c r="A100" s="533">
        <f>'7- Mapa Final'!A100</f>
        <v>10</v>
      </c>
      <c r="B100" s="533" t="str">
        <f>'7- Mapa Final'!B100</f>
        <v>Ofrecer, prometer, entregar, aceptar o solicitar una ventaja indebida para tramitar cuentas sin el lleno de requisitos contractuales o aplicar erradamente deducciones.</v>
      </c>
      <c r="C100" s="525" t="str">
        <f>'7- Mapa Final'!C100</f>
        <v>Omitir la verificación de los documentos requeridos para tramitar la obligación, o elaborar la abligación sin los descuentos establecidos en la ley, o demorar la elaboración del documento de manera injustificada</v>
      </c>
      <c r="D100" s="498" t="str">
        <f>'7- Mapa Final'!J100</f>
        <v>Muy Baja - 1</v>
      </c>
      <c r="E100" s="500" t="str">
        <f>'7- Mapa Final'!K100</f>
        <v>Menor - 2</v>
      </c>
      <c r="F100" s="502" t="str">
        <f>'7- Mapa Final'!M100</f>
        <v>Bajo - 2</v>
      </c>
      <c r="G100" s="352"/>
      <c r="H100" s="534" t="s">
        <v>540</v>
      </c>
      <c r="I100" s="503"/>
      <c r="J100" s="503"/>
      <c r="K100" s="504"/>
      <c r="L100" s="504"/>
      <c r="M100" s="525"/>
    </row>
    <row r="101" spans="1:13" s="91" customFormat="1" ht="13.5" customHeight="1">
      <c r="A101" s="533"/>
      <c r="B101" s="533"/>
      <c r="C101" s="525"/>
      <c r="D101" s="499"/>
      <c r="E101" s="501"/>
      <c r="F101" s="502"/>
      <c r="G101" s="352"/>
      <c r="H101" s="525"/>
      <c r="I101" s="503"/>
      <c r="J101" s="503"/>
      <c r="K101" s="503"/>
      <c r="L101" s="503"/>
      <c r="M101" s="525"/>
    </row>
    <row r="102" spans="1:13" s="91" customFormat="1" ht="13.5" customHeight="1">
      <c r="A102" s="533"/>
      <c r="B102" s="533"/>
      <c r="C102" s="525"/>
      <c r="D102" s="499"/>
      <c r="E102" s="501"/>
      <c r="F102" s="502"/>
      <c r="G102" s="352"/>
      <c r="H102" s="525"/>
      <c r="I102" s="503"/>
      <c r="J102" s="503"/>
      <c r="K102" s="503"/>
      <c r="L102" s="503"/>
      <c r="M102" s="525"/>
    </row>
    <row r="103" spans="1:13" s="91" customFormat="1" ht="13.5" customHeight="1">
      <c r="A103" s="533"/>
      <c r="B103" s="533"/>
      <c r="C103" s="525"/>
      <c r="D103" s="499"/>
      <c r="E103" s="501"/>
      <c r="F103" s="502"/>
      <c r="G103" s="352"/>
      <c r="H103" s="525"/>
      <c r="I103" s="503"/>
      <c r="J103" s="503"/>
      <c r="K103" s="503"/>
      <c r="L103" s="503"/>
      <c r="M103" s="525"/>
    </row>
    <row r="104" spans="1:13" s="91" customFormat="1" ht="13.5" customHeight="1">
      <c r="A104" s="533"/>
      <c r="B104" s="533"/>
      <c r="C104" s="525"/>
      <c r="D104" s="499"/>
      <c r="E104" s="501"/>
      <c r="F104" s="502"/>
      <c r="G104" s="352"/>
      <c r="H104" s="525"/>
      <c r="I104" s="503"/>
      <c r="J104" s="503"/>
      <c r="K104" s="503"/>
      <c r="L104" s="503"/>
      <c r="M104" s="525"/>
    </row>
    <row r="105" spans="1:13" s="91" customFormat="1" ht="13.5" customHeight="1">
      <c r="A105" s="533"/>
      <c r="B105" s="533"/>
      <c r="C105" s="525"/>
      <c r="D105" s="499"/>
      <c r="E105" s="501"/>
      <c r="F105" s="502"/>
      <c r="G105" s="352"/>
      <c r="H105" s="525"/>
      <c r="I105" s="503"/>
      <c r="J105" s="503"/>
      <c r="K105" s="503"/>
      <c r="L105" s="503"/>
      <c r="M105" s="525"/>
    </row>
    <row r="106" spans="1:13" s="91" customFormat="1" ht="13.5" customHeight="1">
      <c r="A106" s="533"/>
      <c r="B106" s="533"/>
      <c r="C106" s="525"/>
      <c r="D106" s="499"/>
      <c r="E106" s="501"/>
      <c r="F106" s="502"/>
      <c r="G106" s="352"/>
      <c r="H106" s="525"/>
      <c r="I106" s="503"/>
      <c r="J106" s="503"/>
      <c r="K106" s="503"/>
      <c r="L106" s="503"/>
      <c r="M106" s="525"/>
    </row>
    <row r="107" spans="1:13" s="91" customFormat="1" ht="13.5" customHeight="1">
      <c r="A107" s="533"/>
      <c r="B107" s="533"/>
      <c r="C107" s="525"/>
      <c r="D107" s="499"/>
      <c r="E107" s="501"/>
      <c r="F107" s="502"/>
      <c r="G107" s="352"/>
      <c r="H107" s="525"/>
      <c r="I107" s="503"/>
      <c r="J107" s="503"/>
      <c r="K107" s="503"/>
      <c r="L107" s="503"/>
      <c r="M107" s="525"/>
    </row>
    <row r="108" spans="1:13" s="91" customFormat="1" ht="21.75" customHeight="1">
      <c r="A108" s="533"/>
      <c r="B108" s="533"/>
      <c r="C108" s="525"/>
      <c r="D108" s="499"/>
      <c r="E108" s="501"/>
      <c r="F108" s="502"/>
      <c r="G108" s="352"/>
      <c r="H108" s="525"/>
      <c r="I108" s="503"/>
      <c r="J108" s="503"/>
      <c r="K108" s="503"/>
      <c r="L108" s="503"/>
      <c r="M108" s="525"/>
    </row>
    <row r="109" spans="1:13" s="91" customFormat="1" ht="21.75" customHeight="1">
      <c r="A109" s="533"/>
      <c r="B109" s="533"/>
      <c r="C109" s="525"/>
      <c r="D109" s="499"/>
      <c r="E109" s="501"/>
      <c r="F109" s="502"/>
      <c r="G109" s="352"/>
      <c r="H109" s="525"/>
      <c r="I109" s="503"/>
      <c r="J109" s="503"/>
      <c r="K109" s="503"/>
      <c r="L109" s="503"/>
      <c r="M109" s="525"/>
    </row>
    <row r="110" spans="1:13">
      <c r="A110" s="533">
        <f>'7- Mapa Final'!A110</f>
        <v>11</v>
      </c>
      <c r="B110" s="533" t="str">
        <f>'7- Mapa Final'!B110</f>
        <v>Ofrecer, prometer, entregar, aceptar o solicitar una ventaja indebida para girar un cheque a un beneficiario diferente al que corresponde.</v>
      </c>
      <c r="C110" s="525" t="str">
        <f>'7- Mapa Final'!C110</f>
        <v xml:space="preserve">Utilizar los giros recibidos del Ministerio de Hacienda para beneficiar a un tercero. </v>
      </c>
      <c r="D110" s="498" t="str">
        <f>'7- Mapa Final'!J110</f>
        <v>Muy Baja - 1</v>
      </c>
      <c r="E110" s="500" t="str">
        <f>'7- Mapa Final'!K110</f>
        <v>Menor - 2</v>
      </c>
      <c r="F110" s="502" t="str">
        <f>'7- Mapa Final'!M110</f>
        <v>Bajo - 2</v>
      </c>
      <c r="G110" s="352"/>
      <c r="H110" s="525"/>
      <c r="I110" s="503"/>
      <c r="J110" s="503"/>
      <c r="K110" s="504"/>
      <c r="L110" s="504"/>
      <c r="M110" s="525"/>
    </row>
    <row r="111" spans="1:13">
      <c r="A111" s="533"/>
      <c r="B111" s="533"/>
      <c r="C111" s="525"/>
      <c r="D111" s="499"/>
      <c r="E111" s="501"/>
      <c r="F111" s="502"/>
      <c r="G111" s="352"/>
      <c r="H111" s="525"/>
      <c r="I111" s="503"/>
      <c r="J111" s="503"/>
      <c r="K111" s="503"/>
      <c r="L111" s="503"/>
      <c r="M111" s="525"/>
    </row>
    <row r="112" spans="1:13">
      <c r="A112" s="533"/>
      <c r="B112" s="533"/>
      <c r="C112" s="525"/>
      <c r="D112" s="499"/>
      <c r="E112" s="501"/>
      <c r="F112" s="502"/>
      <c r="G112" s="352"/>
      <c r="H112" s="525"/>
      <c r="I112" s="503"/>
      <c r="J112" s="503"/>
      <c r="K112" s="503"/>
      <c r="L112" s="503"/>
      <c r="M112" s="525"/>
    </row>
    <row r="113" spans="1:13">
      <c r="A113" s="533"/>
      <c r="B113" s="533"/>
      <c r="C113" s="525"/>
      <c r="D113" s="499"/>
      <c r="E113" s="501"/>
      <c r="F113" s="502"/>
      <c r="G113" s="352"/>
      <c r="H113" s="525"/>
      <c r="I113" s="503"/>
      <c r="J113" s="503"/>
      <c r="K113" s="503"/>
      <c r="L113" s="503"/>
      <c r="M113" s="525"/>
    </row>
    <row r="114" spans="1:13">
      <c r="A114" s="533"/>
      <c r="B114" s="533"/>
      <c r="C114" s="525"/>
      <c r="D114" s="499"/>
      <c r="E114" s="501"/>
      <c r="F114" s="502"/>
      <c r="G114" s="352"/>
      <c r="H114" s="525"/>
      <c r="I114" s="503"/>
      <c r="J114" s="503"/>
      <c r="K114" s="503"/>
      <c r="L114" s="503"/>
      <c r="M114" s="525"/>
    </row>
    <row r="115" spans="1:13">
      <c r="A115" s="533"/>
      <c r="B115" s="533"/>
      <c r="C115" s="525"/>
      <c r="D115" s="499"/>
      <c r="E115" s="501"/>
      <c r="F115" s="502"/>
      <c r="G115" s="352"/>
      <c r="H115" s="525"/>
      <c r="I115" s="503"/>
      <c r="J115" s="503"/>
      <c r="K115" s="503"/>
      <c r="L115" s="503"/>
      <c r="M115" s="525"/>
    </row>
    <row r="116" spans="1:13">
      <c r="A116" s="533"/>
      <c r="B116" s="533"/>
      <c r="C116" s="525"/>
      <c r="D116" s="499"/>
      <c r="E116" s="501"/>
      <c r="F116" s="502"/>
      <c r="G116" s="352"/>
      <c r="H116" s="525"/>
      <c r="I116" s="503"/>
      <c r="J116" s="503"/>
      <c r="K116" s="503"/>
      <c r="L116" s="503"/>
      <c r="M116" s="525"/>
    </row>
    <row r="117" spans="1:13">
      <c r="A117" s="533"/>
      <c r="B117" s="533"/>
      <c r="C117" s="525"/>
      <c r="D117" s="499"/>
      <c r="E117" s="501"/>
      <c r="F117" s="502"/>
      <c r="G117" s="352"/>
      <c r="H117" s="525"/>
      <c r="I117" s="503"/>
      <c r="J117" s="503"/>
      <c r="K117" s="503"/>
      <c r="L117" s="503"/>
      <c r="M117" s="525"/>
    </row>
    <row r="118" spans="1:13">
      <c r="A118" s="533"/>
      <c r="B118" s="533"/>
      <c r="C118" s="525"/>
      <c r="D118" s="499"/>
      <c r="E118" s="501"/>
      <c r="F118" s="502"/>
      <c r="G118" s="352"/>
      <c r="H118" s="525"/>
      <c r="I118" s="503"/>
      <c r="J118" s="503"/>
      <c r="K118" s="503"/>
      <c r="L118" s="503"/>
      <c r="M118" s="525"/>
    </row>
    <row r="119" spans="1:13">
      <c r="A119" s="533"/>
      <c r="B119" s="533"/>
      <c r="C119" s="525"/>
      <c r="D119" s="499"/>
      <c r="E119" s="501"/>
      <c r="F119" s="502"/>
      <c r="G119" s="352"/>
      <c r="H119" s="525"/>
      <c r="I119" s="503"/>
      <c r="J119" s="503"/>
      <c r="K119" s="503"/>
      <c r="L119" s="503"/>
      <c r="M119" s="525"/>
    </row>
  </sheetData>
  <mergeCells count="160">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 ref="J110:J119"/>
    <mergeCell ref="K110:K119"/>
    <mergeCell ref="L110:L119"/>
    <mergeCell ref="M110:M119"/>
    <mergeCell ref="A110:A119"/>
    <mergeCell ref="B110:B119"/>
    <mergeCell ref="C110:C119"/>
    <mergeCell ref="D110:D119"/>
    <mergeCell ref="E110:E119"/>
    <mergeCell ref="F110:F119"/>
    <mergeCell ref="G110:G119"/>
    <mergeCell ref="H110:H119"/>
    <mergeCell ref="I110:I119"/>
  </mergeCells>
  <conditionalFormatting sqref="A10:B10 D10:E10">
    <cfRule type="containsText" dxfId="211" priority="279" operator="containsText" text="3- Moderado">
      <formula>NOT(ISERROR(SEARCH("3- Moderado",A10)))</formula>
    </cfRule>
    <cfRule type="containsText" dxfId="210" priority="280" operator="containsText" text="6- Moderado">
      <formula>NOT(ISERROR(SEARCH("6- Moderado",A10)))</formula>
    </cfRule>
    <cfRule type="containsText" dxfId="209" priority="281" operator="containsText" text="4- Moderado">
      <formula>NOT(ISERROR(SEARCH("4- Moderado",A10)))</formula>
    </cfRule>
    <cfRule type="containsText" dxfId="208" priority="282" operator="containsText" text="3- Bajo">
      <formula>NOT(ISERROR(SEARCH("3- Bajo",A10)))</formula>
    </cfRule>
    <cfRule type="containsText" dxfId="207" priority="283" operator="containsText" text="4- Bajo">
      <formula>NOT(ISERROR(SEARCH("4- Bajo",A10)))</formula>
    </cfRule>
    <cfRule type="containsText" dxfId="206" priority="284" operator="containsText" text="1- Bajo">
      <formula>NOT(ISERROR(SEARCH("1- Bajo",A10)))</formula>
    </cfRule>
  </conditionalFormatting>
  <conditionalFormatting sqref="D10:D19">
    <cfRule type="containsText" dxfId="205" priority="269" operator="containsText" text="Muy Alta">
      <formula>NOT(ISERROR(SEARCH("Muy Alta",D10)))</formula>
    </cfRule>
    <cfRule type="containsText" dxfId="204" priority="270" operator="containsText" text="Alta">
      <formula>NOT(ISERROR(SEARCH("Alta",D10)))</formula>
    </cfRule>
    <cfRule type="containsText" dxfId="203" priority="271" operator="containsText" text="Baja">
      <formula>NOT(ISERROR(SEARCH("Baja",D10)))</formula>
    </cfRule>
    <cfRule type="containsText" dxfId="202" priority="272" operator="containsText" text="Muy Baja">
      <formula>NOT(ISERROR(SEARCH("Muy Baja",D10)))</formula>
    </cfRule>
    <cfRule type="containsText" dxfId="201" priority="274" operator="containsText" text="Media">
      <formula>NOT(ISERROR(SEARCH("Media",D10)))</formula>
    </cfRule>
  </conditionalFormatting>
  <conditionalFormatting sqref="E10:E19">
    <cfRule type="containsText" dxfId="200" priority="265" operator="containsText" text="Catastrófico">
      <formula>NOT(ISERROR(SEARCH("Catastrófico",E10)))</formula>
    </cfRule>
    <cfRule type="containsText" dxfId="199" priority="266" operator="containsText" text="Mayor">
      <formula>NOT(ISERROR(SEARCH("Mayor",E10)))</formula>
    </cfRule>
    <cfRule type="containsText" dxfId="198" priority="267" operator="containsText" text="Menor">
      <formula>NOT(ISERROR(SEARCH("Menor",E10)))</formula>
    </cfRule>
    <cfRule type="containsText" dxfId="197" priority="268" operator="containsText" text="Leve">
      <formula>NOT(ISERROR(SEARCH("Leve",E10)))</formula>
    </cfRule>
  </conditionalFormatting>
  <conditionalFormatting sqref="E10:F19">
    <cfRule type="containsText" dxfId="196"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195" priority="275" operator="containsText" text="Bajo">
      <formula>NOT(ISERROR(SEARCH("Bajo",F10)))</formula>
    </cfRule>
    <cfRule type="containsText" dxfId="194" priority="276" operator="containsText" text="Moderado">
      <formula>NOT(ISERROR(SEARCH("Moderado",F10)))</formula>
    </cfRule>
    <cfRule type="containsText" dxfId="193" priority="277" operator="containsText" text="Alto">
      <formula>NOT(ISERROR(SEARCH("Alto",F10)))</formula>
    </cfRule>
    <cfRule type="containsText" dxfId="192" priority="278" operator="containsText" text="Extremo">
      <formula>NOT(ISERROR(SEARCH("Extremo",F10)))</formula>
    </cfRule>
  </conditionalFormatting>
  <conditionalFormatting sqref="A20:B20 D20:E20">
    <cfRule type="containsText" dxfId="191" priority="258" operator="containsText" text="3- Moderado">
      <formula>NOT(ISERROR(SEARCH("3- Moderado",A20)))</formula>
    </cfRule>
    <cfRule type="containsText" dxfId="190" priority="259" operator="containsText" text="6- Moderado">
      <formula>NOT(ISERROR(SEARCH("6- Moderado",A20)))</formula>
    </cfRule>
    <cfRule type="containsText" dxfId="189" priority="260" operator="containsText" text="4- Moderado">
      <formula>NOT(ISERROR(SEARCH("4- Moderado",A20)))</formula>
    </cfRule>
    <cfRule type="containsText" dxfId="188" priority="261" operator="containsText" text="3- Bajo">
      <formula>NOT(ISERROR(SEARCH("3- Bajo",A20)))</formula>
    </cfRule>
    <cfRule type="containsText" dxfId="187" priority="262" operator="containsText" text="4- Bajo">
      <formula>NOT(ISERROR(SEARCH("4- Bajo",A20)))</formula>
    </cfRule>
    <cfRule type="containsText" dxfId="186" priority="263" operator="containsText" text="1- Bajo">
      <formula>NOT(ISERROR(SEARCH("1- Bajo",A20)))</formula>
    </cfRule>
  </conditionalFormatting>
  <conditionalFormatting sqref="D20:D29">
    <cfRule type="containsText" dxfId="185" priority="248" operator="containsText" text="Muy Alta">
      <formula>NOT(ISERROR(SEARCH("Muy Alta",D20)))</formula>
    </cfRule>
    <cfRule type="containsText" dxfId="184" priority="249" operator="containsText" text="Alta">
      <formula>NOT(ISERROR(SEARCH("Alta",D20)))</formula>
    </cfRule>
    <cfRule type="containsText" dxfId="183" priority="250" operator="containsText" text="Baja">
      <formula>NOT(ISERROR(SEARCH("Baja",D20)))</formula>
    </cfRule>
    <cfRule type="containsText" dxfId="182" priority="251" operator="containsText" text="Muy Baja">
      <formula>NOT(ISERROR(SEARCH("Muy Baja",D20)))</formula>
    </cfRule>
    <cfRule type="containsText" dxfId="181" priority="253" operator="containsText" text="Media">
      <formula>NOT(ISERROR(SEARCH("Media",D20)))</formula>
    </cfRule>
  </conditionalFormatting>
  <conditionalFormatting sqref="E20:E29">
    <cfRule type="containsText" dxfId="180" priority="244" operator="containsText" text="Catastrófico">
      <formula>NOT(ISERROR(SEARCH("Catastrófico",E20)))</formula>
    </cfRule>
    <cfRule type="containsText" dxfId="179" priority="245" operator="containsText" text="Mayor">
      <formula>NOT(ISERROR(SEARCH("Mayor",E20)))</formula>
    </cfRule>
    <cfRule type="containsText" dxfId="178" priority="246" operator="containsText" text="Menor">
      <formula>NOT(ISERROR(SEARCH("Menor",E20)))</formula>
    </cfRule>
    <cfRule type="containsText" dxfId="177" priority="247" operator="containsText" text="Leve">
      <formula>NOT(ISERROR(SEARCH("Leve",E20)))</formula>
    </cfRule>
  </conditionalFormatting>
  <conditionalFormatting sqref="E20:F29">
    <cfRule type="containsText" dxfId="176"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175" priority="254" operator="containsText" text="Bajo">
      <formula>NOT(ISERROR(SEARCH("Bajo",F20)))</formula>
    </cfRule>
    <cfRule type="containsText" dxfId="174" priority="255" operator="containsText" text="Moderado">
      <formula>NOT(ISERROR(SEARCH("Moderado",F20)))</formula>
    </cfRule>
    <cfRule type="containsText" dxfId="173" priority="256" operator="containsText" text="Alto">
      <formula>NOT(ISERROR(SEARCH("Alto",F20)))</formula>
    </cfRule>
    <cfRule type="containsText" dxfId="172" priority="257" operator="containsText" text="Extremo">
      <formula>NOT(ISERROR(SEARCH("Extremo",F20)))</formula>
    </cfRule>
  </conditionalFormatting>
  <conditionalFormatting sqref="A30:B30 D30:E30">
    <cfRule type="containsText" dxfId="171" priority="237" operator="containsText" text="3- Moderado">
      <formula>NOT(ISERROR(SEARCH("3- Moderado",A30)))</formula>
    </cfRule>
    <cfRule type="containsText" dxfId="170" priority="238" operator="containsText" text="6- Moderado">
      <formula>NOT(ISERROR(SEARCH("6- Moderado",A30)))</formula>
    </cfRule>
    <cfRule type="containsText" dxfId="169" priority="239" operator="containsText" text="4- Moderado">
      <formula>NOT(ISERROR(SEARCH("4- Moderado",A30)))</formula>
    </cfRule>
    <cfRule type="containsText" dxfId="168" priority="240" operator="containsText" text="3- Bajo">
      <formula>NOT(ISERROR(SEARCH("3- Bajo",A30)))</formula>
    </cfRule>
    <cfRule type="containsText" dxfId="167" priority="241" operator="containsText" text="4- Bajo">
      <formula>NOT(ISERROR(SEARCH("4- Bajo",A30)))</formula>
    </cfRule>
    <cfRule type="containsText" dxfId="166" priority="242" operator="containsText" text="1- Bajo">
      <formula>NOT(ISERROR(SEARCH("1- Bajo",A30)))</formula>
    </cfRule>
  </conditionalFormatting>
  <conditionalFormatting sqref="D30:D39">
    <cfRule type="containsText" dxfId="165" priority="227" operator="containsText" text="Muy Alta">
      <formula>NOT(ISERROR(SEARCH("Muy Alta",D30)))</formula>
    </cfRule>
    <cfRule type="containsText" dxfId="164" priority="228" operator="containsText" text="Alta">
      <formula>NOT(ISERROR(SEARCH("Alta",D30)))</formula>
    </cfRule>
    <cfRule type="containsText" dxfId="163" priority="229" operator="containsText" text="Baja">
      <formula>NOT(ISERROR(SEARCH("Baja",D30)))</formula>
    </cfRule>
    <cfRule type="containsText" dxfId="162" priority="230" operator="containsText" text="Muy Baja">
      <formula>NOT(ISERROR(SEARCH("Muy Baja",D30)))</formula>
    </cfRule>
    <cfRule type="containsText" dxfId="161" priority="232" operator="containsText" text="Media">
      <formula>NOT(ISERROR(SEARCH("Media",D30)))</formula>
    </cfRule>
  </conditionalFormatting>
  <conditionalFormatting sqref="E30:E39">
    <cfRule type="containsText" dxfId="160" priority="223" operator="containsText" text="Catastrófico">
      <formula>NOT(ISERROR(SEARCH("Catastrófico",E30)))</formula>
    </cfRule>
    <cfRule type="containsText" dxfId="159" priority="224" operator="containsText" text="Mayor">
      <formula>NOT(ISERROR(SEARCH("Mayor",E30)))</formula>
    </cfRule>
    <cfRule type="containsText" dxfId="158" priority="225" operator="containsText" text="Menor">
      <formula>NOT(ISERROR(SEARCH("Menor",E30)))</formula>
    </cfRule>
    <cfRule type="containsText" dxfId="157" priority="226" operator="containsText" text="Leve">
      <formula>NOT(ISERROR(SEARCH("Leve",E30)))</formula>
    </cfRule>
  </conditionalFormatting>
  <conditionalFormatting sqref="E30:F39">
    <cfRule type="containsText" dxfId="156"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155" priority="233" operator="containsText" text="Bajo">
      <formula>NOT(ISERROR(SEARCH("Bajo",F30)))</formula>
    </cfRule>
    <cfRule type="containsText" dxfId="154" priority="234" operator="containsText" text="Moderado">
      <formula>NOT(ISERROR(SEARCH("Moderado",F30)))</formula>
    </cfRule>
    <cfRule type="containsText" dxfId="153" priority="235" operator="containsText" text="Alto">
      <formula>NOT(ISERROR(SEARCH("Alto",F30)))</formula>
    </cfRule>
    <cfRule type="containsText" dxfId="152" priority="236" operator="containsText" text="Extremo">
      <formula>NOT(ISERROR(SEARCH("Extremo",F30)))</formula>
    </cfRule>
  </conditionalFormatting>
  <conditionalFormatting sqref="A40:B40 D40:E40">
    <cfRule type="containsText" dxfId="151" priority="216" operator="containsText" text="3- Moderado">
      <formula>NOT(ISERROR(SEARCH("3- Moderado",A40)))</formula>
    </cfRule>
    <cfRule type="containsText" dxfId="150" priority="217" operator="containsText" text="6- Moderado">
      <formula>NOT(ISERROR(SEARCH("6- Moderado",A40)))</formula>
    </cfRule>
    <cfRule type="containsText" dxfId="149" priority="218" operator="containsText" text="4- Moderado">
      <formula>NOT(ISERROR(SEARCH("4- Moderado",A40)))</formula>
    </cfRule>
    <cfRule type="containsText" dxfId="148" priority="219" operator="containsText" text="3- Bajo">
      <formula>NOT(ISERROR(SEARCH("3- Bajo",A40)))</formula>
    </cfRule>
    <cfRule type="containsText" dxfId="147" priority="220" operator="containsText" text="4- Bajo">
      <formula>NOT(ISERROR(SEARCH("4- Bajo",A40)))</formula>
    </cfRule>
    <cfRule type="containsText" dxfId="146" priority="221" operator="containsText" text="1- Bajo">
      <formula>NOT(ISERROR(SEARCH("1- Bajo",A40)))</formula>
    </cfRule>
  </conditionalFormatting>
  <conditionalFormatting sqref="D40:D49">
    <cfRule type="containsText" dxfId="145" priority="206" operator="containsText" text="Muy Alta">
      <formula>NOT(ISERROR(SEARCH("Muy Alta",D40)))</formula>
    </cfRule>
    <cfRule type="containsText" dxfId="144" priority="207" operator="containsText" text="Alta">
      <formula>NOT(ISERROR(SEARCH("Alta",D40)))</formula>
    </cfRule>
    <cfRule type="containsText" dxfId="143" priority="208" operator="containsText" text="Baja">
      <formula>NOT(ISERROR(SEARCH("Baja",D40)))</formula>
    </cfRule>
    <cfRule type="containsText" dxfId="142" priority="209" operator="containsText" text="Muy Baja">
      <formula>NOT(ISERROR(SEARCH("Muy Baja",D40)))</formula>
    </cfRule>
    <cfRule type="containsText" dxfId="141" priority="211" operator="containsText" text="Media">
      <formula>NOT(ISERROR(SEARCH("Media",D40)))</formula>
    </cfRule>
  </conditionalFormatting>
  <conditionalFormatting sqref="E40:E49">
    <cfRule type="containsText" dxfId="140" priority="202" operator="containsText" text="Catastrófico">
      <formula>NOT(ISERROR(SEARCH("Catastrófico",E40)))</formula>
    </cfRule>
    <cfRule type="containsText" dxfId="139" priority="203" operator="containsText" text="Mayor">
      <formula>NOT(ISERROR(SEARCH("Mayor",E40)))</formula>
    </cfRule>
    <cfRule type="containsText" dxfId="138" priority="204" operator="containsText" text="Menor">
      <formula>NOT(ISERROR(SEARCH("Menor",E40)))</formula>
    </cfRule>
    <cfRule type="containsText" dxfId="137" priority="205" operator="containsText" text="Leve">
      <formula>NOT(ISERROR(SEARCH("Leve",E40)))</formula>
    </cfRule>
  </conditionalFormatting>
  <conditionalFormatting sqref="E40:F49">
    <cfRule type="containsText" dxfId="136"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135" priority="212" operator="containsText" text="Bajo">
      <formula>NOT(ISERROR(SEARCH("Bajo",F40)))</formula>
    </cfRule>
    <cfRule type="containsText" dxfId="134" priority="213" operator="containsText" text="Moderado">
      <formula>NOT(ISERROR(SEARCH("Moderado",F40)))</formula>
    </cfRule>
    <cfRule type="containsText" dxfId="133" priority="214" operator="containsText" text="Alto">
      <formula>NOT(ISERROR(SEARCH("Alto",F40)))</formula>
    </cfRule>
    <cfRule type="containsText" dxfId="132" priority="215" operator="containsText" text="Extremo">
      <formula>NOT(ISERROR(SEARCH("Extremo",F40)))</formula>
    </cfRule>
  </conditionalFormatting>
  <conditionalFormatting sqref="A50:B50 D50:E50">
    <cfRule type="containsText" dxfId="131" priority="195" operator="containsText" text="3- Moderado">
      <formula>NOT(ISERROR(SEARCH("3- Moderado",A50)))</formula>
    </cfRule>
    <cfRule type="containsText" dxfId="130" priority="196" operator="containsText" text="6- Moderado">
      <formula>NOT(ISERROR(SEARCH("6- Moderado",A50)))</formula>
    </cfRule>
    <cfRule type="containsText" dxfId="129" priority="197" operator="containsText" text="4- Moderado">
      <formula>NOT(ISERROR(SEARCH("4- Moderado",A50)))</formula>
    </cfRule>
    <cfRule type="containsText" dxfId="128" priority="198" operator="containsText" text="3- Bajo">
      <formula>NOT(ISERROR(SEARCH("3- Bajo",A50)))</formula>
    </cfRule>
    <cfRule type="containsText" dxfId="127" priority="199" operator="containsText" text="4- Bajo">
      <formula>NOT(ISERROR(SEARCH("4- Bajo",A50)))</formula>
    </cfRule>
    <cfRule type="containsText" dxfId="126" priority="200" operator="containsText" text="1- Bajo">
      <formula>NOT(ISERROR(SEARCH("1- Bajo",A50)))</formula>
    </cfRule>
  </conditionalFormatting>
  <conditionalFormatting sqref="D50:D59">
    <cfRule type="containsText" dxfId="125" priority="185" operator="containsText" text="Muy Alta">
      <formula>NOT(ISERROR(SEARCH("Muy Alta",D50)))</formula>
    </cfRule>
    <cfRule type="containsText" dxfId="124" priority="186" operator="containsText" text="Alta">
      <formula>NOT(ISERROR(SEARCH("Alta",D50)))</formula>
    </cfRule>
    <cfRule type="containsText" dxfId="123" priority="187" operator="containsText" text="Baja">
      <formula>NOT(ISERROR(SEARCH("Baja",D50)))</formula>
    </cfRule>
    <cfRule type="containsText" dxfId="122" priority="188" operator="containsText" text="Muy Baja">
      <formula>NOT(ISERROR(SEARCH("Muy Baja",D50)))</formula>
    </cfRule>
    <cfRule type="containsText" dxfId="121" priority="190" operator="containsText" text="Media">
      <formula>NOT(ISERROR(SEARCH("Media",D50)))</formula>
    </cfRule>
  </conditionalFormatting>
  <conditionalFormatting sqref="E50:E59">
    <cfRule type="containsText" dxfId="120" priority="181" operator="containsText" text="Catastrófico">
      <formula>NOT(ISERROR(SEARCH("Catastrófico",E50)))</formula>
    </cfRule>
    <cfRule type="containsText" dxfId="119" priority="182" operator="containsText" text="Mayor">
      <formula>NOT(ISERROR(SEARCH("Mayor",E50)))</formula>
    </cfRule>
    <cfRule type="containsText" dxfId="118" priority="183" operator="containsText" text="Menor">
      <formula>NOT(ISERROR(SEARCH("Menor",E50)))</formula>
    </cfRule>
    <cfRule type="containsText" dxfId="117" priority="184" operator="containsText" text="Leve">
      <formula>NOT(ISERROR(SEARCH("Leve",E50)))</formula>
    </cfRule>
  </conditionalFormatting>
  <conditionalFormatting sqref="E50:F59">
    <cfRule type="containsText" dxfId="116"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115" priority="191" operator="containsText" text="Bajo">
      <formula>NOT(ISERROR(SEARCH("Bajo",F50)))</formula>
    </cfRule>
    <cfRule type="containsText" dxfId="114" priority="192" operator="containsText" text="Moderado">
      <formula>NOT(ISERROR(SEARCH("Moderado",F50)))</formula>
    </cfRule>
    <cfRule type="containsText" dxfId="113" priority="193" operator="containsText" text="Alto">
      <formula>NOT(ISERROR(SEARCH("Alto",F50)))</formula>
    </cfRule>
    <cfRule type="containsText" dxfId="112" priority="194" operator="containsText" text="Extremo">
      <formula>NOT(ISERROR(SEARCH("Extremo",F50)))</formula>
    </cfRule>
  </conditionalFormatting>
  <conditionalFormatting sqref="A60:B60 D60:E60">
    <cfRule type="containsText" dxfId="111" priority="174" operator="containsText" text="3- Moderado">
      <formula>NOT(ISERROR(SEARCH("3- Moderado",A60)))</formula>
    </cfRule>
    <cfRule type="containsText" dxfId="110" priority="175" operator="containsText" text="6- Moderado">
      <formula>NOT(ISERROR(SEARCH("6- Moderado",A60)))</formula>
    </cfRule>
    <cfRule type="containsText" dxfId="109" priority="176" operator="containsText" text="4- Moderado">
      <formula>NOT(ISERROR(SEARCH("4- Moderado",A60)))</formula>
    </cfRule>
    <cfRule type="containsText" dxfId="108" priority="177" operator="containsText" text="3- Bajo">
      <formula>NOT(ISERROR(SEARCH("3- Bajo",A60)))</formula>
    </cfRule>
    <cfRule type="containsText" dxfId="107" priority="178" operator="containsText" text="4- Bajo">
      <formula>NOT(ISERROR(SEARCH("4- Bajo",A60)))</formula>
    </cfRule>
    <cfRule type="containsText" dxfId="106" priority="179" operator="containsText" text="1- Bajo">
      <formula>NOT(ISERROR(SEARCH("1- Bajo",A60)))</formula>
    </cfRule>
  </conditionalFormatting>
  <conditionalFormatting sqref="D60:D69">
    <cfRule type="containsText" dxfId="105" priority="164" operator="containsText" text="Muy Alta">
      <formula>NOT(ISERROR(SEARCH("Muy Alta",D60)))</formula>
    </cfRule>
    <cfRule type="containsText" dxfId="104" priority="165" operator="containsText" text="Alta">
      <formula>NOT(ISERROR(SEARCH("Alta",D60)))</formula>
    </cfRule>
    <cfRule type="containsText" dxfId="103" priority="166" operator="containsText" text="Baja">
      <formula>NOT(ISERROR(SEARCH("Baja",D60)))</formula>
    </cfRule>
    <cfRule type="containsText" dxfId="102" priority="167" operator="containsText" text="Muy Baja">
      <formula>NOT(ISERROR(SEARCH("Muy Baja",D60)))</formula>
    </cfRule>
    <cfRule type="containsText" dxfId="101" priority="169" operator="containsText" text="Media">
      <formula>NOT(ISERROR(SEARCH("Media",D60)))</formula>
    </cfRule>
  </conditionalFormatting>
  <conditionalFormatting sqref="E60:E69">
    <cfRule type="containsText" dxfId="100" priority="160" operator="containsText" text="Catastrófico">
      <formula>NOT(ISERROR(SEARCH("Catastrófico",E60)))</formula>
    </cfRule>
    <cfRule type="containsText" dxfId="99" priority="161" operator="containsText" text="Mayor">
      <formula>NOT(ISERROR(SEARCH("Mayor",E60)))</formula>
    </cfRule>
    <cfRule type="containsText" dxfId="98" priority="162" operator="containsText" text="Menor">
      <formula>NOT(ISERROR(SEARCH("Menor",E60)))</formula>
    </cfRule>
    <cfRule type="containsText" dxfId="97" priority="163" operator="containsText" text="Leve">
      <formula>NOT(ISERROR(SEARCH("Leve",E60)))</formula>
    </cfRule>
  </conditionalFormatting>
  <conditionalFormatting sqref="E60:F69">
    <cfRule type="containsText" dxfId="96"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95" priority="170" operator="containsText" text="Bajo">
      <formula>NOT(ISERROR(SEARCH("Bajo",F60)))</formula>
    </cfRule>
    <cfRule type="containsText" dxfId="94" priority="171" operator="containsText" text="Moderado">
      <formula>NOT(ISERROR(SEARCH("Moderado",F60)))</formula>
    </cfRule>
    <cfRule type="containsText" dxfId="93" priority="172" operator="containsText" text="Alto">
      <formula>NOT(ISERROR(SEARCH("Alto",F60)))</formula>
    </cfRule>
    <cfRule type="containsText" dxfId="92" priority="173" operator="containsText" text="Extremo">
      <formula>NOT(ISERROR(SEARCH("Extremo",F60)))</formula>
    </cfRule>
  </conditionalFormatting>
  <conditionalFormatting sqref="A70:B70 D70:E70">
    <cfRule type="containsText" dxfId="91" priority="153" operator="containsText" text="3- Moderado">
      <formula>NOT(ISERROR(SEARCH("3- Moderado",A70)))</formula>
    </cfRule>
    <cfRule type="containsText" dxfId="90" priority="154" operator="containsText" text="6- Moderado">
      <formula>NOT(ISERROR(SEARCH("6- Moderado",A70)))</formula>
    </cfRule>
    <cfRule type="containsText" dxfId="89" priority="155" operator="containsText" text="4- Moderado">
      <formula>NOT(ISERROR(SEARCH("4- Moderado",A70)))</formula>
    </cfRule>
    <cfRule type="containsText" dxfId="88" priority="156" operator="containsText" text="3- Bajo">
      <formula>NOT(ISERROR(SEARCH("3- Bajo",A70)))</formula>
    </cfRule>
    <cfRule type="containsText" dxfId="87" priority="157" operator="containsText" text="4- Bajo">
      <formula>NOT(ISERROR(SEARCH("4- Bajo",A70)))</formula>
    </cfRule>
    <cfRule type="containsText" dxfId="86" priority="158" operator="containsText" text="1- Bajo">
      <formula>NOT(ISERROR(SEARCH("1- Bajo",A70)))</formula>
    </cfRule>
  </conditionalFormatting>
  <conditionalFormatting sqref="D70:D79">
    <cfRule type="containsText" dxfId="85" priority="143" operator="containsText" text="Muy Alta">
      <formula>NOT(ISERROR(SEARCH("Muy Alta",D70)))</formula>
    </cfRule>
    <cfRule type="containsText" dxfId="84" priority="144" operator="containsText" text="Alta">
      <formula>NOT(ISERROR(SEARCH("Alta",D70)))</formula>
    </cfRule>
    <cfRule type="containsText" dxfId="83" priority="145" operator="containsText" text="Baja">
      <formula>NOT(ISERROR(SEARCH("Baja",D70)))</formula>
    </cfRule>
    <cfRule type="containsText" dxfId="82" priority="146" operator="containsText" text="Muy Baja">
      <formula>NOT(ISERROR(SEARCH("Muy Baja",D70)))</formula>
    </cfRule>
    <cfRule type="containsText" dxfId="81" priority="148" operator="containsText" text="Media">
      <formula>NOT(ISERROR(SEARCH("Media",D70)))</formula>
    </cfRule>
  </conditionalFormatting>
  <conditionalFormatting sqref="E70:E79">
    <cfRule type="containsText" dxfId="80" priority="139" operator="containsText" text="Catastrófico">
      <formula>NOT(ISERROR(SEARCH("Catastrófico",E70)))</formula>
    </cfRule>
    <cfRule type="containsText" dxfId="79" priority="140" operator="containsText" text="Mayor">
      <formula>NOT(ISERROR(SEARCH("Mayor",E70)))</formula>
    </cfRule>
    <cfRule type="containsText" dxfId="78" priority="141" operator="containsText" text="Menor">
      <formula>NOT(ISERROR(SEARCH("Menor",E70)))</formula>
    </cfRule>
    <cfRule type="containsText" dxfId="77" priority="142" operator="containsText" text="Leve">
      <formula>NOT(ISERROR(SEARCH("Leve",E70)))</formula>
    </cfRule>
  </conditionalFormatting>
  <conditionalFormatting sqref="E70:F79">
    <cfRule type="containsText" dxfId="76"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75" priority="149" operator="containsText" text="Bajo">
      <formula>NOT(ISERROR(SEARCH("Bajo",F70)))</formula>
    </cfRule>
    <cfRule type="containsText" dxfId="74" priority="150" operator="containsText" text="Moderado">
      <formula>NOT(ISERROR(SEARCH("Moderado",F70)))</formula>
    </cfRule>
    <cfRule type="containsText" dxfId="73" priority="151" operator="containsText" text="Alto">
      <formula>NOT(ISERROR(SEARCH("Alto",F70)))</formula>
    </cfRule>
    <cfRule type="containsText" dxfId="72" priority="152" operator="containsText" text="Extremo">
      <formula>NOT(ISERROR(SEARCH("Extremo",F70)))</formula>
    </cfRule>
  </conditionalFormatting>
  <conditionalFormatting sqref="A80:B80 D80:E80">
    <cfRule type="containsText" dxfId="71" priority="132" operator="containsText" text="3- Moderado">
      <formula>NOT(ISERROR(SEARCH("3- Moderado",A80)))</formula>
    </cfRule>
    <cfRule type="containsText" dxfId="70" priority="133" operator="containsText" text="6- Moderado">
      <formula>NOT(ISERROR(SEARCH("6- Moderado",A80)))</formula>
    </cfRule>
    <cfRule type="containsText" dxfId="69" priority="134" operator="containsText" text="4- Moderado">
      <formula>NOT(ISERROR(SEARCH("4- Moderado",A80)))</formula>
    </cfRule>
    <cfRule type="containsText" dxfId="68" priority="135" operator="containsText" text="3- Bajo">
      <formula>NOT(ISERROR(SEARCH("3- Bajo",A80)))</formula>
    </cfRule>
    <cfRule type="containsText" dxfId="67" priority="136" operator="containsText" text="4- Bajo">
      <formula>NOT(ISERROR(SEARCH("4- Bajo",A80)))</formula>
    </cfRule>
    <cfRule type="containsText" dxfId="66" priority="137" operator="containsText" text="1- Bajo">
      <formula>NOT(ISERROR(SEARCH("1- Bajo",A80)))</formula>
    </cfRule>
  </conditionalFormatting>
  <conditionalFormatting sqref="D80:D89">
    <cfRule type="containsText" dxfId="65" priority="122" operator="containsText" text="Muy Alta">
      <formula>NOT(ISERROR(SEARCH("Muy Alta",D80)))</formula>
    </cfRule>
    <cfRule type="containsText" dxfId="64" priority="123" operator="containsText" text="Alta">
      <formula>NOT(ISERROR(SEARCH("Alta",D80)))</formula>
    </cfRule>
    <cfRule type="containsText" dxfId="63" priority="124" operator="containsText" text="Baja">
      <formula>NOT(ISERROR(SEARCH("Baja",D80)))</formula>
    </cfRule>
    <cfRule type="containsText" dxfId="62" priority="125" operator="containsText" text="Muy Baja">
      <formula>NOT(ISERROR(SEARCH("Muy Baja",D80)))</formula>
    </cfRule>
    <cfRule type="containsText" dxfId="61" priority="127" operator="containsText" text="Media">
      <formula>NOT(ISERROR(SEARCH("Media",D80)))</formula>
    </cfRule>
  </conditionalFormatting>
  <conditionalFormatting sqref="E80:E89">
    <cfRule type="containsText" dxfId="60" priority="118" operator="containsText" text="Catastrófico">
      <formula>NOT(ISERROR(SEARCH("Catastrófico",E80)))</formula>
    </cfRule>
    <cfRule type="containsText" dxfId="59" priority="119" operator="containsText" text="Mayor">
      <formula>NOT(ISERROR(SEARCH("Mayor",E80)))</formula>
    </cfRule>
    <cfRule type="containsText" dxfId="58" priority="120" operator="containsText" text="Menor">
      <formula>NOT(ISERROR(SEARCH("Menor",E80)))</formula>
    </cfRule>
    <cfRule type="containsText" dxfId="57" priority="121" operator="containsText" text="Leve">
      <formula>NOT(ISERROR(SEARCH("Leve",E80)))</formula>
    </cfRule>
  </conditionalFormatting>
  <conditionalFormatting sqref="E80:F89">
    <cfRule type="containsText" dxfId="56"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55" priority="128" operator="containsText" text="Bajo">
      <formula>NOT(ISERROR(SEARCH("Bajo",F80)))</formula>
    </cfRule>
    <cfRule type="containsText" dxfId="54" priority="129" operator="containsText" text="Moderado">
      <formula>NOT(ISERROR(SEARCH("Moderado",F80)))</formula>
    </cfRule>
    <cfRule type="containsText" dxfId="53" priority="130" operator="containsText" text="Alto">
      <formula>NOT(ISERROR(SEARCH("Alto",F80)))</formula>
    </cfRule>
    <cfRule type="containsText" dxfId="52" priority="131" operator="containsText" text="Extremo">
      <formula>NOT(ISERROR(SEARCH("Extremo",F80)))</formula>
    </cfRule>
  </conditionalFormatting>
  <conditionalFormatting sqref="A90:B90 D90:E90">
    <cfRule type="containsText" dxfId="51" priority="111" operator="containsText" text="3- Moderado">
      <formula>NOT(ISERROR(SEARCH("3- Moderado",A90)))</formula>
    </cfRule>
    <cfRule type="containsText" dxfId="50" priority="112" operator="containsText" text="6- Moderado">
      <formula>NOT(ISERROR(SEARCH("6- Moderado",A90)))</formula>
    </cfRule>
    <cfRule type="containsText" dxfId="49" priority="113" operator="containsText" text="4- Moderado">
      <formula>NOT(ISERROR(SEARCH("4- Moderado",A90)))</formula>
    </cfRule>
    <cfRule type="containsText" dxfId="48" priority="114" operator="containsText" text="3- Bajo">
      <formula>NOT(ISERROR(SEARCH("3- Bajo",A90)))</formula>
    </cfRule>
    <cfRule type="containsText" dxfId="47" priority="115" operator="containsText" text="4- Bajo">
      <formula>NOT(ISERROR(SEARCH("4- Bajo",A90)))</formula>
    </cfRule>
    <cfRule type="containsText" dxfId="46" priority="116" operator="containsText" text="1- Bajo">
      <formula>NOT(ISERROR(SEARCH("1- Bajo",A90)))</formula>
    </cfRule>
  </conditionalFormatting>
  <conditionalFormatting sqref="D90:D99">
    <cfRule type="containsText" dxfId="45" priority="101" operator="containsText" text="Muy Alta">
      <formula>NOT(ISERROR(SEARCH("Muy Alta",D90)))</formula>
    </cfRule>
    <cfRule type="containsText" dxfId="44" priority="102" operator="containsText" text="Alta">
      <formula>NOT(ISERROR(SEARCH("Alta",D90)))</formula>
    </cfRule>
    <cfRule type="containsText" dxfId="43" priority="103" operator="containsText" text="Baja">
      <formula>NOT(ISERROR(SEARCH("Baja",D90)))</formula>
    </cfRule>
    <cfRule type="containsText" dxfId="42" priority="104" operator="containsText" text="Muy Baja">
      <formula>NOT(ISERROR(SEARCH("Muy Baja",D90)))</formula>
    </cfRule>
    <cfRule type="containsText" dxfId="41" priority="106" operator="containsText" text="Media">
      <formula>NOT(ISERROR(SEARCH("Media",D90)))</formula>
    </cfRule>
  </conditionalFormatting>
  <conditionalFormatting sqref="E90:E99">
    <cfRule type="containsText" dxfId="40" priority="97" operator="containsText" text="Catastrófico">
      <formula>NOT(ISERROR(SEARCH("Catastrófico",E90)))</formula>
    </cfRule>
    <cfRule type="containsText" dxfId="39" priority="98" operator="containsText" text="Mayor">
      <formula>NOT(ISERROR(SEARCH("Mayor",E90)))</formula>
    </cfRule>
    <cfRule type="containsText" dxfId="38" priority="99" operator="containsText" text="Menor">
      <formula>NOT(ISERROR(SEARCH("Menor",E90)))</formula>
    </cfRule>
    <cfRule type="containsText" dxfId="37" priority="100" operator="containsText" text="Leve">
      <formula>NOT(ISERROR(SEARCH("Leve",E90)))</formula>
    </cfRule>
  </conditionalFormatting>
  <conditionalFormatting sqref="E90:F99">
    <cfRule type="containsText" dxfId="36" priority="105" operator="containsText" text="Moderado">
      <formula>NOT(ISERROR(SEARCH("Moderado",E90)))</formula>
    </cfRule>
  </conditionalFormatting>
  <conditionalFormatting sqref="F90:F99">
    <cfRule type="colorScale" priority="117">
      <colorScale>
        <cfvo type="min"/>
        <cfvo type="max"/>
        <color rgb="FFFF7128"/>
        <color rgb="FFFFEF9C"/>
      </colorScale>
    </cfRule>
  </conditionalFormatting>
  <conditionalFormatting sqref="F90:F99">
    <cfRule type="containsText" dxfId="35" priority="107" operator="containsText" text="Bajo">
      <formula>NOT(ISERROR(SEARCH("Bajo",F90)))</formula>
    </cfRule>
    <cfRule type="containsText" dxfId="34" priority="108" operator="containsText" text="Moderado">
      <formula>NOT(ISERROR(SEARCH("Moderado",F90)))</formula>
    </cfRule>
    <cfRule type="containsText" dxfId="33" priority="109" operator="containsText" text="Alto">
      <formula>NOT(ISERROR(SEARCH("Alto",F90)))</formula>
    </cfRule>
    <cfRule type="containsText" dxfId="32" priority="110" operator="containsText" text="Extremo">
      <formula>NOT(ISERROR(SEARCH("Extremo",F90)))</formula>
    </cfRule>
  </conditionalFormatting>
  <conditionalFormatting sqref="A100:B100 D100:E100 A110:B110 D110:E110">
    <cfRule type="containsText" dxfId="31" priority="90" operator="containsText" text="3- Moderado">
      <formula>NOT(ISERROR(SEARCH("3- Moderado",A100)))</formula>
    </cfRule>
    <cfRule type="containsText" dxfId="30" priority="91" operator="containsText" text="6- Moderado">
      <formula>NOT(ISERROR(SEARCH("6- Moderado",A100)))</formula>
    </cfRule>
    <cfRule type="containsText" dxfId="29" priority="92" operator="containsText" text="4- Moderado">
      <formula>NOT(ISERROR(SEARCH("4- Moderado",A100)))</formula>
    </cfRule>
    <cfRule type="containsText" dxfId="28" priority="93" operator="containsText" text="3- Bajo">
      <formula>NOT(ISERROR(SEARCH("3- Bajo",A100)))</formula>
    </cfRule>
    <cfRule type="containsText" dxfId="27" priority="94" operator="containsText" text="4- Bajo">
      <formula>NOT(ISERROR(SEARCH("4- Bajo",A100)))</formula>
    </cfRule>
    <cfRule type="containsText" dxfId="26" priority="95" operator="containsText" text="1- Bajo">
      <formula>NOT(ISERROR(SEARCH("1- Bajo",A100)))</formula>
    </cfRule>
  </conditionalFormatting>
  <conditionalFormatting sqref="D100:D119">
    <cfRule type="containsText" dxfId="25" priority="80" operator="containsText" text="Muy Alta">
      <formula>NOT(ISERROR(SEARCH("Muy Alta",D100)))</formula>
    </cfRule>
    <cfRule type="containsText" dxfId="24" priority="81" operator="containsText" text="Alta">
      <formula>NOT(ISERROR(SEARCH("Alta",D100)))</formula>
    </cfRule>
    <cfRule type="containsText" dxfId="23" priority="82" operator="containsText" text="Baja">
      <formula>NOT(ISERROR(SEARCH("Baja",D100)))</formula>
    </cfRule>
    <cfRule type="containsText" dxfId="22" priority="83" operator="containsText" text="Muy Baja">
      <formula>NOT(ISERROR(SEARCH("Muy Baja",D100)))</formula>
    </cfRule>
    <cfRule type="containsText" dxfId="21" priority="85" operator="containsText" text="Media">
      <formula>NOT(ISERROR(SEARCH("Media",D100)))</formula>
    </cfRule>
  </conditionalFormatting>
  <conditionalFormatting sqref="E100:E119">
    <cfRule type="containsText" dxfId="20" priority="76" operator="containsText" text="Catastrófico">
      <formula>NOT(ISERROR(SEARCH("Catastrófico",E100)))</formula>
    </cfRule>
    <cfRule type="containsText" dxfId="19" priority="77" operator="containsText" text="Mayor">
      <formula>NOT(ISERROR(SEARCH("Mayor",E100)))</formula>
    </cfRule>
    <cfRule type="containsText" dxfId="18" priority="78" operator="containsText" text="Menor">
      <formula>NOT(ISERROR(SEARCH("Menor",E100)))</formula>
    </cfRule>
    <cfRule type="containsText" dxfId="17" priority="79" operator="containsText" text="Leve">
      <formula>NOT(ISERROR(SEARCH("Leve",E100)))</formula>
    </cfRule>
  </conditionalFormatting>
  <conditionalFormatting sqref="E100:F119">
    <cfRule type="containsText" dxfId="16" priority="84" operator="containsText" text="Moderado">
      <formula>NOT(ISERROR(SEARCH("Moderado",E100)))</formula>
    </cfRule>
  </conditionalFormatting>
  <conditionalFormatting sqref="F100:F119">
    <cfRule type="colorScale" priority="96">
      <colorScale>
        <cfvo type="min"/>
        <cfvo type="max"/>
        <color rgb="FFFF7128"/>
        <color rgb="FFFFEF9C"/>
      </colorScale>
    </cfRule>
  </conditionalFormatting>
  <conditionalFormatting sqref="F100:F119">
    <cfRule type="containsText" dxfId="15" priority="86" operator="containsText" text="Bajo">
      <formula>NOT(ISERROR(SEARCH("Bajo",F100)))</formula>
    </cfRule>
    <cfRule type="containsText" dxfId="14" priority="87" operator="containsText" text="Moderado">
      <formula>NOT(ISERROR(SEARCH("Moderado",F100)))</formula>
    </cfRule>
    <cfRule type="containsText" dxfId="13" priority="88" operator="containsText" text="Alto">
      <formula>NOT(ISERROR(SEARCH("Alto",F100)))</formula>
    </cfRule>
    <cfRule type="containsText" dxfId="12" priority="89" operator="containsText" text="Extremo">
      <formula>NOT(ISERROR(SEARCH("Extremo",F100)))</formula>
    </cfRule>
  </conditionalFormatting>
  <conditionalFormatting sqref="A7:B7">
    <cfRule type="containsText" dxfId="11" priority="7" operator="containsText" text="3- Moderado">
      <formula>NOT(ISERROR(SEARCH("3- Moderado",A7)))</formula>
    </cfRule>
    <cfRule type="containsText" dxfId="10" priority="8" operator="containsText" text="6- Moderado">
      <formula>NOT(ISERROR(SEARCH("6- Moderado",A7)))</formula>
    </cfRule>
    <cfRule type="containsText" dxfId="9" priority="9" operator="containsText" text="4- Moderado">
      <formula>NOT(ISERROR(SEARCH("4- Moderado",A7)))</formula>
    </cfRule>
    <cfRule type="containsText" dxfId="8" priority="10" operator="containsText" text="3- Bajo">
      <formula>NOT(ISERROR(SEARCH("3- Bajo",A7)))</formula>
    </cfRule>
    <cfRule type="containsText" dxfId="7" priority="11" operator="containsText" text="4- Bajo">
      <formula>NOT(ISERROR(SEARCH("4- Bajo",A7)))</formula>
    </cfRule>
    <cfRule type="containsText" dxfId="6" priority="12" operator="containsText" text="1- Bajo">
      <formula>NOT(ISERROR(SEARCH("1- Bajo",A7)))</formula>
    </cfRule>
  </conditionalFormatting>
  <conditionalFormatting sqref="C8:F8">
    <cfRule type="containsText" dxfId="5" priority="1" operator="containsText" text="3- Moderado">
      <formula>NOT(ISERROR(SEARCH("3- Moderado",C8)))</formula>
    </cfRule>
    <cfRule type="containsText" dxfId="4" priority="2" operator="containsText" text="6- Moderado">
      <formula>NOT(ISERROR(SEARCH("6- Moderado",C8)))</formula>
    </cfRule>
    <cfRule type="containsText" dxfId="3" priority="3" operator="containsText" text="4- Moderado">
      <formula>NOT(ISERROR(SEARCH("4- Moderado",C8)))</formula>
    </cfRule>
    <cfRule type="containsText" dxfId="2" priority="4" operator="containsText" text="3- Bajo">
      <formula>NOT(ISERROR(SEARCH("3- Bajo",C8)))</formula>
    </cfRule>
    <cfRule type="containsText" dxfId="1" priority="5" operator="containsText" text="4- Bajo">
      <formula>NOT(ISERROR(SEARCH("4- Bajo",C8)))</formula>
    </cfRule>
    <cfRule type="containsText" dxfId="0"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G9:G119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B9" sqref="B9:J15"/>
    </sheetView>
  </sheetViews>
  <sheetFormatPr defaultColWidth="11.42578125" defaultRowHeight="15"/>
  <sheetData>
    <row r="1" spans="2:10" ht="9" customHeight="1"/>
    <row r="2" spans="2:10" ht="27" customHeight="1">
      <c r="B2" s="259" t="s">
        <v>21</v>
      </c>
      <c r="C2" s="259"/>
      <c r="D2" s="259"/>
      <c r="E2" s="259"/>
      <c r="F2" s="259"/>
      <c r="G2" s="259"/>
      <c r="H2" s="259"/>
      <c r="I2" s="259"/>
      <c r="J2" s="259"/>
    </row>
    <row r="3" spans="2:10" ht="5.25" customHeight="1" thickBot="1"/>
    <row r="4" spans="2:10" ht="15" customHeight="1">
      <c r="B4" s="538" t="s">
        <v>22</v>
      </c>
      <c r="C4" s="260"/>
      <c r="D4" s="260"/>
      <c r="E4" s="260"/>
      <c r="F4" s="260"/>
      <c r="G4" s="260"/>
      <c r="H4" s="260"/>
      <c r="I4" s="260"/>
      <c r="J4" s="261"/>
    </row>
    <row r="5" spans="2:10">
      <c r="B5" s="262"/>
      <c r="C5" s="263"/>
      <c r="D5" s="263"/>
      <c r="E5" s="263"/>
      <c r="F5" s="263"/>
      <c r="G5" s="263"/>
      <c r="H5" s="263"/>
      <c r="I5" s="263"/>
      <c r="J5" s="264"/>
    </row>
    <row r="6" spans="2:10">
      <c r="B6" s="262"/>
      <c r="C6" s="263"/>
      <c r="D6" s="263"/>
      <c r="E6" s="263"/>
      <c r="F6" s="263"/>
      <c r="G6" s="263"/>
      <c r="H6" s="263"/>
      <c r="I6" s="263"/>
      <c r="J6" s="264"/>
    </row>
    <row r="7" spans="2:10" ht="15.75" thickBot="1">
      <c r="B7" s="265"/>
      <c r="C7" s="266"/>
      <c r="D7" s="266"/>
      <c r="E7" s="266"/>
      <c r="F7" s="266"/>
      <c r="G7" s="266"/>
      <c r="H7" s="266"/>
      <c r="I7" s="266"/>
      <c r="J7" s="267"/>
    </row>
    <row r="8" spans="2:10" ht="6.75" customHeight="1" thickBot="1"/>
    <row r="9" spans="2:10" ht="15" customHeight="1">
      <c r="B9" s="268" t="s">
        <v>23</v>
      </c>
      <c r="C9" s="260"/>
      <c r="D9" s="260"/>
      <c r="E9" s="260"/>
      <c r="F9" s="260"/>
      <c r="G9" s="260"/>
      <c r="H9" s="260"/>
      <c r="I9" s="260"/>
      <c r="J9" s="261"/>
    </row>
    <row r="10" spans="2:10">
      <c r="B10" s="262"/>
      <c r="C10" s="263"/>
      <c r="D10" s="263"/>
      <c r="E10" s="263"/>
      <c r="F10" s="263"/>
      <c r="G10" s="263"/>
      <c r="H10" s="263"/>
      <c r="I10" s="263"/>
      <c r="J10" s="264"/>
    </row>
    <row r="11" spans="2:10">
      <c r="B11" s="262"/>
      <c r="C11" s="263"/>
      <c r="D11" s="263"/>
      <c r="E11" s="263"/>
      <c r="F11" s="263"/>
      <c r="G11" s="263"/>
      <c r="H11" s="263"/>
      <c r="I11" s="263"/>
      <c r="J11" s="264"/>
    </row>
    <row r="12" spans="2:10">
      <c r="B12" s="262"/>
      <c r="C12" s="263"/>
      <c r="D12" s="263"/>
      <c r="E12" s="263"/>
      <c r="F12" s="263"/>
      <c r="G12" s="263"/>
      <c r="H12" s="263"/>
      <c r="I12" s="263"/>
      <c r="J12" s="264"/>
    </row>
    <row r="13" spans="2:10">
      <c r="B13" s="262"/>
      <c r="C13" s="263"/>
      <c r="D13" s="263"/>
      <c r="E13" s="263"/>
      <c r="F13" s="263"/>
      <c r="G13" s="263"/>
      <c r="H13" s="263"/>
      <c r="I13" s="263"/>
      <c r="J13" s="264"/>
    </row>
    <row r="14" spans="2:10">
      <c r="B14" s="262"/>
      <c r="C14" s="263"/>
      <c r="D14" s="263"/>
      <c r="E14" s="263"/>
      <c r="F14" s="263"/>
      <c r="G14" s="263"/>
      <c r="H14" s="263"/>
      <c r="I14" s="263"/>
      <c r="J14" s="264"/>
    </row>
    <row r="15" spans="2:10" ht="7.5" customHeight="1" thickBot="1">
      <c r="B15" s="265"/>
      <c r="C15" s="266"/>
      <c r="D15" s="266"/>
      <c r="E15" s="266"/>
      <c r="F15" s="266"/>
      <c r="G15" s="266"/>
      <c r="H15" s="266"/>
      <c r="I15" s="266"/>
      <c r="J15" s="267"/>
    </row>
    <row r="16" spans="2:10" ht="15" customHeight="1" thickBot="1"/>
    <row r="17" spans="2:10">
      <c r="B17" s="268" t="s">
        <v>24</v>
      </c>
      <c r="C17" s="260"/>
      <c r="D17" s="260"/>
      <c r="E17" s="260"/>
      <c r="F17" s="260"/>
      <c r="G17" s="260"/>
      <c r="H17" s="260"/>
      <c r="I17" s="260"/>
      <c r="J17" s="261"/>
    </row>
    <row r="18" spans="2:10">
      <c r="B18" s="262"/>
      <c r="C18" s="263"/>
      <c r="D18" s="263"/>
      <c r="E18" s="263"/>
      <c r="F18" s="263"/>
      <c r="G18" s="263"/>
      <c r="H18" s="263"/>
      <c r="I18" s="263"/>
      <c r="J18" s="264"/>
    </row>
    <row r="19" spans="2:10">
      <c r="B19" s="262"/>
      <c r="C19" s="263"/>
      <c r="D19" s="263"/>
      <c r="E19" s="263"/>
      <c r="F19" s="263"/>
      <c r="G19" s="263"/>
      <c r="H19" s="263"/>
      <c r="I19" s="263"/>
      <c r="J19" s="264"/>
    </row>
    <row r="20" spans="2:10" ht="6" customHeight="1" thickBot="1">
      <c r="B20" s="265"/>
      <c r="C20" s="266"/>
      <c r="D20" s="266"/>
      <c r="E20" s="266"/>
      <c r="F20" s="266"/>
      <c r="G20" s="266"/>
      <c r="H20" s="266"/>
      <c r="I20" s="266"/>
      <c r="J20" s="267"/>
    </row>
    <row r="21" spans="2:10" ht="15" customHeight="1" thickBot="1"/>
    <row r="22" spans="2:10">
      <c r="B22" s="268" t="s">
        <v>25</v>
      </c>
      <c r="C22" s="260"/>
      <c r="D22" s="260"/>
      <c r="E22" s="260"/>
      <c r="F22" s="260"/>
      <c r="G22" s="260"/>
      <c r="H22" s="260"/>
      <c r="I22" s="260"/>
      <c r="J22" s="261"/>
    </row>
    <row r="23" spans="2:10">
      <c r="B23" s="262"/>
      <c r="C23" s="263"/>
      <c r="D23" s="263"/>
      <c r="E23" s="263"/>
      <c r="F23" s="263"/>
      <c r="G23" s="263"/>
      <c r="H23" s="263"/>
      <c r="I23" s="263"/>
      <c r="J23" s="264"/>
    </row>
    <row r="24" spans="2:10">
      <c r="B24" s="262"/>
      <c r="C24" s="263"/>
      <c r="D24" s="263"/>
      <c r="E24" s="263"/>
      <c r="F24" s="263"/>
      <c r="G24" s="263"/>
      <c r="H24" s="263"/>
      <c r="I24" s="263"/>
      <c r="J24" s="264"/>
    </row>
    <row r="25" spans="2:10">
      <c r="B25" s="262"/>
      <c r="C25" s="263"/>
      <c r="D25" s="263"/>
      <c r="E25" s="263"/>
      <c r="F25" s="263"/>
      <c r="G25" s="263"/>
      <c r="H25" s="263"/>
      <c r="I25" s="263"/>
      <c r="J25" s="264"/>
    </row>
    <row r="26" spans="2:10">
      <c r="B26" s="262"/>
      <c r="C26" s="263"/>
      <c r="D26" s="263"/>
      <c r="E26" s="263"/>
      <c r="F26" s="263"/>
      <c r="G26" s="263"/>
      <c r="H26" s="263"/>
      <c r="I26" s="263"/>
      <c r="J26" s="264"/>
    </row>
    <row r="27" spans="2:10">
      <c r="B27" s="262"/>
      <c r="C27" s="263"/>
      <c r="D27" s="263"/>
      <c r="E27" s="263"/>
      <c r="F27" s="263"/>
      <c r="G27" s="263"/>
      <c r="H27" s="263"/>
      <c r="I27" s="263"/>
      <c r="J27" s="264"/>
    </row>
    <row r="28" spans="2:10">
      <c r="B28" s="262"/>
      <c r="C28" s="263"/>
      <c r="D28" s="263"/>
      <c r="E28" s="263"/>
      <c r="F28" s="263"/>
      <c r="G28" s="263"/>
      <c r="H28" s="263"/>
      <c r="I28" s="263"/>
      <c r="J28" s="264"/>
    </row>
    <row r="29" spans="2:10">
      <c r="B29" s="262"/>
      <c r="C29" s="263"/>
      <c r="D29" s="263"/>
      <c r="E29" s="263"/>
      <c r="F29" s="263"/>
      <c r="G29" s="263"/>
      <c r="H29" s="263"/>
      <c r="I29" s="263"/>
      <c r="J29" s="264"/>
    </row>
    <row r="30" spans="2:10" ht="15.75" thickBot="1">
      <c r="B30" s="265"/>
      <c r="C30" s="266"/>
      <c r="D30" s="266"/>
      <c r="E30" s="266"/>
      <c r="F30" s="266"/>
      <c r="G30" s="266"/>
      <c r="H30" s="266"/>
      <c r="I30" s="266"/>
      <c r="J30" s="267"/>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CB78C-BD3D-412B-A31D-8C6B6E703617}">
  <sheetPr codeName="Sheet7">
    <tabColor rgb="FFFFFF00"/>
  </sheetPr>
  <dimension ref="A1:J82"/>
  <sheetViews>
    <sheetView showGridLines="0" view="pageBreakPreview" topLeftCell="A38" zoomScale="70" zoomScaleNormal="96" zoomScaleSheetLayoutView="70" workbookViewId="0">
      <selection activeCell="H21" sqref="H21"/>
    </sheetView>
  </sheetViews>
  <sheetFormatPr defaultColWidth="10.42578125" defaultRowHeight="14.25"/>
  <cols>
    <col min="1" max="1" width="53.28515625" style="109" customWidth="1"/>
    <col min="2" max="2" width="10.28515625" style="110" customWidth="1"/>
    <col min="3" max="3" width="74.7109375" style="97" customWidth="1"/>
    <col min="4" max="4" width="14.85546875" style="110" customWidth="1"/>
    <col min="5" max="5" width="81.42578125" style="97" customWidth="1"/>
    <col min="6" max="6" width="4.7109375" style="97" customWidth="1"/>
    <col min="7" max="16384" width="10.42578125" style="97"/>
  </cols>
  <sheetData>
    <row r="1" spans="1:5" s="43" customFormat="1" ht="79.900000000000006" customHeight="1">
      <c r="A1" s="42"/>
      <c r="B1" s="277" t="s">
        <v>26</v>
      </c>
      <c r="C1" s="277"/>
      <c r="D1" s="277"/>
      <c r="E1" s="42"/>
    </row>
    <row r="2" spans="1:5" s="43" customFormat="1" ht="20.25" customHeight="1">
      <c r="A2" s="44" t="s">
        <v>27</v>
      </c>
      <c r="B2" s="278" t="s">
        <v>28</v>
      </c>
      <c r="C2" s="279"/>
      <c r="D2" s="45" t="s">
        <v>29</v>
      </c>
      <c r="E2" s="46" t="s">
        <v>5</v>
      </c>
    </row>
    <row r="3" spans="1:5" s="43" customFormat="1" ht="16.899999999999999" customHeight="1">
      <c r="A3" s="47"/>
      <c r="B3" s="48"/>
      <c r="C3" s="49"/>
      <c r="D3" s="50"/>
      <c r="E3" s="49"/>
    </row>
    <row r="4" spans="1:5" s="43" customFormat="1" ht="40.5" customHeight="1">
      <c r="A4" s="44" t="s">
        <v>30</v>
      </c>
      <c r="B4" s="280" t="s">
        <v>5</v>
      </c>
      <c r="C4" s="281"/>
      <c r="D4" s="281"/>
      <c r="E4" s="281"/>
    </row>
    <row r="5" spans="1:5" s="53" customFormat="1" ht="13.15" customHeight="1">
      <c r="A5" s="51"/>
      <c r="B5" s="52"/>
      <c r="D5" s="52"/>
      <c r="E5" s="54"/>
    </row>
    <row r="6" spans="1:5" s="53" customFormat="1" ht="21" customHeight="1">
      <c r="A6" s="273" t="s">
        <v>31</v>
      </c>
      <c r="B6" s="282" t="s">
        <v>32</v>
      </c>
      <c r="C6" s="283"/>
      <c r="D6" s="284"/>
      <c r="E6" s="55" t="s">
        <v>33</v>
      </c>
    </row>
    <row r="7" spans="1:5" s="53" customFormat="1" ht="87.75" customHeight="1">
      <c r="A7" s="273"/>
      <c r="B7" s="285" t="s">
        <v>34</v>
      </c>
      <c r="C7" s="286"/>
      <c r="D7" s="287"/>
      <c r="E7" s="96"/>
    </row>
    <row r="8" spans="1:5" ht="21" customHeight="1">
      <c r="A8" s="99"/>
      <c r="B8" s="100"/>
      <c r="D8" s="98"/>
      <c r="E8" s="98"/>
    </row>
    <row r="9" spans="1:5" ht="19.899999999999999" customHeight="1">
      <c r="A9" s="274" t="s">
        <v>35</v>
      </c>
      <c r="B9" s="274"/>
      <c r="C9" s="274"/>
      <c r="D9" s="274"/>
      <c r="E9" s="274"/>
    </row>
    <row r="10" spans="1:5" ht="19.899999999999999" customHeight="1">
      <c r="A10" s="114" t="s">
        <v>36</v>
      </c>
      <c r="B10" s="114" t="s">
        <v>37</v>
      </c>
      <c r="C10" s="114" t="s">
        <v>38</v>
      </c>
      <c r="D10" s="114" t="s">
        <v>39</v>
      </c>
      <c r="E10" s="114" t="s">
        <v>40</v>
      </c>
    </row>
    <row r="11" spans="1:5" s="103" customFormat="1" ht="71.25">
      <c r="A11" s="275" t="s">
        <v>41</v>
      </c>
      <c r="B11" s="101">
        <v>1</v>
      </c>
      <c r="C11" s="111" t="s">
        <v>42</v>
      </c>
      <c r="D11" s="102">
        <v>1</v>
      </c>
      <c r="E11" s="111" t="s">
        <v>43</v>
      </c>
    </row>
    <row r="12" spans="1:5" s="103" customFormat="1" ht="28.5">
      <c r="A12" s="275"/>
      <c r="B12" s="101">
        <v>2</v>
      </c>
      <c r="C12" s="111" t="s">
        <v>44</v>
      </c>
      <c r="D12" s="102"/>
      <c r="E12" s="111"/>
    </row>
    <row r="13" spans="1:5" ht="28.5" customHeight="1">
      <c r="A13" s="276" t="s">
        <v>45</v>
      </c>
      <c r="B13" s="115">
        <v>3</v>
      </c>
      <c r="C13" s="116" t="s">
        <v>46</v>
      </c>
      <c r="D13" s="115">
        <v>2</v>
      </c>
      <c r="E13" s="116" t="s">
        <v>47</v>
      </c>
    </row>
    <row r="14" spans="1:5" ht="39.75" customHeight="1">
      <c r="A14" s="276"/>
      <c r="B14" s="115">
        <v>4</v>
      </c>
      <c r="C14" s="116" t="s">
        <v>48</v>
      </c>
      <c r="D14" s="115"/>
      <c r="E14" s="116"/>
    </row>
    <row r="15" spans="1:5" ht="39.75" customHeight="1">
      <c r="A15" s="276"/>
      <c r="B15" s="115">
        <v>5</v>
      </c>
      <c r="C15" s="116" t="s">
        <v>49</v>
      </c>
      <c r="D15" s="115"/>
      <c r="E15" s="116"/>
    </row>
    <row r="16" spans="1:5" ht="28.5" customHeight="1">
      <c r="A16" s="269" t="s">
        <v>50</v>
      </c>
      <c r="B16" s="115">
        <v>6</v>
      </c>
      <c r="C16" s="116" t="s">
        <v>51</v>
      </c>
      <c r="D16" s="115">
        <v>3</v>
      </c>
      <c r="E16" s="116" t="s">
        <v>52</v>
      </c>
    </row>
    <row r="17" spans="1:10" ht="28.5">
      <c r="A17" s="269"/>
      <c r="B17" s="115">
        <v>7</v>
      </c>
      <c r="C17" s="116" t="s">
        <v>53</v>
      </c>
      <c r="D17" s="115">
        <v>4</v>
      </c>
      <c r="E17" s="116" t="s">
        <v>54</v>
      </c>
    </row>
    <row r="18" spans="1:10" ht="28.5">
      <c r="A18" s="269"/>
      <c r="B18" s="115">
        <v>8</v>
      </c>
      <c r="C18" s="116" t="s">
        <v>55</v>
      </c>
      <c r="D18" s="115"/>
      <c r="E18" s="116"/>
    </row>
    <row r="19" spans="1:10" ht="22.5" customHeight="1">
      <c r="A19" s="269"/>
      <c r="B19" s="115">
        <v>9</v>
      </c>
      <c r="C19" s="116" t="s">
        <v>56</v>
      </c>
      <c r="D19" s="115"/>
      <c r="E19" s="116"/>
    </row>
    <row r="20" spans="1:10" ht="28.5">
      <c r="A20" s="269"/>
      <c r="B20" s="115">
        <v>10</v>
      </c>
      <c r="C20" s="116" t="s">
        <v>57</v>
      </c>
      <c r="D20" s="115"/>
      <c r="E20" s="116"/>
      <c r="J20" s="104"/>
    </row>
    <row r="21" spans="1:10" ht="27" customHeight="1">
      <c r="A21" s="269"/>
      <c r="B21" s="115">
        <v>11</v>
      </c>
      <c r="C21" s="116" t="s">
        <v>58</v>
      </c>
      <c r="D21" s="115"/>
      <c r="E21" s="116"/>
      <c r="J21" s="104"/>
    </row>
    <row r="22" spans="1:10" ht="22.5" customHeight="1">
      <c r="A22" s="269"/>
      <c r="B22" s="115">
        <v>12</v>
      </c>
      <c r="C22" s="116" t="s">
        <v>59</v>
      </c>
      <c r="D22" s="115"/>
      <c r="E22" s="116"/>
      <c r="J22" s="104"/>
    </row>
    <row r="23" spans="1:10" ht="28.5" customHeight="1">
      <c r="A23" s="269" t="s">
        <v>60</v>
      </c>
      <c r="B23" s="115">
        <v>13</v>
      </c>
      <c r="C23" s="116" t="s">
        <v>61</v>
      </c>
      <c r="D23" s="115">
        <v>5</v>
      </c>
      <c r="E23" s="116" t="s">
        <v>62</v>
      </c>
    </row>
    <row r="24" spans="1:10" ht="28.5">
      <c r="A24" s="269"/>
      <c r="B24" s="115">
        <v>14</v>
      </c>
      <c r="C24" s="116" t="s">
        <v>63</v>
      </c>
      <c r="D24" s="115">
        <v>6</v>
      </c>
      <c r="E24" s="116" t="s">
        <v>64</v>
      </c>
    </row>
    <row r="25" spans="1:10" ht="28.5">
      <c r="A25" s="269"/>
      <c r="B25" s="115">
        <v>15</v>
      </c>
      <c r="C25" s="116" t="s">
        <v>65</v>
      </c>
      <c r="D25" s="115">
        <v>7</v>
      </c>
      <c r="E25" s="116" t="s">
        <v>66</v>
      </c>
    </row>
    <row r="26" spans="1:10" ht="42.75">
      <c r="A26" s="269"/>
      <c r="B26" s="115">
        <v>16</v>
      </c>
      <c r="C26" s="116" t="s">
        <v>67</v>
      </c>
      <c r="D26" s="115"/>
      <c r="E26" s="116"/>
    </row>
    <row r="27" spans="1:10" ht="46.5" customHeight="1">
      <c r="A27" s="117" t="s">
        <v>68</v>
      </c>
      <c r="B27" s="115">
        <v>17</v>
      </c>
      <c r="C27" s="116" t="s">
        <v>69</v>
      </c>
      <c r="D27" s="115">
        <v>8</v>
      </c>
      <c r="E27" s="116" t="s">
        <v>70</v>
      </c>
    </row>
    <row r="28" spans="1:10" ht="41.25" customHeight="1">
      <c r="A28" s="269" t="s">
        <v>71</v>
      </c>
      <c r="B28" s="115">
        <v>18</v>
      </c>
      <c r="C28" s="118" t="s">
        <v>72</v>
      </c>
      <c r="D28" s="115"/>
      <c r="E28" s="116"/>
    </row>
    <row r="29" spans="1:10" ht="31.5" customHeight="1">
      <c r="A29" s="269"/>
      <c r="B29" s="115">
        <v>19</v>
      </c>
      <c r="C29" s="118" t="s">
        <v>73</v>
      </c>
      <c r="D29" s="115"/>
      <c r="E29" s="116"/>
    </row>
    <row r="30" spans="1:10" ht="39.75" customHeight="1">
      <c r="A30" s="274" t="s">
        <v>74</v>
      </c>
      <c r="B30" s="274"/>
      <c r="C30" s="274"/>
      <c r="D30" s="274"/>
      <c r="E30" s="274"/>
    </row>
    <row r="31" spans="1:10" ht="39.75" customHeight="1">
      <c r="A31" s="114" t="s">
        <v>36</v>
      </c>
      <c r="B31" s="114" t="s">
        <v>37</v>
      </c>
      <c r="C31" s="114" t="s">
        <v>75</v>
      </c>
      <c r="D31" s="114" t="s">
        <v>39</v>
      </c>
      <c r="E31" s="114" t="s">
        <v>76</v>
      </c>
    </row>
    <row r="32" spans="1:10" ht="71.25">
      <c r="A32" s="269" t="s">
        <v>77</v>
      </c>
      <c r="B32" s="115">
        <v>1</v>
      </c>
      <c r="C32" s="116" t="s">
        <v>78</v>
      </c>
      <c r="D32" s="115">
        <v>1</v>
      </c>
      <c r="E32" s="116" t="s">
        <v>79</v>
      </c>
    </row>
    <row r="33" spans="1:5" ht="44.25" customHeight="1">
      <c r="A33" s="269"/>
      <c r="B33" s="115">
        <v>2</v>
      </c>
      <c r="C33" s="116" t="s">
        <v>80</v>
      </c>
      <c r="D33" s="115">
        <v>2</v>
      </c>
      <c r="E33" s="116" t="s">
        <v>81</v>
      </c>
    </row>
    <row r="34" spans="1:5" ht="28.5">
      <c r="A34" s="269"/>
      <c r="B34" s="115"/>
      <c r="C34" s="116"/>
      <c r="D34" s="115">
        <v>3</v>
      </c>
      <c r="E34" s="116" t="s">
        <v>82</v>
      </c>
    </row>
    <row r="35" spans="1:5" ht="28.5">
      <c r="A35" s="269"/>
      <c r="B35" s="115"/>
      <c r="C35" s="116"/>
      <c r="D35" s="115">
        <v>4</v>
      </c>
      <c r="E35" s="116" t="s">
        <v>83</v>
      </c>
    </row>
    <row r="36" spans="1:5" ht="27" customHeight="1">
      <c r="A36" s="269"/>
      <c r="B36" s="115"/>
      <c r="C36" s="119"/>
      <c r="D36" s="115">
        <v>5</v>
      </c>
      <c r="E36" s="116" t="s">
        <v>84</v>
      </c>
    </row>
    <row r="37" spans="1:5" ht="28.5">
      <c r="A37" s="269"/>
      <c r="B37" s="115"/>
      <c r="C37" s="118"/>
      <c r="D37" s="115">
        <v>6</v>
      </c>
      <c r="E37" s="116" t="s">
        <v>85</v>
      </c>
    </row>
    <row r="38" spans="1:5" ht="27" customHeight="1">
      <c r="A38" s="269"/>
      <c r="B38" s="115"/>
      <c r="C38" s="118"/>
      <c r="D38" s="115">
        <v>7</v>
      </c>
      <c r="E38" s="118" t="s">
        <v>86</v>
      </c>
    </row>
    <row r="39" spans="1:5" ht="30" customHeight="1">
      <c r="A39" s="269" t="s">
        <v>87</v>
      </c>
      <c r="B39" s="115">
        <v>3</v>
      </c>
      <c r="C39" s="118" t="s">
        <v>88</v>
      </c>
      <c r="D39" s="115">
        <v>8</v>
      </c>
      <c r="E39" s="118" t="s">
        <v>89</v>
      </c>
    </row>
    <row r="40" spans="1:5" ht="28.5">
      <c r="A40" s="269"/>
      <c r="B40" s="115"/>
      <c r="C40" s="118"/>
      <c r="D40" s="115">
        <v>9</v>
      </c>
      <c r="E40" s="118" t="s">
        <v>90</v>
      </c>
    </row>
    <row r="41" spans="1:5" s="105" customFormat="1" ht="28.5">
      <c r="A41" s="269"/>
      <c r="B41" s="115"/>
      <c r="C41" s="118"/>
      <c r="D41" s="115">
        <v>10</v>
      </c>
      <c r="E41" s="118" t="s">
        <v>91</v>
      </c>
    </row>
    <row r="42" spans="1:5" s="105" customFormat="1" ht="24.75" customHeight="1">
      <c r="A42" s="269"/>
      <c r="B42" s="115"/>
      <c r="C42" s="120"/>
      <c r="D42" s="115">
        <v>11</v>
      </c>
      <c r="E42" s="118" t="s">
        <v>92</v>
      </c>
    </row>
    <row r="43" spans="1:5" s="105" customFormat="1" ht="28.5" customHeight="1">
      <c r="A43" s="269" t="s">
        <v>93</v>
      </c>
      <c r="B43" s="115">
        <v>4</v>
      </c>
      <c r="C43" s="116" t="s">
        <v>94</v>
      </c>
      <c r="D43" s="115">
        <v>12</v>
      </c>
      <c r="E43" s="116" t="s">
        <v>95</v>
      </c>
    </row>
    <row r="44" spans="1:5" s="105" customFormat="1" ht="27" customHeight="1">
      <c r="A44" s="269"/>
      <c r="B44" s="115">
        <v>5</v>
      </c>
      <c r="C44" s="116" t="s">
        <v>96</v>
      </c>
      <c r="D44" s="115"/>
      <c r="E44" s="116"/>
    </row>
    <row r="45" spans="1:5" s="105" customFormat="1" ht="39.75" customHeight="1">
      <c r="A45" s="269"/>
      <c r="B45" s="115">
        <v>6</v>
      </c>
      <c r="C45" s="116" t="s">
        <v>97</v>
      </c>
      <c r="D45" s="115">
        <v>13</v>
      </c>
      <c r="E45" s="116" t="s">
        <v>98</v>
      </c>
    </row>
    <row r="46" spans="1:5" s="105" customFormat="1" ht="28.5">
      <c r="A46" s="269"/>
      <c r="B46" s="115">
        <v>7</v>
      </c>
      <c r="C46" s="116" t="s">
        <v>99</v>
      </c>
      <c r="D46" s="115">
        <v>14</v>
      </c>
      <c r="E46" s="116" t="s">
        <v>100</v>
      </c>
    </row>
    <row r="47" spans="1:5" ht="28.5">
      <c r="A47" s="269"/>
      <c r="B47" s="115">
        <v>8</v>
      </c>
      <c r="C47" s="116" t="s">
        <v>101</v>
      </c>
      <c r="D47" s="115">
        <v>15</v>
      </c>
      <c r="E47" s="116" t="s">
        <v>102</v>
      </c>
    </row>
    <row r="48" spans="1:5" ht="39.75" customHeight="1">
      <c r="A48" s="269"/>
      <c r="B48" s="115">
        <v>9</v>
      </c>
      <c r="C48" s="116" t="s">
        <v>103</v>
      </c>
      <c r="D48" s="115">
        <v>16</v>
      </c>
      <c r="E48" s="116" t="s">
        <v>104</v>
      </c>
    </row>
    <row r="49" spans="1:5" ht="39.75" customHeight="1">
      <c r="A49" s="269" t="s">
        <v>105</v>
      </c>
      <c r="B49" s="115">
        <v>10</v>
      </c>
      <c r="C49" s="116" t="s">
        <v>106</v>
      </c>
      <c r="D49" s="115">
        <v>17</v>
      </c>
      <c r="E49" s="116" t="s">
        <v>107</v>
      </c>
    </row>
    <row r="50" spans="1:5" ht="39.75" customHeight="1">
      <c r="A50" s="269"/>
      <c r="B50" s="115">
        <v>11</v>
      </c>
      <c r="C50" s="116" t="s">
        <v>108</v>
      </c>
      <c r="D50" s="121">
        <v>18</v>
      </c>
      <c r="E50" s="116" t="s">
        <v>109</v>
      </c>
    </row>
    <row r="51" spans="1:5" ht="39.75" customHeight="1">
      <c r="A51" s="269"/>
      <c r="B51" s="115">
        <v>12</v>
      </c>
      <c r="C51" s="116" t="s">
        <v>110</v>
      </c>
      <c r="D51" s="121">
        <v>19</v>
      </c>
      <c r="E51" s="116" t="s">
        <v>111</v>
      </c>
    </row>
    <row r="52" spans="1:5" ht="39.75" customHeight="1">
      <c r="A52" s="269" t="s">
        <v>112</v>
      </c>
      <c r="B52" s="115">
        <v>13</v>
      </c>
      <c r="C52" s="116" t="s">
        <v>113</v>
      </c>
      <c r="D52" s="121">
        <v>20</v>
      </c>
      <c r="E52" s="116" t="s">
        <v>114</v>
      </c>
    </row>
    <row r="53" spans="1:5" ht="34.5" customHeight="1">
      <c r="A53" s="269"/>
      <c r="B53" s="115">
        <v>14</v>
      </c>
      <c r="C53" s="116" t="s">
        <v>115</v>
      </c>
      <c r="D53" s="121">
        <v>21</v>
      </c>
      <c r="E53" s="116" t="s">
        <v>116</v>
      </c>
    </row>
    <row r="54" spans="1:5" ht="39.75" customHeight="1">
      <c r="A54" s="269"/>
      <c r="B54" s="115">
        <v>15</v>
      </c>
      <c r="C54" s="116" t="s">
        <v>117</v>
      </c>
      <c r="D54" s="121"/>
      <c r="E54" s="116"/>
    </row>
    <row r="55" spans="1:5" ht="28.5">
      <c r="A55" s="269"/>
      <c r="B55" s="115">
        <v>16</v>
      </c>
      <c r="C55" s="116" t="s">
        <v>118</v>
      </c>
      <c r="D55" s="121"/>
      <c r="E55" s="116"/>
    </row>
    <row r="56" spans="1:5" ht="25.5" customHeight="1">
      <c r="A56" s="269"/>
      <c r="B56" s="115">
        <v>17</v>
      </c>
      <c r="C56" s="116" t="s">
        <v>119</v>
      </c>
      <c r="D56" s="121"/>
      <c r="E56" s="116"/>
    </row>
    <row r="57" spans="1:5" ht="28.5">
      <c r="A57" s="269"/>
      <c r="B57" s="115">
        <v>18</v>
      </c>
      <c r="C57" s="116" t="s">
        <v>120</v>
      </c>
      <c r="D57" s="121"/>
      <c r="E57" s="116"/>
    </row>
    <row r="58" spans="1:5" ht="24" customHeight="1">
      <c r="A58" s="269"/>
      <c r="B58" s="115">
        <v>19</v>
      </c>
      <c r="C58" s="116" t="s">
        <v>121</v>
      </c>
      <c r="D58" s="121"/>
      <c r="E58" s="116"/>
    </row>
    <row r="59" spans="1:5" ht="28.5">
      <c r="A59" s="269"/>
      <c r="B59" s="115">
        <v>20</v>
      </c>
      <c r="C59" s="116" t="s">
        <v>122</v>
      </c>
      <c r="D59" s="121"/>
      <c r="E59" s="116"/>
    </row>
    <row r="60" spans="1:5" ht="28.5">
      <c r="A60" s="269"/>
      <c r="B60" s="115">
        <v>21</v>
      </c>
      <c r="C60" s="116" t="s">
        <v>123</v>
      </c>
      <c r="D60" s="121"/>
      <c r="E60" s="116"/>
    </row>
    <row r="61" spans="1:5" ht="29.25" customHeight="1">
      <c r="A61" s="269"/>
      <c r="B61" s="115">
        <v>22</v>
      </c>
      <c r="C61" s="116" t="s">
        <v>124</v>
      </c>
      <c r="D61" s="121"/>
      <c r="E61" s="118"/>
    </row>
    <row r="62" spans="1:5" ht="39.75" customHeight="1">
      <c r="A62" s="269" t="s">
        <v>125</v>
      </c>
      <c r="B62" s="115">
        <v>23</v>
      </c>
      <c r="C62" s="116" t="s">
        <v>126</v>
      </c>
      <c r="D62" s="121">
        <v>22</v>
      </c>
      <c r="E62" s="116" t="s">
        <v>127</v>
      </c>
    </row>
    <row r="63" spans="1:5" ht="36.75" customHeight="1">
      <c r="A63" s="269"/>
      <c r="B63" s="115">
        <v>24</v>
      </c>
      <c r="C63" s="116" t="s">
        <v>128</v>
      </c>
      <c r="D63" s="121">
        <v>23</v>
      </c>
      <c r="E63" s="116" t="s">
        <v>129</v>
      </c>
    </row>
    <row r="64" spans="1:5" ht="25.5" customHeight="1">
      <c r="A64" s="269"/>
      <c r="B64" s="115">
        <v>25</v>
      </c>
      <c r="C64" s="116" t="s">
        <v>130</v>
      </c>
      <c r="D64" s="121"/>
      <c r="E64" s="116"/>
    </row>
    <row r="65" spans="1:10" ht="42.75">
      <c r="A65" s="270" t="s">
        <v>131</v>
      </c>
      <c r="B65" s="115">
        <v>26</v>
      </c>
      <c r="C65" s="116" t="s">
        <v>132</v>
      </c>
      <c r="D65" s="121">
        <v>24</v>
      </c>
      <c r="E65" s="116" t="s">
        <v>133</v>
      </c>
    </row>
    <row r="66" spans="1:10" ht="14.25" customHeight="1">
      <c r="A66" s="271"/>
      <c r="B66" s="115"/>
      <c r="C66" s="116"/>
      <c r="D66" s="121"/>
      <c r="E66" s="116"/>
    </row>
    <row r="67" spans="1:10" ht="39.75" customHeight="1">
      <c r="A67" s="269" t="s">
        <v>134</v>
      </c>
      <c r="B67" s="115">
        <v>27</v>
      </c>
      <c r="C67" s="116" t="s">
        <v>135</v>
      </c>
      <c r="D67" s="121">
        <v>25</v>
      </c>
      <c r="E67" s="116" t="s">
        <v>136</v>
      </c>
    </row>
    <row r="68" spans="1:10" ht="39.75" customHeight="1">
      <c r="A68" s="269"/>
      <c r="B68" s="115"/>
      <c r="C68" s="116"/>
      <c r="D68" s="121">
        <v>26</v>
      </c>
      <c r="E68" s="116" t="s">
        <v>137</v>
      </c>
    </row>
    <row r="69" spans="1:10" ht="28.5" customHeight="1">
      <c r="A69" s="269" t="s">
        <v>138</v>
      </c>
      <c r="B69" s="115">
        <v>28</v>
      </c>
      <c r="C69" s="116" t="s">
        <v>139</v>
      </c>
      <c r="D69" s="121">
        <v>27</v>
      </c>
      <c r="E69" s="116" t="s">
        <v>140</v>
      </c>
    </row>
    <row r="70" spans="1:10" ht="28.5">
      <c r="A70" s="269"/>
      <c r="B70" s="115">
        <v>29</v>
      </c>
      <c r="C70" s="116" t="s">
        <v>141</v>
      </c>
      <c r="D70" s="121">
        <v>28</v>
      </c>
      <c r="E70" s="116" t="s">
        <v>142</v>
      </c>
    </row>
    <row r="71" spans="1:10" ht="16.5" customHeight="1">
      <c r="A71" s="269"/>
      <c r="B71" s="115"/>
      <c r="C71" s="119"/>
      <c r="D71" s="121">
        <v>29</v>
      </c>
      <c r="E71" s="116" t="s">
        <v>143</v>
      </c>
    </row>
    <row r="72" spans="1:10" ht="16.5" customHeight="1">
      <c r="A72" s="269"/>
      <c r="B72" s="115"/>
      <c r="C72" s="120"/>
      <c r="D72" s="121">
        <v>30</v>
      </c>
      <c r="E72" s="116" t="s">
        <v>144</v>
      </c>
    </row>
    <row r="73" spans="1:10" ht="16.5" customHeight="1">
      <c r="A73" s="269"/>
      <c r="B73" s="115"/>
      <c r="C73" s="116"/>
      <c r="D73" s="121">
        <v>31</v>
      </c>
      <c r="E73" s="116" t="s">
        <v>145</v>
      </c>
    </row>
    <row r="74" spans="1:10" ht="16.5" customHeight="1">
      <c r="A74" s="269"/>
      <c r="B74" s="115"/>
      <c r="C74" s="116"/>
      <c r="D74" s="121">
        <v>32</v>
      </c>
      <c r="E74" s="116" t="s">
        <v>146</v>
      </c>
    </row>
    <row r="75" spans="1:10" ht="16.5" customHeight="1">
      <c r="A75" s="269"/>
      <c r="B75" s="115"/>
      <c r="C75" s="116"/>
      <c r="D75" s="121">
        <v>33</v>
      </c>
      <c r="E75" s="120" t="s">
        <v>147</v>
      </c>
    </row>
    <row r="76" spans="1:10" ht="31.5" customHeight="1">
      <c r="A76" s="269"/>
      <c r="B76" s="115"/>
      <c r="C76" s="116"/>
      <c r="D76" s="121">
        <v>34</v>
      </c>
      <c r="E76" s="116" t="s">
        <v>148</v>
      </c>
    </row>
    <row r="77" spans="1:10" ht="28.5">
      <c r="A77" s="270" t="s">
        <v>149</v>
      </c>
      <c r="B77" s="115">
        <v>30</v>
      </c>
      <c r="C77" s="116" t="s">
        <v>150</v>
      </c>
      <c r="D77" s="121">
        <v>35</v>
      </c>
      <c r="E77" s="116" t="s">
        <v>151</v>
      </c>
    </row>
    <row r="78" spans="1:10" ht="28.5">
      <c r="A78" s="272"/>
      <c r="B78" s="115">
        <v>31</v>
      </c>
      <c r="C78" s="116" t="s">
        <v>152</v>
      </c>
      <c r="D78" s="121">
        <v>36</v>
      </c>
      <c r="E78" s="116" t="s">
        <v>153</v>
      </c>
    </row>
    <row r="79" spans="1:10" ht="28.5">
      <c r="A79" s="272"/>
      <c r="B79" s="115">
        <v>32</v>
      </c>
      <c r="C79" s="116" t="s">
        <v>154</v>
      </c>
      <c r="D79" s="122">
        <v>37</v>
      </c>
      <c r="E79" s="116" t="s">
        <v>155</v>
      </c>
    </row>
    <row r="80" spans="1:10" ht="28.5">
      <c r="A80" s="272"/>
      <c r="B80" s="115">
        <v>33</v>
      </c>
      <c r="C80" s="116" t="s">
        <v>156</v>
      </c>
      <c r="D80" s="122">
        <v>38</v>
      </c>
      <c r="E80" s="116" t="s">
        <v>157</v>
      </c>
      <c r="J80" s="97" t="s">
        <v>158</v>
      </c>
    </row>
    <row r="81" spans="1:5" ht="42.75">
      <c r="A81" s="272"/>
      <c r="B81" s="123">
        <v>34</v>
      </c>
      <c r="C81" s="124" t="s">
        <v>159</v>
      </c>
      <c r="D81" s="125">
        <v>39</v>
      </c>
      <c r="E81" s="124" t="s">
        <v>160</v>
      </c>
    </row>
    <row r="82" spans="1:5" ht="72" customHeight="1">
      <c r="A82" s="106"/>
      <c r="B82" s="107"/>
      <c r="C82" s="108"/>
      <c r="D82" s="107"/>
      <c r="E82" s="108"/>
    </row>
  </sheetData>
  <mergeCells count="23">
    <mergeCell ref="B1:D1"/>
    <mergeCell ref="B2:C2"/>
    <mergeCell ref="B4:E4"/>
    <mergeCell ref="B6:D6"/>
    <mergeCell ref="B7:D7"/>
    <mergeCell ref="A49:A51"/>
    <mergeCell ref="A52:A61"/>
    <mergeCell ref="A9:E9"/>
    <mergeCell ref="A11:A12"/>
    <mergeCell ref="A13:A15"/>
    <mergeCell ref="A16:A22"/>
    <mergeCell ref="A23:A26"/>
    <mergeCell ref="A28:A29"/>
    <mergeCell ref="A6:A7"/>
    <mergeCell ref="A30:E30"/>
    <mergeCell ref="A32:A38"/>
    <mergeCell ref="A39:A42"/>
    <mergeCell ref="A43:A48"/>
    <mergeCell ref="A62:A64"/>
    <mergeCell ref="A65:A66"/>
    <mergeCell ref="A67:A68"/>
    <mergeCell ref="A69:A76"/>
    <mergeCell ref="A77:A81"/>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zoomScale="90" zoomScaleNormal="90" workbookViewId="0">
      <pane ySplit="5" topLeftCell="A6" activePane="bottomLeft" state="frozen"/>
      <selection pane="bottomLeft" activeCell="A4" sqref="A4:A5"/>
    </sheetView>
  </sheetViews>
  <sheetFormatPr defaultColWidth="10.5703125" defaultRowHeight="15"/>
  <cols>
    <col min="1" max="1" width="79.7109375" style="34" customWidth="1"/>
    <col min="2" max="5" width="17.42578125" style="34" customWidth="1"/>
    <col min="6" max="6" width="23.42578125" style="34" customWidth="1"/>
    <col min="7" max="7" width="3.5703125" style="34" customWidth="1"/>
    <col min="8" max="16384" width="10.5703125" style="34"/>
  </cols>
  <sheetData>
    <row r="1" spans="1:7" ht="59.25" customHeight="1">
      <c r="A1"/>
      <c r="B1" s="288"/>
      <c r="C1" s="288"/>
      <c r="D1" s="288"/>
      <c r="E1" s="288"/>
      <c r="F1"/>
      <c r="G1"/>
    </row>
    <row r="2" spans="1:7">
      <c r="A2"/>
      <c r="B2"/>
      <c r="C2"/>
      <c r="D2"/>
      <c r="E2"/>
      <c r="F2"/>
      <c r="G2"/>
    </row>
    <row r="3" spans="1:7" ht="22.5" customHeight="1">
      <c r="A3" s="289" t="s">
        <v>161</v>
      </c>
      <c r="B3" s="289"/>
      <c r="C3" s="289"/>
      <c r="D3" s="289"/>
      <c r="E3" s="289"/>
      <c r="F3" s="290"/>
      <c r="G3"/>
    </row>
    <row r="4" spans="1:7" ht="21.75" customHeight="1">
      <c r="A4" s="291" t="s">
        <v>162</v>
      </c>
      <c r="B4" s="292" t="s">
        <v>163</v>
      </c>
      <c r="C4" s="292"/>
      <c r="D4" s="292"/>
      <c r="E4" s="292"/>
      <c r="F4" s="293" t="s">
        <v>164</v>
      </c>
      <c r="G4"/>
    </row>
    <row r="5" spans="1:7">
      <c r="A5" s="291"/>
      <c r="B5" s="56" t="s">
        <v>165</v>
      </c>
      <c r="C5" s="56" t="s">
        <v>166</v>
      </c>
      <c r="D5" s="56" t="s">
        <v>167</v>
      </c>
      <c r="E5" s="56" t="s">
        <v>168</v>
      </c>
      <c r="F5" s="294"/>
      <c r="G5"/>
    </row>
    <row r="6" spans="1:7" ht="40.5" customHeight="1">
      <c r="A6" s="57" t="s">
        <v>169</v>
      </c>
      <c r="B6" s="58"/>
      <c r="C6" s="58"/>
      <c r="D6" s="58">
        <v>8.9</v>
      </c>
      <c r="E6" s="58">
        <v>13.16</v>
      </c>
      <c r="F6" s="62" t="s">
        <v>170</v>
      </c>
      <c r="G6"/>
    </row>
    <row r="7" spans="1:7" ht="38.25" customHeight="1">
      <c r="A7" s="57" t="s">
        <v>171</v>
      </c>
      <c r="B7" s="58"/>
      <c r="C7" s="58"/>
      <c r="D7" s="58">
        <v>11</v>
      </c>
      <c r="E7" s="58" t="s">
        <v>172</v>
      </c>
      <c r="F7" s="62" t="s">
        <v>170</v>
      </c>
      <c r="G7"/>
    </row>
    <row r="8" spans="1:7" ht="26.25" customHeight="1">
      <c r="A8" s="57" t="s">
        <v>173</v>
      </c>
      <c r="B8" s="58"/>
      <c r="C8" s="58"/>
      <c r="D8" s="58">
        <v>1</v>
      </c>
      <c r="E8" s="58" t="s">
        <v>174</v>
      </c>
      <c r="F8" s="62" t="s">
        <v>170</v>
      </c>
      <c r="G8"/>
    </row>
    <row r="9" spans="1:7">
      <c r="A9" s="57" t="s">
        <v>175</v>
      </c>
      <c r="B9" s="58">
        <v>16</v>
      </c>
      <c r="C9" s="58">
        <v>3.4</v>
      </c>
      <c r="D9" s="58" t="s">
        <v>176</v>
      </c>
      <c r="E9" s="58" t="s">
        <v>177</v>
      </c>
      <c r="F9" s="62" t="s">
        <v>170</v>
      </c>
      <c r="G9"/>
    </row>
    <row r="10" spans="1:7" ht="37.5" customHeight="1">
      <c r="A10" s="57" t="s">
        <v>178</v>
      </c>
      <c r="B10" s="58" t="s">
        <v>179</v>
      </c>
      <c r="C10" s="58">
        <v>7</v>
      </c>
      <c r="D10" s="58" t="s">
        <v>180</v>
      </c>
      <c r="E10" s="58" t="s">
        <v>181</v>
      </c>
      <c r="F10" s="62" t="s">
        <v>170</v>
      </c>
      <c r="G10"/>
    </row>
    <row r="11" spans="1:7" ht="36.75" customHeight="1">
      <c r="A11" s="57" t="s">
        <v>182</v>
      </c>
      <c r="B11" s="58"/>
      <c r="C11" s="58"/>
      <c r="D11" s="58" t="s">
        <v>183</v>
      </c>
      <c r="E11" s="58">
        <v>28</v>
      </c>
      <c r="F11" s="66" t="s">
        <v>170</v>
      </c>
      <c r="G11"/>
    </row>
    <row r="12" spans="1:7" ht="36.75" customHeight="1">
      <c r="A12" s="57" t="s">
        <v>184</v>
      </c>
      <c r="B12" s="58"/>
      <c r="C12" s="58"/>
      <c r="D12" s="58" t="s">
        <v>185</v>
      </c>
      <c r="E12" s="58">
        <v>20.21</v>
      </c>
      <c r="F12" s="62" t="s">
        <v>170</v>
      </c>
      <c r="G12"/>
    </row>
    <row r="13" spans="1:7" ht="36.75" customHeight="1">
      <c r="A13" s="57" t="s">
        <v>186</v>
      </c>
      <c r="B13" s="58"/>
      <c r="C13" s="58"/>
      <c r="D13" s="58" t="s">
        <v>187</v>
      </c>
      <c r="E13" s="58" t="s">
        <v>188</v>
      </c>
      <c r="F13" s="62" t="s">
        <v>170</v>
      </c>
      <c r="G13"/>
    </row>
    <row r="14" spans="1:7" ht="97.5" customHeight="1">
      <c r="A14" s="57" t="s">
        <v>189</v>
      </c>
      <c r="B14" s="58">
        <v>3</v>
      </c>
      <c r="C14" s="58">
        <v>2</v>
      </c>
      <c r="D14" s="58">
        <v>3</v>
      </c>
      <c r="E14" s="58" t="s">
        <v>190</v>
      </c>
      <c r="F14" s="62" t="s">
        <v>170</v>
      </c>
      <c r="G14"/>
    </row>
    <row r="15" spans="1:7" ht="24.75" customHeight="1">
      <c r="A15" s="57" t="s">
        <v>191</v>
      </c>
      <c r="B15" s="58">
        <v>2.17</v>
      </c>
      <c r="C15" s="58">
        <v>8</v>
      </c>
      <c r="D15" s="58">
        <v>1</v>
      </c>
      <c r="E15" s="58" t="s">
        <v>192</v>
      </c>
      <c r="F15" s="62" t="s">
        <v>193</v>
      </c>
      <c r="G15"/>
    </row>
    <row r="16" spans="1:7" hidden="1">
      <c r="A16" s="57"/>
      <c r="B16" s="58"/>
      <c r="C16" s="58"/>
      <c r="D16" s="58"/>
      <c r="E16" s="58"/>
      <c r="F16" s="62"/>
      <c r="G16"/>
    </row>
    <row r="17" spans="1:7" hidden="1">
      <c r="A17" s="59"/>
      <c r="B17" s="63"/>
      <c r="C17" s="63"/>
      <c r="D17" s="63"/>
      <c r="E17" s="63"/>
      <c r="F17" s="61"/>
      <c r="G17"/>
    </row>
    <row r="18" spans="1:7" hidden="1">
      <c r="A18" s="64"/>
      <c r="B18" s="65"/>
      <c r="C18" s="65"/>
      <c r="D18" s="65"/>
      <c r="E18" s="65"/>
      <c r="F18" s="66"/>
      <c r="G18"/>
    </row>
    <row r="19" spans="1:7" hidden="1">
      <c r="A19" s="59"/>
      <c r="B19" s="60"/>
      <c r="C19" s="60"/>
      <c r="D19" s="60"/>
      <c r="E19" s="60"/>
      <c r="F19" s="61"/>
      <c r="G19"/>
    </row>
    <row r="20" spans="1:7" hidden="1">
      <c r="A20" s="64"/>
      <c r="B20" s="67"/>
      <c r="C20" s="67"/>
      <c r="D20" s="67"/>
      <c r="E20" s="65"/>
      <c r="F20" s="62"/>
      <c r="G20"/>
    </row>
    <row r="21" spans="1:7">
      <c r="A21"/>
      <c r="B21"/>
      <c r="C21"/>
      <c r="D21"/>
      <c r="E21"/>
      <c r="F21"/>
      <c r="G21"/>
    </row>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zoomScale="90" zoomScaleNormal="90" workbookViewId="0">
      <selection activeCell="B6" sqref="B6:G7"/>
    </sheetView>
  </sheetViews>
  <sheetFormatPr defaultColWidth="11.42578125" defaultRowHeight="14.25"/>
  <cols>
    <col min="1" max="1" width="2.7109375" style="126" customWidth="1"/>
    <col min="2" max="2" width="24.7109375" style="126" customWidth="1"/>
    <col min="3" max="3" width="11.28515625" style="127" customWidth="1"/>
    <col min="4" max="4" width="19.28515625" style="127" customWidth="1"/>
    <col min="5" max="5" width="7.5703125" style="126" customWidth="1"/>
    <col min="6" max="6" width="24.7109375" style="126" customWidth="1"/>
    <col min="7" max="7" width="79.140625" style="126" customWidth="1"/>
    <col min="8" max="8" width="11.42578125" style="126"/>
    <col min="9" max="9" width="32" style="126" customWidth="1"/>
    <col min="10" max="16384" width="11.42578125" style="126"/>
  </cols>
  <sheetData>
    <row r="1" spans="2:9" ht="15" thickBot="1"/>
    <row r="2" spans="2:9" ht="18">
      <c r="B2" s="326" t="s">
        <v>194</v>
      </c>
      <c r="C2" s="327"/>
      <c r="D2" s="327"/>
      <c r="E2" s="327"/>
      <c r="F2" s="327"/>
      <c r="G2" s="328"/>
    </row>
    <row r="3" spans="2:9" ht="15">
      <c r="B3" s="329" t="s">
        <v>195</v>
      </c>
      <c r="C3" s="330"/>
      <c r="D3" s="331"/>
      <c r="E3" s="331"/>
      <c r="F3" s="331"/>
      <c r="G3" s="332"/>
    </row>
    <row r="4" spans="2:9" ht="88.5" customHeight="1">
      <c r="B4" s="333" t="s">
        <v>196</v>
      </c>
      <c r="C4" s="334"/>
      <c r="D4" s="334"/>
      <c r="E4" s="334"/>
      <c r="F4" s="334"/>
      <c r="G4" s="335"/>
    </row>
    <row r="5" spans="2:9" ht="15">
      <c r="B5" s="128"/>
      <c r="C5" s="129"/>
      <c r="D5" s="130"/>
      <c r="E5" s="131"/>
      <c r="F5" s="131"/>
      <c r="G5" s="131"/>
    </row>
    <row r="6" spans="2:9" ht="16.5" customHeight="1">
      <c r="B6" s="336" t="s">
        <v>197</v>
      </c>
      <c r="C6" s="337"/>
      <c r="D6" s="337"/>
      <c r="E6" s="337"/>
      <c r="F6" s="337"/>
      <c r="G6" s="338"/>
    </row>
    <row r="7" spans="2:9" ht="76.5" customHeight="1">
      <c r="B7" s="336"/>
      <c r="C7" s="337"/>
      <c r="D7" s="337"/>
      <c r="E7" s="337"/>
      <c r="F7" s="337"/>
      <c r="G7" s="338"/>
    </row>
    <row r="8" spans="2:9" ht="15" thickBot="1">
      <c r="B8" s="132"/>
      <c r="C8" s="133"/>
      <c r="D8" s="133"/>
      <c r="E8" s="134"/>
      <c r="F8" s="135"/>
      <c r="G8" s="135"/>
    </row>
    <row r="9" spans="2:9">
      <c r="B9" s="136"/>
      <c r="C9" s="137" t="s">
        <v>198</v>
      </c>
      <c r="D9" s="339" t="s">
        <v>199</v>
      </c>
      <c r="E9" s="340"/>
      <c r="F9" s="341" t="s">
        <v>200</v>
      </c>
      <c r="G9" s="342"/>
    </row>
    <row r="10" spans="2:9" ht="15" customHeight="1">
      <c r="B10" s="138"/>
      <c r="C10" s="139">
        <v>5</v>
      </c>
      <c r="D10" s="343" t="s">
        <v>201</v>
      </c>
      <c r="E10" s="344"/>
      <c r="F10" s="345" t="s">
        <v>202</v>
      </c>
      <c r="G10" s="322"/>
      <c r="H10" s="311"/>
      <c r="I10" s="311"/>
    </row>
    <row r="11" spans="2:9">
      <c r="B11" s="138"/>
      <c r="C11" s="139">
        <v>5</v>
      </c>
      <c r="D11" s="343" t="s">
        <v>203</v>
      </c>
      <c r="E11" s="344"/>
      <c r="F11" s="345" t="s">
        <v>204</v>
      </c>
      <c r="G11" s="322"/>
      <c r="H11" s="311"/>
      <c r="I11" s="311"/>
    </row>
    <row r="12" spans="2:9">
      <c r="B12" s="138"/>
      <c r="C12" s="139">
        <v>5</v>
      </c>
      <c r="D12" s="343" t="s">
        <v>205</v>
      </c>
      <c r="E12" s="344"/>
      <c r="F12" s="345" t="s">
        <v>206</v>
      </c>
      <c r="G12" s="322"/>
      <c r="H12" s="311"/>
      <c r="I12" s="311"/>
    </row>
    <row r="13" spans="2:9" ht="27.75" customHeight="1">
      <c r="B13" s="138"/>
      <c r="C13" s="139">
        <v>5</v>
      </c>
      <c r="D13" s="343" t="s">
        <v>207</v>
      </c>
      <c r="E13" s="344"/>
      <c r="F13" s="345" t="s">
        <v>208</v>
      </c>
      <c r="G13" s="322"/>
      <c r="H13" s="311"/>
      <c r="I13" s="311"/>
    </row>
    <row r="14" spans="2:9">
      <c r="B14" s="138"/>
      <c r="C14" s="139">
        <v>5</v>
      </c>
      <c r="D14" s="343" t="s">
        <v>209</v>
      </c>
      <c r="E14" s="344"/>
      <c r="F14" s="345" t="s">
        <v>210</v>
      </c>
      <c r="G14" s="322"/>
      <c r="H14" s="311"/>
      <c r="I14" s="311"/>
    </row>
    <row r="15" spans="2:9" ht="41.25" customHeight="1">
      <c r="B15" s="138"/>
      <c r="C15" s="139">
        <v>5</v>
      </c>
      <c r="D15" s="343" t="s">
        <v>211</v>
      </c>
      <c r="E15" s="344"/>
      <c r="F15" s="345" t="s">
        <v>212</v>
      </c>
      <c r="G15" s="322"/>
      <c r="H15" s="311"/>
      <c r="I15" s="311"/>
    </row>
    <row r="16" spans="2:9" ht="41.25" customHeight="1">
      <c r="B16" s="138"/>
      <c r="C16" s="139">
        <v>5</v>
      </c>
      <c r="D16" s="346" t="s">
        <v>213</v>
      </c>
      <c r="E16" s="347"/>
      <c r="F16" s="345" t="s">
        <v>214</v>
      </c>
      <c r="G16" s="322"/>
      <c r="H16" s="311"/>
      <c r="I16" s="311"/>
    </row>
    <row r="17" spans="2:9" ht="51.75" customHeight="1">
      <c r="B17" s="138"/>
      <c r="C17" s="139">
        <v>5</v>
      </c>
      <c r="D17" s="347" t="s">
        <v>215</v>
      </c>
      <c r="E17" s="348"/>
      <c r="F17" s="345" t="s">
        <v>216</v>
      </c>
      <c r="G17" s="322"/>
      <c r="H17" s="311"/>
      <c r="I17" s="311"/>
    </row>
    <row r="18" spans="2:9" ht="51.75" customHeight="1">
      <c r="B18" s="138"/>
      <c r="C18" s="139">
        <v>5</v>
      </c>
      <c r="D18" s="346" t="s">
        <v>217</v>
      </c>
      <c r="E18" s="347"/>
      <c r="F18" s="345" t="s">
        <v>218</v>
      </c>
      <c r="G18" s="322"/>
      <c r="H18" s="311"/>
      <c r="I18" s="311"/>
    </row>
    <row r="19" spans="2:9" ht="51.75" customHeight="1">
      <c r="B19" s="138"/>
      <c r="C19" s="139">
        <v>5</v>
      </c>
      <c r="D19" s="140" t="s">
        <v>219</v>
      </c>
      <c r="E19" s="141"/>
      <c r="F19" s="345" t="s">
        <v>220</v>
      </c>
      <c r="G19" s="322"/>
      <c r="H19" s="311"/>
      <c r="I19" s="311"/>
    </row>
    <row r="20" spans="2:9" ht="51.75" customHeight="1">
      <c r="B20" s="138"/>
      <c r="C20" s="139">
        <v>5</v>
      </c>
      <c r="D20" s="140" t="s">
        <v>221</v>
      </c>
      <c r="E20" s="141"/>
      <c r="F20" s="345" t="s">
        <v>222</v>
      </c>
      <c r="G20" s="322"/>
      <c r="H20" s="311"/>
      <c r="I20" s="311"/>
    </row>
    <row r="21" spans="2:9" ht="66.75" customHeight="1">
      <c r="B21" s="138"/>
      <c r="C21" s="139">
        <v>5</v>
      </c>
      <c r="D21" s="346" t="s">
        <v>223</v>
      </c>
      <c r="E21" s="347"/>
      <c r="F21" s="345" t="s">
        <v>224</v>
      </c>
      <c r="G21" s="322"/>
      <c r="H21" s="311"/>
      <c r="I21" s="311"/>
    </row>
    <row r="22" spans="2:9" ht="36" customHeight="1">
      <c r="B22" s="138"/>
      <c r="C22" s="139">
        <v>5</v>
      </c>
      <c r="D22" s="349" t="s">
        <v>225</v>
      </c>
      <c r="E22" s="350"/>
      <c r="F22" s="345" t="s">
        <v>226</v>
      </c>
      <c r="G22" s="322"/>
      <c r="H22" s="325"/>
      <c r="I22" s="325"/>
    </row>
    <row r="23" spans="2:9" ht="26.25" customHeight="1">
      <c r="B23" s="138"/>
      <c r="C23" s="139">
        <v>5</v>
      </c>
      <c r="D23" s="351" t="s">
        <v>227</v>
      </c>
      <c r="E23" s="351"/>
      <c r="F23" s="321" t="s">
        <v>228</v>
      </c>
      <c r="G23" s="322"/>
      <c r="H23" s="311"/>
      <c r="I23" s="311"/>
    </row>
    <row r="24" spans="2:9" ht="26.25" customHeight="1">
      <c r="B24" s="138"/>
      <c r="C24" s="139">
        <v>5</v>
      </c>
      <c r="D24" s="351" t="s">
        <v>229</v>
      </c>
      <c r="E24" s="351"/>
      <c r="F24" s="321" t="s">
        <v>230</v>
      </c>
      <c r="G24" s="322"/>
      <c r="H24" s="311"/>
      <c r="I24" s="311"/>
    </row>
    <row r="25" spans="2:9" ht="26.25" customHeight="1">
      <c r="B25" s="138"/>
      <c r="C25" s="139">
        <v>5</v>
      </c>
      <c r="D25" s="319" t="s">
        <v>231</v>
      </c>
      <c r="E25" s="320"/>
      <c r="F25" s="321" t="s">
        <v>232</v>
      </c>
      <c r="G25" s="322"/>
      <c r="H25" s="311"/>
      <c r="I25" s="311"/>
    </row>
    <row r="26" spans="2:9" ht="27" customHeight="1">
      <c r="B26" s="142"/>
      <c r="C26" s="312" t="s">
        <v>233</v>
      </c>
      <c r="D26" s="313"/>
      <c r="E26" s="313"/>
      <c r="F26" s="313"/>
      <c r="G26" s="314"/>
    </row>
    <row r="27" spans="2:9" ht="27" customHeight="1">
      <c r="B27" s="315" t="s">
        <v>234</v>
      </c>
      <c r="C27" s="316"/>
      <c r="D27" s="316"/>
      <c r="E27" s="316"/>
      <c r="F27" s="316"/>
      <c r="G27" s="317"/>
    </row>
    <row r="28" spans="2:9" ht="10.5" customHeight="1">
      <c r="B28" s="143"/>
      <c r="D28" s="144"/>
      <c r="E28" s="145"/>
      <c r="F28" s="146"/>
      <c r="G28" s="146"/>
    </row>
    <row r="29" spans="2:9">
      <c r="B29" s="143"/>
      <c r="C29" s="147"/>
      <c r="D29" s="318" t="s">
        <v>199</v>
      </c>
      <c r="E29" s="318"/>
      <c r="F29" s="323" t="s">
        <v>200</v>
      </c>
      <c r="G29" s="324"/>
    </row>
    <row r="30" spans="2:9">
      <c r="B30" s="143"/>
      <c r="D30" s="302" t="s">
        <v>201</v>
      </c>
      <c r="E30" s="302"/>
      <c r="F30" s="303" t="s">
        <v>235</v>
      </c>
      <c r="G30" s="304"/>
      <c r="H30" s="311"/>
      <c r="I30" s="311"/>
    </row>
    <row r="31" spans="2:9">
      <c r="B31" s="143"/>
      <c r="D31" s="302" t="s">
        <v>203</v>
      </c>
      <c r="E31" s="302"/>
      <c r="F31" s="303" t="s">
        <v>236</v>
      </c>
      <c r="G31" s="304"/>
      <c r="H31" s="311"/>
      <c r="I31" s="311"/>
    </row>
    <row r="32" spans="2:9">
      <c r="B32" s="143"/>
      <c r="D32" s="302" t="s">
        <v>205</v>
      </c>
      <c r="E32" s="302"/>
      <c r="F32" s="303" t="s">
        <v>237</v>
      </c>
      <c r="G32" s="304"/>
      <c r="H32" s="311"/>
      <c r="I32" s="311"/>
    </row>
    <row r="33" spans="2:9">
      <c r="B33" s="143"/>
      <c r="D33" s="302" t="s">
        <v>207</v>
      </c>
      <c r="E33" s="302"/>
      <c r="F33" s="303" t="s">
        <v>238</v>
      </c>
      <c r="G33" s="304"/>
      <c r="H33" s="311"/>
      <c r="I33" s="311"/>
    </row>
    <row r="34" spans="2:9">
      <c r="B34" s="143"/>
      <c r="D34" s="302" t="s">
        <v>209</v>
      </c>
      <c r="E34" s="302"/>
      <c r="F34" s="303" t="s">
        <v>239</v>
      </c>
      <c r="G34" s="304"/>
      <c r="H34" s="311"/>
      <c r="I34" s="311"/>
    </row>
    <row r="35" spans="2:9" ht="40.9" customHeight="1">
      <c r="B35" s="143"/>
      <c r="D35" s="302" t="s">
        <v>240</v>
      </c>
      <c r="E35" s="302"/>
      <c r="F35" s="303" t="s">
        <v>241</v>
      </c>
      <c r="G35" s="304"/>
      <c r="H35" s="311"/>
      <c r="I35" s="311"/>
    </row>
    <row r="36" spans="2:9" ht="42" customHeight="1">
      <c r="B36" s="148"/>
      <c r="C36" s="149"/>
      <c r="D36" s="302" t="s">
        <v>242</v>
      </c>
      <c r="E36" s="302"/>
      <c r="F36" s="303" t="s">
        <v>243</v>
      </c>
      <c r="G36" s="304"/>
      <c r="H36" s="301"/>
      <c r="I36" s="301"/>
    </row>
    <row r="37" spans="2:9" ht="30.75" customHeight="1">
      <c r="B37" s="148"/>
      <c r="C37" s="149"/>
      <c r="D37" s="302" t="s">
        <v>244</v>
      </c>
      <c r="E37" s="302"/>
      <c r="F37" s="307" t="s">
        <v>245</v>
      </c>
      <c r="G37" s="308"/>
      <c r="H37" s="301"/>
      <c r="I37" s="301"/>
    </row>
    <row r="38" spans="2:9" ht="33" customHeight="1">
      <c r="B38" s="148"/>
      <c r="C38" s="149"/>
      <c r="D38" s="302" t="s">
        <v>246</v>
      </c>
      <c r="E38" s="302"/>
      <c r="F38" s="307" t="s">
        <v>245</v>
      </c>
      <c r="G38" s="308"/>
      <c r="H38" s="301"/>
      <c r="I38" s="301"/>
    </row>
    <row r="39" spans="2:9" ht="30" customHeight="1">
      <c r="B39" s="148"/>
      <c r="C39" s="149"/>
      <c r="D39" s="302" t="s">
        <v>247</v>
      </c>
      <c r="E39" s="302"/>
      <c r="F39" s="307" t="s">
        <v>245</v>
      </c>
      <c r="G39" s="308"/>
      <c r="H39" s="301"/>
      <c r="I39" s="301"/>
    </row>
    <row r="40" spans="2:9" ht="30" customHeight="1">
      <c r="B40" s="148"/>
      <c r="C40" s="149"/>
      <c r="D40" s="302" t="s">
        <v>248</v>
      </c>
      <c r="E40" s="302"/>
      <c r="F40" s="307" t="s">
        <v>245</v>
      </c>
      <c r="G40" s="308"/>
      <c r="H40" s="301"/>
      <c r="I40" s="301"/>
    </row>
    <row r="41" spans="2:9" ht="30" customHeight="1">
      <c r="B41" s="148"/>
      <c r="C41" s="149"/>
      <c r="D41" s="305" t="s">
        <v>249</v>
      </c>
      <c r="E41" s="306"/>
      <c r="F41" s="303" t="s">
        <v>250</v>
      </c>
      <c r="G41" s="304"/>
      <c r="H41" s="301"/>
      <c r="I41" s="301"/>
    </row>
    <row r="42" spans="2:9" ht="35.25" customHeight="1">
      <c r="B42" s="148"/>
      <c r="C42" s="149"/>
      <c r="D42" s="302" t="s">
        <v>251</v>
      </c>
      <c r="E42" s="302"/>
      <c r="F42" s="303" t="s">
        <v>252</v>
      </c>
      <c r="G42" s="304"/>
      <c r="H42" s="301"/>
      <c r="I42" s="301"/>
    </row>
    <row r="43" spans="2:9" ht="31.5" customHeight="1">
      <c r="B43" s="148"/>
      <c r="C43" s="149"/>
      <c r="D43" s="302" t="s">
        <v>244</v>
      </c>
      <c r="E43" s="302"/>
      <c r="F43" s="307" t="s">
        <v>245</v>
      </c>
      <c r="G43" s="308"/>
      <c r="H43" s="301"/>
      <c r="I43" s="301"/>
    </row>
    <row r="44" spans="2:9" ht="35.25" customHeight="1">
      <c r="B44" s="148"/>
      <c r="C44" s="149"/>
      <c r="D44" s="302" t="s">
        <v>253</v>
      </c>
      <c r="E44" s="302"/>
      <c r="F44" s="307" t="s">
        <v>245</v>
      </c>
      <c r="G44" s="308"/>
      <c r="H44" s="301"/>
      <c r="I44" s="301"/>
    </row>
    <row r="45" spans="2:9" ht="57" customHeight="1">
      <c r="B45" s="148"/>
      <c r="C45" s="149"/>
      <c r="D45" s="302" t="s">
        <v>248</v>
      </c>
      <c r="E45" s="302"/>
      <c r="F45" s="307" t="s">
        <v>245</v>
      </c>
      <c r="G45" s="308"/>
      <c r="H45" s="301"/>
      <c r="I45" s="301"/>
    </row>
    <row r="46" spans="2:9" ht="32.25" customHeight="1">
      <c r="B46" s="148"/>
      <c r="C46" s="149"/>
      <c r="D46" s="302" t="s">
        <v>246</v>
      </c>
      <c r="E46" s="302"/>
      <c r="F46" s="307" t="s">
        <v>245</v>
      </c>
      <c r="G46" s="308"/>
      <c r="H46" s="301"/>
      <c r="I46" s="301"/>
    </row>
    <row r="47" spans="2:9" ht="32.25" customHeight="1">
      <c r="B47" s="148"/>
      <c r="C47" s="149"/>
      <c r="D47" s="305" t="s">
        <v>254</v>
      </c>
      <c r="E47" s="306"/>
      <c r="F47" s="309" t="s">
        <v>255</v>
      </c>
      <c r="G47" s="310"/>
      <c r="H47" s="301"/>
      <c r="I47" s="301"/>
    </row>
    <row r="48" spans="2:9" ht="32.25" customHeight="1">
      <c r="B48" s="148"/>
      <c r="C48" s="149"/>
      <c r="D48" s="302" t="s">
        <v>256</v>
      </c>
      <c r="E48" s="302"/>
      <c r="F48" s="303" t="s">
        <v>257</v>
      </c>
      <c r="G48" s="304"/>
      <c r="H48" s="301"/>
      <c r="I48" s="301"/>
    </row>
    <row r="49" spans="2:9" ht="32.25" customHeight="1">
      <c r="B49" s="148"/>
      <c r="C49" s="149"/>
      <c r="D49" s="302" t="s">
        <v>258</v>
      </c>
      <c r="E49" s="302"/>
      <c r="F49" s="303" t="s">
        <v>259</v>
      </c>
      <c r="G49" s="304"/>
      <c r="H49" s="301"/>
      <c r="I49" s="301"/>
    </row>
    <row r="50" spans="2:9" ht="32.25" customHeight="1">
      <c r="B50" s="148"/>
      <c r="C50" s="149"/>
      <c r="D50" s="302" t="s">
        <v>260</v>
      </c>
      <c r="E50" s="302"/>
      <c r="F50" s="303" t="s">
        <v>261</v>
      </c>
      <c r="G50" s="304"/>
      <c r="H50" s="301"/>
      <c r="I50" s="301"/>
    </row>
    <row r="51" spans="2:9" ht="32.25" customHeight="1">
      <c r="B51" s="148"/>
      <c r="C51" s="149"/>
      <c r="D51" s="144"/>
      <c r="E51" s="144"/>
      <c r="F51" s="146"/>
      <c r="G51" s="146"/>
      <c r="H51" s="301"/>
      <c r="I51" s="301"/>
    </row>
    <row r="52" spans="2:9" ht="32.25" customHeight="1">
      <c r="B52" s="148"/>
      <c r="C52" s="149"/>
      <c r="D52" s="144"/>
      <c r="E52" s="144"/>
      <c r="F52" s="146"/>
      <c r="G52" s="146"/>
    </row>
    <row r="53" spans="2:9" ht="32.25" customHeight="1">
      <c r="B53" s="148"/>
      <c r="C53" s="149"/>
      <c r="D53" s="144"/>
      <c r="E53" s="144"/>
      <c r="F53" s="146"/>
      <c r="G53" s="146"/>
    </row>
    <row r="54" spans="2:9" ht="21.75" customHeight="1">
      <c r="B54" s="295" t="s">
        <v>262</v>
      </c>
      <c r="C54" s="296"/>
      <c r="D54" s="296"/>
      <c r="E54" s="296"/>
      <c r="F54" s="296"/>
      <c r="G54" s="297"/>
    </row>
    <row r="55" spans="2:9" ht="21.75" customHeight="1">
      <c r="B55" s="295" t="s">
        <v>263</v>
      </c>
      <c r="C55" s="296"/>
      <c r="D55" s="296"/>
      <c r="E55" s="296"/>
      <c r="F55" s="296"/>
      <c r="G55" s="297"/>
    </row>
    <row r="56" spans="2:9" ht="20.25" customHeight="1">
      <c r="B56" s="295" t="s">
        <v>264</v>
      </c>
      <c r="C56" s="296"/>
      <c r="D56" s="296"/>
      <c r="E56" s="296"/>
      <c r="F56" s="296"/>
      <c r="G56" s="297"/>
    </row>
    <row r="57" spans="2:9" ht="20.25" customHeight="1">
      <c r="B57" s="295" t="s">
        <v>265</v>
      </c>
      <c r="C57" s="296"/>
      <c r="D57" s="296"/>
      <c r="E57" s="296"/>
      <c r="F57" s="296"/>
      <c r="G57" s="297"/>
    </row>
    <row r="58" spans="2:9" ht="18" customHeight="1" thickBot="1">
      <c r="B58" s="298" t="s">
        <v>266</v>
      </c>
      <c r="C58" s="299"/>
      <c r="D58" s="299"/>
      <c r="E58" s="299"/>
      <c r="F58" s="299"/>
      <c r="G58" s="300"/>
    </row>
    <row r="59" spans="2:9">
      <c r="B59" s="150"/>
      <c r="C59" s="151"/>
      <c r="D59" s="150"/>
      <c r="E59" s="150"/>
      <c r="F59" s="150"/>
      <c r="G59" s="150"/>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83"/>
  <sheetViews>
    <sheetView showGridLines="0" topLeftCell="D102" zoomScale="80" zoomScaleNormal="80" zoomScalePageLayoutView="50" workbookViewId="0">
      <selection activeCell="Q52" sqref="Q52"/>
    </sheetView>
  </sheetViews>
  <sheetFormatPr defaultColWidth="11.42578125" defaultRowHeight="12.75"/>
  <cols>
    <col min="1" max="1" width="5" style="84" bestFit="1" customWidth="1"/>
    <col min="2" max="2" width="43" style="84" customWidth="1"/>
    <col min="3" max="3" width="36.5703125" style="84" customWidth="1"/>
    <col min="4" max="4" width="77.5703125" style="85" customWidth="1"/>
    <col min="5" max="6" width="9.7109375" style="84" customWidth="1"/>
    <col min="7" max="7" width="12.5703125" style="84" customWidth="1"/>
    <col min="8" max="8" width="11.85546875" style="84" customWidth="1"/>
    <col min="9" max="9" width="49.7109375" style="84" customWidth="1"/>
    <col min="10" max="10" width="61.5703125" style="84" customWidth="1"/>
    <col min="11" max="11" width="12.28515625" style="84" customWidth="1"/>
    <col min="12" max="12" width="15.28515625" style="84" bestFit="1" customWidth="1"/>
    <col min="13" max="13" width="16.42578125" style="84" customWidth="1"/>
    <col min="14" max="14" width="16.140625" style="84" customWidth="1"/>
    <col min="15" max="15" width="6.28515625" style="84" hidden="1" customWidth="1"/>
    <col min="16" max="16" width="11.42578125" style="71"/>
    <col min="17" max="17" width="47.85546875" style="71" customWidth="1"/>
    <col min="18" max="258" width="11.42578125" style="71"/>
    <col min="259" max="16384" width="11.42578125" style="72"/>
  </cols>
  <sheetData>
    <row r="1" spans="1:258" ht="23.25" customHeight="1">
      <c r="A1" s="358"/>
      <c r="B1" s="359"/>
      <c r="C1" s="68"/>
      <c r="D1" s="69"/>
      <c r="E1" s="68"/>
      <c r="F1" s="68"/>
      <c r="G1" s="68"/>
      <c r="H1" s="68"/>
      <c r="I1" s="68"/>
      <c r="J1" s="68"/>
      <c r="K1" s="68"/>
      <c r="L1" s="68"/>
      <c r="M1" s="68"/>
      <c r="N1" s="70"/>
      <c r="O1" s="68"/>
    </row>
    <row r="2" spans="1:258" ht="23.25" customHeight="1">
      <c r="A2" s="360"/>
      <c r="B2" s="361"/>
      <c r="C2" s="73"/>
      <c r="D2" s="74"/>
      <c r="E2" s="73"/>
      <c r="F2" s="73"/>
      <c r="G2" s="73"/>
      <c r="H2" s="73"/>
      <c r="I2" s="73"/>
      <c r="J2" s="73"/>
      <c r="K2" s="73"/>
      <c r="L2" s="73"/>
      <c r="M2" s="73"/>
      <c r="N2" s="75"/>
      <c r="O2" s="73"/>
    </row>
    <row r="3" spans="1:258" ht="23.25" customHeight="1" thickBot="1">
      <c r="A3" s="360"/>
      <c r="B3" s="361"/>
      <c r="C3" s="76"/>
      <c r="D3" s="74"/>
      <c r="E3" s="73"/>
      <c r="F3" s="73"/>
      <c r="G3" s="73"/>
      <c r="H3" s="73"/>
      <c r="I3" s="73"/>
      <c r="J3" s="73"/>
      <c r="K3" s="73"/>
      <c r="L3" s="73"/>
      <c r="M3" s="73"/>
      <c r="N3" s="75"/>
      <c r="O3" s="73"/>
    </row>
    <row r="4" spans="1:258" ht="19.5" customHeight="1" thickTop="1" thickBot="1">
      <c r="A4" s="366" t="s">
        <v>29</v>
      </c>
      <c r="B4" s="366"/>
      <c r="C4" s="366"/>
      <c r="D4" s="367" t="s">
        <v>5</v>
      </c>
      <c r="E4" s="368"/>
      <c r="F4" s="368"/>
      <c r="G4" s="368"/>
      <c r="H4" s="368"/>
      <c r="I4" s="368"/>
      <c r="J4" s="368"/>
      <c r="K4" s="368"/>
      <c r="L4" s="368"/>
      <c r="M4" s="368"/>
      <c r="N4" s="369"/>
      <c r="O4" s="77"/>
    </row>
    <row r="5" spans="1:258" ht="38.450000000000003" customHeight="1" thickTop="1" thickBot="1">
      <c r="A5" s="366" t="s">
        <v>267</v>
      </c>
      <c r="B5" s="366"/>
      <c r="C5" s="366"/>
      <c r="D5" s="367" t="s">
        <v>34</v>
      </c>
      <c r="E5" s="368"/>
      <c r="F5" s="368"/>
      <c r="G5" s="368"/>
      <c r="H5" s="368"/>
      <c r="I5" s="368"/>
      <c r="J5" s="368"/>
      <c r="K5" s="368"/>
      <c r="L5" s="368"/>
      <c r="M5" s="368"/>
      <c r="N5" s="369"/>
      <c r="O5" s="78"/>
    </row>
    <row r="6" spans="1:258" ht="26.25" customHeight="1" thickTop="1">
      <c r="A6" s="366" t="s">
        <v>268</v>
      </c>
      <c r="B6" s="366"/>
      <c r="C6" s="366"/>
      <c r="D6" s="367" t="s">
        <v>269</v>
      </c>
      <c r="E6" s="368"/>
      <c r="F6" s="368"/>
      <c r="G6" s="368"/>
      <c r="H6" s="368"/>
      <c r="I6" s="368"/>
      <c r="J6" s="368"/>
      <c r="K6" s="368"/>
      <c r="L6" s="368"/>
      <c r="M6" s="368"/>
      <c r="N6" s="369"/>
      <c r="O6" s="79"/>
    </row>
    <row r="7" spans="1:258" ht="28.5" customHeight="1" thickBot="1">
      <c r="A7" s="153" t="s">
        <v>270</v>
      </c>
      <c r="B7" s="154"/>
      <c r="C7" s="154"/>
      <c r="D7" s="373" t="s">
        <v>271</v>
      </c>
      <c r="E7" s="374" t="s">
        <v>272</v>
      </c>
      <c r="F7" s="375"/>
      <c r="G7" s="375"/>
      <c r="H7" s="376"/>
      <c r="I7" s="377" t="s">
        <v>273</v>
      </c>
      <c r="J7" s="378"/>
      <c r="K7" s="378"/>
      <c r="L7" s="378"/>
      <c r="M7" s="379"/>
      <c r="N7" s="380" t="s">
        <v>274</v>
      </c>
      <c r="O7" s="381"/>
      <c r="P7" s="80"/>
    </row>
    <row r="8" spans="1:258" ht="17.25" customHeight="1" thickTop="1">
      <c r="A8" s="383" t="s">
        <v>275</v>
      </c>
      <c r="B8" s="385" t="s">
        <v>276</v>
      </c>
      <c r="C8" s="155" t="s">
        <v>277</v>
      </c>
      <c r="D8" s="373"/>
      <c r="E8" s="386" t="s">
        <v>215</v>
      </c>
      <c r="F8" s="386" t="s">
        <v>278</v>
      </c>
      <c r="G8" s="386" t="s">
        <v>279</v>
      </c>
      <c r="H8" s="386" t="s">
        <v>221</v>
      </c>
      <c r="I8" s="362" t="s">
        <v>280</v>
      </c>
      <c r="J8" s="156" t="s">
        <v>281</v>
      </c>
      <c r="K8" s="362" t="s">
        <v>273</v>
      </c>
      <c r="L8" s="362" t="s">
        <v>282</v>
      </c>
      <c r="M8" s="362" t="s">
        <v>283</v>
      </c>
      <c r="N8" s="364" t="s">
        <v>284</v>
      </c>
      <c r="O8" s="364" t="s">
        <v>285</v>
      </c>
      <c r="P8" s="80"/>
    </row>
    <row r="9" spans="1:258" s="82" customFormat="1" ht="24.75" customHeight="1" thickBot="1">
      <c r="A9" s="384"/>
      <c r="B9" s="373"/>
      <c r="C9" s="157" t="s">
        <v>286</v>
      </c>
      <c r="D9" s="373"/>
      <c r="E9" s="363"/>
      <c r="F9" s="363"/>
      <c r="G9" s="363"/>
      <c r="H9" s="363"/>
      <c r="I9" s="363"/>
      <c r="J9" s="158" t="s">
        <v>287</v>
      </c>
      <c r="K9" s="363" t="s">
        <v>288</v>
      </c>
      <c r="L9" s="363"/>
      <c r="M9" s="363" t="s">
        <v>288</v>
      </c>
      <c r="N9" s="365"/>
      <c r="O9" s="372"/>
      <c r="P9" s="80"/>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c r="IP9" s="81"/>
      <c r="IQ9" s="81"/>
      <c r="IR9" s="81"/>
      <c r="IS9" s="81"/>
      <c r="IT9" s="81"/>
      <c r="IU9" s="81"/>
      <c r="IV9" s="81"/>
      <c r="IW9" s="81"/>
      <c r="IX9" s="81"/>
    </row>
    <row r="10" spans="1:258" ht="27.75" customHeight="1" thickBot="1">
      <c r="A10" s="352">
        <v>1</v>
      </c>
      <c r="B10" s="356" t="s">
        <v>289</v>
      </c>
      <c r="C10" s="356" t="s">
        <v>290</v>
      </c>
      <c r="D10" s="159" t="s">
        <v>291</v>
      </c>
      <c r="E10" s="370">
        <v>500</v>
      </c>
      <c r="F10" s="370">
        <v>10</v>
      </c>
      <c r="G10" s="371">
        <f>+F10/E10</f>
        <v>0.02</v>
      </c>
      <c r="H10" s="352" t="s">
        <v>292</v>
      </c>
      <c r="I10" s="159" t="s">
        <v>293</v>
      </c>
      <c r="J10" s="160" t="s">
        <v>294</v>
      </c>
      <c r="K10" s="161" t="str">
        <f>IFERROR(CONCATENATE(INDEX('8- Politicas de admiistracion '!$B$16:$F$53,MATCH('5- Identificación de Riesgos'!J10,'8- Politicas de admiistracion '!$C$16:$C$54,0),1)," - ",L10),"")</f>
        <v>Mayor - 4</v>
      </c>
      <c r="L10" s="162">
        <f>IFERROR(VLOOKUP(INDEX('8- Politicas de admiistracion '!$B$16:$F$64,MATCH('5- Identificación de Riesgos'!J10,'8- Politicas de admiistracion '!$C$16:$C$64,0),1),'8- Politicas de admiistracion '!$B$16:$F$64,5,FALSE),"")</f>
        <v>4</v>
      </c>
      <c r="M10" s="352" t="str">
        <f>IFERROR(CONCATENATE(INDEX('8- Politicas de admiistracion '!$B$16:$F$53,MATCH(ROUND(AVERAGE(L10:L19),0),'8- Politicas de admiistracion '!$F$16:$F$53,0),1)," - ",ROUND(AVERAGE(L10:L19),0)),"")</f>
        <v>Menor - 2</v>
      </c>
      <c r="N10" s="352" t="str">
        <f>IFERROR(CONCATENATE(VLOOKUP((LEFT(H10,LEN(H10)-4)&amp;LEFT(M10,LEN(M10)-4)),'9- Matriz de Calor '!$D$17:$E$41,2,0)," - ",RIGHT(H10,1)*RIGHT(M10,1)),"")</f>
        <v>Moderado - 4</v>
      </c>
      <c r="O10" s="382">
        <f>RIGHT(H10,1)*RIGHT(M10,1)</f>
        <v>4</v>
      </c>
    </row>
    <row r="11" spans="1:258" ht="29.25" customHeight="1" thickTop="1" thickBot="1">
      <c r="A11" s="352"/>
      <c r="B11" s="356"/>
      <c r="C11" s="356"/>
      <c r="D11" s="159" t="s">
        <v>295</v>
      </c>
      <c r="E11" s="370"/>
      <c r="F11" s="370"/>
      <c r="G11" s="371"/>
      <c r="H11" s="352"/>
      <c r="I11" s="159" t="s">
        <v>296</v>
      </c>
      <c r="J11" s="160" t="s">
        <v>297</v>
      </c>
      <c r="K11" s="161" t="str">
        <f>IFERROR(CONCATENATE(INDEX('8- Politicas de admiistracion '!$B$16:$F$53,MATCH('5- Identificación de Riesgos'!J11,'8- Politicas de admiistracion '!$C$16:$C$54,0),1)," - ",L11),"")</f>
        <v>Leve - 1</v>
      </c>
      <c r="L11" s="162">
        <f>IFERROR(VLOOKUP(INDEX('8- Politicas de admiistracion '!$B$16:$F$64,MATCH('5- Identificación de Riesgos'!J11,'8- Politicas de admiistracion '!$C$16:$C$64,0),1),'8- Politicas de admiistracion '!$B$16:$F$64,5,FALSE),"")</f>
        <v>1</v>
      </c>
      <c r="M11" s="352"/>
      <c r="N11" s="352"/>
      <c r="O11" s="353"/>
    </row>
    <row r="12" spans="1:258" ht="21" customHeight="1" thickTop="1" thickBot="1">
      <c r="A12" s="352"/>
      <c r="B12" s="356"/>
      <c r="C12" s="356"/>
      <c r="D12" s="160" t="s">
        <v>298</v>
      </c>
      <c r="E12" s="370"/>
      <c r="F12" s="370"/>
      <c r="G12" s="371"/>
      <c r="H12" s="352"/>
      <c r="I12" s="159" t="s">
        <v>299</v>
      </c>
      <c r="J12" s="160" t="s">
        <v>300</v>
      </c>
      <c r="K12" s="161" t="str">
        <f>IFERROR(CONCATENATE(INDEX('8- Politicas de admiistracion '!$B$16:$F$53,MATCH('5- Identificación de Riesgos'!J12,'8- Politicas de admiistracion '!$C$16:$C$54,0),1)," - ",L12),"")</f>
        <v>Leve - 1</v>
      </c>
      <c r="L12" s="162">
        <f>IFERROR(VLOOKUP(INDEX('8- Politicas de admiistracion '!$B$16:$F$64,MATCH('5- Identificación de Riesgos'!J12,'8- Politicas de admiistracion '!$C$16:$C$64,0),1),'8- Politicas de admiistracion '!$B$16:$F$64,5,FALSE),"")</f>
        <v>1</v>
      </c>
      <c r="M12" s="352"/>
      <c r="N12" s="352"/>
      <c r="O12" s="353"/>
    </row>
    <row r="13" spans="1:258" ht="45.75">
      <c r="A13" s="352"/>
      <c r="B13" s="356"/>
      <c r="C13" s="356"/>
      <c r="D13" s="160" t="s">
        <v>301</v>
      </c>
      <c r="E13" s="370"/>
      <c r="F13" s="370"/>
      <c r="G13" s="371"/>
      <c r="H13" s="352"/>
      <c r="I13" s="159"/>
      <c r="J13" s="160"/>
      <c r="K13" s="161" t="str">
        <f>IFERROR(CONCATENATE(INDEX('8- Politicas de admiistracion '!$B$16:$F$53,MATCH('5- Identificación de Riesgos'!J13,'8- Politicas de admiistracion '!$C$16:$C$54,0),1)," - ",L13),"")</f>
        <v/>
      </c>
      <c r="L13" s="162" t="str">
        <f>IFERROR(VLOOKUP(INDEX('8- Politicas de admiistracion '!$B$16:$F$64,MATCH('5- Identificación de Riesgos'!J13,'8- Politicas de admiistracion '!$C$16:$C$64,0),1),'8- Politicas de admiistracion '!$B$16:$F$64,5,FALSE),"")</f>
        <v/>
      </c>
      <c r="M13" s="352"/>
      <c r="N13" s="352"/>
      <c r="O13" s="353"/>
    </row>
    <row r="14" spans="1:258" ht="32.25" customHeight="1" thickTop="1" thickBot="1">
      <c r="A14" s="352"/>
      <c r="B14" s="356"/>
      <c r="C14" s="356"/>
      <c r="D14" s="160" t="s">
        <v>302</v>
      </c>
      <c r="E14" s="370"/>
      <c r="F14" s="370"/>
      <c r="G14" s="371"/>
      <c r="H14" s="352"/>
      <c r="I14" s="159"/>
      <c r="J14" s="160"/>
      <c r="K14" s="161" t="str">
        <f>IFERROR(CONCATENATE(INDEX('8- Politicas de admiistracion '!$B$16:$F$53,MATCH('5- Identificación de Riesgos'!J14,'8- Politicas de admiistracion '!$C$16:$C$54,0),1)," - ",L14),"")</f>
        <v/>
      </c>
      <c r="L14" s="162" t="str">
        <f>IFERROR(VLOOKUP(INDEX('8- Politicas de admiistracion '!$B$16:$F$64,MATCH('5- Identificación de Riesgos'!J14,'8- Politicas de admiistracion '!$C$16:$C$64,0),1),'8- Politicas de admiistracion '!$B$16:$F$64,5,FALSE),"")</f>
        <v/>
      </c>
      <c r="M14" s="352"/>
      <c r="N14" s="352"/>
      <c r="O14" s="353"/>
    </row>
    <row r="15" spans="1:258" ht="58.5" customHeight="1" thickTop="1" thickBot="1">
      <c r="A15" s="352"/>
      <c r="B15" s="356"/>
      <c r="C15" s="356"/>
      <c r="D15" s="160" t="s">
        <v>303</v>
      </c>
      <c r="E15" s="370"/>
      <c r="F15" s="370"/>
      <c r="G15" s="371"/>
      <c r="H15" s="352"/>
      <c r="I15" s="159"/>
      <c r="J15" s="160"/>
      <c r="K15" s="161" t="str">
        <f>IFERROR(CONCATENATE(INDEX('8- Politicas de admiistracion '!$B$16:$F$53,MATCH('5- Identificación de Riesgos'!J15,'8- Politicas de admiistracion '!$C$16:$C$54,0),1)," - ",L15),"")</f>
        <v/>
      </c>
      <c r="L15" s="162" t="str">
        <f>IFERROR(VLOOKUP(INDEX('8- Politicas de admiistracion '!$B$16:$F$64,MATCH('5- Identificación de Riesgos'!J15,'8- Politicas de admiistracion '!$C$16:$C$64,0),1),'8- Politicas de admiistracion '!$B$16:$F$64,5,FALSE),"")</f>
        <v/>
      </c>
      <c r="M15" s="352"/>
      <c r="N15" s="352"/>
      <c r="O15" s="353"/>
    </row>
    <row r="16" spans="1:258" ht="46.5" thickTop="1" thickBot="1">
      <c r="A16" s="352"/>
      <c r="B16" s="356"/>
      <c r="C16" s="356"/>
      <c r="D16" s="160" t="s">
        <v>304</v>
      </c>
      <c r="E16" s="370"/>
      <c r="F16" s="370"/>
      <c r="G16" s="371"/>
      <c r="H16" s="352"/>
      <c r="I16" s="159"/>
      <c r="J16" s="160"/>
      <c r="K16" s="161" t="str">
        <f>IFERROR(CONCATENATE(INDEX('8- Politicas de admiistracion '!$B$16:$F$53,MATCH('5- Identificación de Riesgos'!J16,'8- Politicas de admiistracion '!$C$16:$C$54,0),1)," - ",L16),"")</f>
        <v/>
      </c>
      <c r="L16" s="162" t="str">
        <f>IFERROR(VLOOKUP(INDEX('8- Politicas de admiistracion '!$B$16:$F$64,MATCH('5- Identificación de Riesgos'!J16,'8- Politicas de admiistracion '!$C$16:$C$64,0),1),'8- Politicas de admiistracion '!$B$16:$F$64,5,FALSE),"")</f>
        <v/>
      </c>
      <c r="M16" s="352"/>
      <c r="N16" s="352"/>
      <c r="O16" s="353"/>
    </row>
    <row r="17" spans="1:15" ht="31.5" thickTop="1" thickBot="1">
      <c r="A17" s="352"/>
      <c r="B17" s="356"/>
      <c r="C17" s="356"/>
      <c r="D17" s="160" t="s">
        <v>305</v>
      </c>
      <c r="E17" s="370"/>
      <c r="F17" s="370"/>
      <c r="G17" s="371"/>
      <c r="H17" s="352"/>
      <c r="I17" s="159"/>
      <c r="J17" s="160"/>
      <c r="K17" s="161" t="str">
        <f>IFERROR(CONCATENATE(INDEX('8- Politicas de admiistracion '!$B$16:$F$53,MATCH('5- Identificación de Riesgos'!J17,'8- Politicas de admiistracion '!$C$16:$C$54,0),1)," - ",L17),"")</f>
        <v/>
      </c>
      <c r="L17" s="162" t="str">
        <f>IFERROR(VLOOKUP(INDEX('8- Politicas de admiistracion '!$B$16:$F$64,MATCH('5- Identificación de Riesgos'!J17,'8- Politicas de admiistracion '!$C$16:$C$64,0),1),'8- Politicas de admiistracion '!$B$16:$F$64,5,FALSE),"")</f>
        <v/>
      </c>
      <c r="M17" s="352"/>
      <c r="N17" s="352"/>
      <c r="O17" s="353"/>
    </row>
    <row r="18" spans="1:15" ht="31.5" thickTop="1" thickBot="1">
      <c r="A18" s="352"/>
      <c r="B18" s="356"/>
      <c r="C18" s="356"/>
      <c r="D18" s="160" t="s">
        <v>306</v>
      </c>
      <c r="E18" s="370"/>
      <c r="F18" s="370"/>
      <c r="G18" s="371"/>
      <c r="H18" s="352"/>
      <c r="I18" s="159"/>
      <c r="J18" s="160"/>
      <c r="K18" s="161" t="str">
        <f>IFERROR(CONCATENATE(INDEX('8- Politicas de admiistracion '!$B$16:$F$53,MATCH('5- Identificación de Riesgos'!J18,'8- Politicas de admiistracion '!$C$16:$C$54,0),1)," - ",L18),"")</f>
        <v/>
      </c>
      <c r="L18" s="162" t="str">
        <f>IFERROR(VLOOKUP(INDEX('8- Politicas de admiistracion '!$B$16:$F$64,MATCH('5- Identificación de Riesgos'!J18,'8- Politicas de admiistracion '!$C$16:$C$64,0),1),'8- Politicas de admiistracion '!$B$16:$F$64,5,FALSE),"")</f>
        <v/>
      </c>
      <c r="M18" s="352"/>
      <c r="N18" s="352"/>
      <c r="O18" s="353"/>
    </row>
    <row r="19" spans="1:15" ht="31.5" thickTop="1" thickBot="1">
      <c r="A19" s="352"/>
      <c r="B19" s="356"/>
      <c r="C19" s="356"/>
      <c r="D19" s="160" t="s">
        <v>307</v>
      </c>
      <c r="E19" s="370"/>
      <c r="F19" s="370"/>
      <c r="G19" s="371"/>
      <c r="H19" s="352"/>
      <c r="I19" s="159"/>
      <c r="J19" s="160"/>
      <c r="K19" s="161" t="str">
        <f>IFERROR(CONCATENATE(INDEX('8- Politicas de admiistracion '!$B$16:$F$53,MATCH('5- Identificación de Riesgos'!J19,'8- Politicas de admiistracion '!$C$16:$C$54,0),1)," - ",L19),"")</f>
        <v/>
      </c>
      <c r="L19" s="162" t="str">
        <f>IFERROR(VLOOKUP(INDEX('8- Politicas de admiistracion '!$B$16:$F$64,MATCH('5- Identificación de Riesgos'!J19,'8- Politicas de admiistracion '!$C$16:$C$64,0),1),'8- Politicas de admiistracion '!$B$16:$F$64,5,FALSE),"")</f>
        <v/>
      </c>
      <c r="M19" s="352"/>
      <c r="N19" s="352"/>
      <c r="O19" s="353"/>
    </row>
    <row r="20" spans="1:15" s="72" customFormat="1" ht="30" customHeight="1" thickTop="1" thickBot="1">
      <c r="A20" s="352">
        <v>2</v>
      </c>
      <c r="B20" s="356" t="s">
        <v>308</v>
      </c>
      <c r="C20" s="356" t="s">
        <v>309</v>
      </c>
      <c r="D20" s="163" t="s">
        <v>310</v>
      </c>
      <c r="E20" s="352">
        <v>200</v>
      </c>
      <c r="F20" s="352">
        <v>3</v>
      </c>
      <c r="G20" s="371">
        <f t="shared" ref="G20" si="0">+F20/E20</f>
        <v>1.4999999999999999E-2</v>
      </c>
      <c r="H20" s="352" t="s">
        <v>292</v>
      </c>
      <c r="I20" s="159" t="s">
        <v>293</v>
      </c>
      <c r="J20" s="159" t="s">
        <v>311</v>
      </c>
      <c r="K20" s="161" t="str">
        <f>IFERROR(CONCATENATE(INDEX('8- Politicas de admiistracion '!$B$16:$F$53,MATCH('5- Identificación de Riesgos'!J20,'8- Politicas de admiistracion '!$C$16:$C$54,0),1)," - ",L20),"")</f>
        <v>Moderado - 3</v>
      </c>
      <c r="L20" s="162">
        <f>IFERROR(VLOOKUP(INDEX('8- Politicas de admiistracion '!$B$16:$F$64,MATCH('5- Identificación de Riesgos'!J20,'8- Politicas de admiistracion '!$C$16:$C$64,0),1),'8- Politicas de admiistracion '!$B$16:$F$64,5,FALSE),"")</f>
        <v>3</v>
      </c>
      <c r="M20" s="352" t="str">
        <f>IFERROR(CONCATENATE(INDEX('8- Politicas de admiistracion '!$B$16:$F$53,MATCH(ROUND(AVERAGE(L20:L29),0),'8- Politicas de admiistracion '!$F$16:$F$53,0),1)," - ",ROUND(AVERAGE(L20:L29),0)),"")</f>
        <v>Menor - 2</v>
      </c>
      <c r="N20" s="352" t="str">
        <f>IFERROR(CONCATENATE(VLOOKUP((LEFT(H20,LEN(H20)-4)&amp;LEFT(M20,LEN(M20)-4)),'9- Matriz de Calor '!$D$17:$E$41,2,0)," - ",RIGHT(H20,1)*RIGHT(M20,1)),"")</f>
        <v>Moderado - 4</v>
      </c>
      <c r="O20" s="353">
        <f>RIGHT(H20,1)*RIGHT(M20,1)</f>
        <v>4</v>
      </c>
    </row>
    <row r="21" spans="1:15" s="72" customFormat="1" ht="22.5" customHeight="1" thickTop="1" thickBot="1">
      <c r="A21" s="352"/>
      <c r="B21" s="356"/>
      <c r="C21" s="356"/>
      <c r="D21" s="163" t="s">
        <v>312</v>
      </c>
      <c r="E21" s="352"/>
      <c r="F21" s="352"/>
      <c r="G21" s="371"/>
      <c r="H21" s="352"/>
      <c r="I21" s="159" t="s">
        <v>296</v>
      </c>
      <c r="J21" s="159" t="s">
        <v>297</v>
      </c>
      <c r="K21" s="161" t="str">
        <f>IFERROR(CONCATENATE(INDEX('8- Politicas de admiistracion '!$B$16:$F$53,MATCH('5- Identificación de Riesgos'!J21,'8- Politicas de admiistracion '!$C$16:$C$54,0),1)," - ",L21),"")</f>
        <v>Leve - 1</v>
      </c>
      <c r="L21" s="162">
        <f>IFERROR(VLOOKUP(INDEX('8- Politicas de admiistracion '!$B$16:$F$64,MATCH('5- Identificación de Riesgos'!J21,'8- Politicas de admiistracion '!$C$16:$C$64,0),1),'8- Politicas de admiistracion '!$B$16:$F$64,5,FALSE),"")</f>
        <v>1</v>
      </c>
      <c r="M21" s="352"/>
      <c r="N21" s="352"/>
      <c r="O21" s="353"/>
    </row>
    <row r="22" spans="1:15" s="72" customFormat="1" ht="18.75" customHeight="1" thickTop="1" thickBot="1">
      <c r="A22" s="352"/>
      <c r="B22" s="356"/>
      <c r="C22" s="356"/>
      <c r="D22" s="163" t="s">
        <v>313</v>
      </c>
      <c r="E22" s="352"/>
      <c r="F22" s="352"/>
      <c r="G22" s="371"/>
      <c r="H22" s="352"/>
      <c r="I22" s="159" t="s">
        <v>299</v>
      </c>
      <c r="J22" s="159" t="s">
        <v>300</v>
      </c>
      <c r="K22" s="161" t="str">
        <f>IFERROR(CONCATENATE(INDEX('8- Politicas de admiistracion '!$B$16:$F$53,MATCH('5- Identificación de Riesgos'!J22,'8- Politicas de admiistracion '!$C$16:$C$54,0),1)," - ",L22),"")</f>
        <v>Leve - 1</v>
      </c>
      <c r="L22" s="162">
        <f>IFERROR(VLOOKUP(INDEX('8- Politicas de admiistracion '!$B$16:$F$64,MATCH('5- Identificación de Riesgos'!J22,'8- Politicas de admiistracion '!$C$16:$C$64,0),1),'8- Politicas de admiistracion '!$B$16:$F$64,5,FALSE),"")</f>
        <v>1</v>
      </c>
      <c r="M22" s="352"/>
      <c r="N22" s="352"/>
      <c r="O22" s="353"/>
    </row>
    <row r="23" spans="1:15" s="72" customFormat="1" ht="10.5" customHeight="1" thickTop="1" thickBot="1">
      <c r="A23" s="352"/>
      <c r="B23" s="356"/>
      <c r="C23" s="356"/>
      <c r="D23" s="163"/>
      <c r="E23" s="352"/>
      <c r="F23" s="352"/>
      <c r="G23" s="371"/>
      <c r="H23" s="352"/>
      <c r="I23" s="159"/>
      <c r="J23" s="159"/>
      <c r="K23" s="161" t="str">
        <f>IFERROR(CONCATENATE(INDEX('8- Politicas de admiistracion '!$B$16:$F$53,MATCH('5- Identificación de Riesgos'!J23,'8- Politicas de admiistracion '!$C$16:$C$54,0),1)," - ",L23),"")</f>
        <v/>
      </c>
      <c r="L23" s="162" t="str">
        <f>IFERROR(VLOOKUP(INDEX('8- Politicas de admiistracion '!$B$16:$F$64,MATCH('5- Identificación de Riesgos'!J23,'8- Politicas de admiistracion '!$C$16:$C$64,0),1),'8- Politicas de admiistracion '!$B$16:$F$64,5,FALSE),"")</f>
        <v/>
      </c>
      <c r="M23" s="352"/>
      <c r="N23" s="352"/>
      <c r="O23" s="353"/>
    </row>
    <row r="24" spans="1:15" s="72" customFormat="1" ht="10.5" customHeight="1" thickTop="1" thickBot="1">
      <c r="A24" s="352"/>
      <c r="B24" s="356"/>
      <c r="C24" s="356"/>
      <c r="D24" s="163"/>
      <c r="E24" s="352"/>
      <c r="F24" s="352"/>
      <c r="G24" s="371"/>
      <c r="H24" s="352"/>
      <c r="I24" s="159"/>
      <c r="J24" s="159"/>
      <c r="K24" s="161" t="str">
        <f>IFERROR(CONCATENATE(INDEX('8- Politicas de admiistracion '!$B$16:$F$53,MATCH('5- Identificación de Riesgos'!J24,'8- Politicas de admiistracion '!$C$16:$C$54,0),1)," - ",L24),"")</f>
        <v/>
      </c>
      <c r="L24" s="162" t="str">
        <f>IFERROR(VLOOKUP(INDEX('8- Politicas de admiistracion '!$B$16:$F$64,MATCH('5- Identificación de Riesgos'!J24,'8- Politicas de admiistracion '!$C$16:$C$64,0),1),'8- Politicas de admiistracion '!$B$16:$F$64,5,FALSE),"")</f>
        <v/>
      </c>
      <c r="M24" s="352"/>
      <c r="N24" s="352"/>
      <c r="O24" s="353"/>
    </row>
    <row r="25" spans="1:15" s="72" customFormat="1" ht="10.5" customHeight="1" thickTop="1" thickBot="1">
      <c r="A25" s="352"/>
      <c r="B25" s="356"/>
      <c r="C25" s="356"/>
      <c r="D25" s="163"/>
      <c r="E25" s="352"/>
      <c r="F25" s="352"/>
      <c r="G25" s="371"/>
      <c r="H25" s="352"/>
      <c r="I25" s="159"/>
      <c r="J25" s="159"/>
      <c r="K25" s="161" t="str">
        <f>IFERROR(CONCATENATE(INDEX('8- Politicas de admiistracion '!$B$16:$F$53,MATCH('5- Identificación de Riesgos'!J25,'8- Politicas de admiistracion '!$C$16:$C$54,0),1)," - ",L25),"")</f>
        <v/>
      </c>
      <c r="L25" s="162" t="str">
        <f>IFERROR(VLOOKUP(INDEX('8- Politicas de admiistracion '!$B$16:$F$64,MATCH('5- Identificación de Riesgos'!J25,'8- Politicas de admiistracion '!$C$16:$C$64,0),1),'8- Politicas de admiistracion '!$B$16:$F$64,5,FALSE),"")</f>
        <v/>
      </c>
      <c r="M25" s="352"/>
      <c r="N25" s="352"/>
      <c r="O25" s="353"/>
    </row>
    <row r="26" spans="1:15" s="72" customFormat="1" ht="10.5" customHeight="1" thickTop="1" thickBot="1">
      <c r="A26" s="352"/>
      <c r="B26" s="356"/>
      <c r="C26" s="356"/>
      <c r="D26" s="163"/>
      <c r="E26" s="352"/>
      <c r="F26" s="352"/>
      <c r="G26" s="371"/>
      <c r="H26" s="352"/>
      <c r="I26" s="159"/>
      <c r="J26" s="159"/>
      <c r="K26" s="161" t="str">
        <f>IFERROR(CONCATENATE(INDEX('8- Politicas de admiistracion '!$B$16:$F$53,MATCH('5- Identificación de Riesgos'!J26,'8- Politicas de admiistracion '!$C$16:$C$54,0),1)," - ",L26),"")</f>
        <v/>
      </c>
      <c r="L26" s="162" t="str">
        <f>IFERROR(VLOOKUP(INDEX('8- Politicas de admiistracion '!$B$16:$F$64,MATCH('5- Identificación de Riesgos'!J26,'8- Politicas de admiistracion '!$C$16:$C$64,0),1),'8- Politicas de admiistracion '!$B$16:$F$64,5,FALSE),"")</f>
        <v/>
      </c>
      <c r="M26" s="352"/>
      <c r="N26" s="352"/>
      <c r="O26" s="353"/>
    </row>
    <row r="27" spans="1:15" s="72" customFormat="1" ht="10.5" customHeight="1" thickTop="1" thickBot="1">
      <c r="A27" s="352"/>
      <c r="B27" s="356"/>
      <c r="C27" s="356"/>
      <c r="D27" s="163"/>
      <c r="E27" s="352"/>
      <c r="F27" s="352"/>
      <c r="G27" s="371"/>
      <c r="H27" s="352"/>
      <c r="I27" s="159"/>
      <c r="J27" s="159"/>
      <c r="K27" s="161" t="str">
        <f>IFERROR(CONCATENATE(INDEX('8- Politicas de admiistracion '!$B$16:$F$53,MATCH('5- Identificación de Riesgos'!J27,'8- Politicas de admiistracion '!$C$16:$C$54,0),1)," - ",L27),"")</f>
        <v/>
      </c>
      <c r="L27" s="162" t="str">
        <f>IFERROR(VLOOKUP(INDEX('8- Politicas de admiistracion '!$B$16:$F$64,MATCH('5- Identificación de Riesgos'!J27,'8- Politicas de admiistracion '!$C$16:$C$64,0),1),'8- Politicas de admiistracion '!$B$16:$F$64,5,FALSE),"")</f>
        <v/>
      </c>
      <c r="M27" s="352"/>
      <c r="N27" s="352"/>
      <c r="O27" s="353"/>
    </row>
    <row r="28" spans="1:15" s="72" customFormat="1" ht="10.5" customHeight="1" thickTop="1" thickBot="1">
      <c r="A28" s="352"/>
      <c r="B28" s="356"/>
      <c r="C28" s="356"/>
      <c r="D28" s="163"/>
      <c r="E28" s="352"/>
      <c r="F28" s="352"/>
      <c r="G28" s="371"/>
      <c r="H28" s="352"/>
      <c r="I28" s="159"/>
      <c r="J28" s="159"/>
      <c r="K28" s="161" t="str">
        <f>IFERROR(CONCATENATE(INDEX('8- Politicas de admiistracion '!$B$16:$F$53,MATCH('5- Identificación de Riesgos'!J28,'8- Politicas de admiistracion '!$C$16:$C$54,0),1)," - ",L28),"")</f>
        <v/>
      </c>
      <c r="L28" s="162" t="str">
        <f>IFERROR(VLOOKUP(INDEX('8- Politicas de admiistracion '!$B$16:$F$64,MATCH('5- Identificación de Riesgos'!J28,'8- Politicas de admiistracion '!$C$16:$C$64,0),1),'8- Politicas de admiistracion '!$B$16:$F$64,5,FALSE),"")</f>
        <v/>
      </c>
      <c r="M28" s="352"/>
      <c r="N28" s="352"/>
      <c r="O28" s="353"/>
    </row>
    <row r="29" spans="1:15" s="72" customFormat="1" ht="10.5" customHeight="1" thickTop="1" thickBot="1">
      <c r="A29" s="352"/>
      <c r="B29" s="356"/>
      <c r="C29" s="356"/>
      <c r="D29" s="163"/>
      <c r="E29" s="352"/>
      <c r="F29" s="352"/>
      <c r="G29" s="371"/>
      <c r="H29" s="352"/>
      <c r="I29" s="159"/>
      <c r="J29" s="159"/>
      <c r="K29" s="161" t="str">
        <f>IFERROR(CONCATENATE(INDEX('8- Politicas de admiistracion '!$B$16:$F$53,MATCH('5- Identificación de Riesgos'!J29,'8- Politicas de admiistracion '!$C$16:$C$54,0),1)," - ",L29),"")</f>
        <v/>
      </c>
      <c r="L29" s="162" t="str">
        <f>IFERROR(VLOOKUP(INDEX('8- Politicas de admiistracion '!$B$16:$F$64,MATCH('5- Identificación de Riesgos'!J29,'8- Politicas de admiistracion '!$C$16:$C$64,0),1),'8- Politicas de admiistracion '!$B$16:$F$64,5,FALSE),"")</f>
        <v/>
      </c>
      <c r="M29" s="352"/>
      <c r="N29" s="352"/>
      <c r="O29" s="353"/>
    </row>
    <row r="30" spans="1:15" ht="30.75">
      <c r="A30" s="352">
        <v>3</v>
      </c>
      <c r="B30" s="355" t="s">
        <v>314</v>
      </c>
      <c r="C30" s="356" t="s">
        <v>315</v>
      </c>
      <c r="D30" s="163" t="s">
        <v>316</v>
      </c>
      <c r="E30" s="352">
        <v>80</v>
      </c>
      <c r="F30" s="352">
        <v>1</v>
      </c>
      <c r="G30" s="371">
        <f t="shared" ref="G30" si="1">+F30/E30</f>
        <v>1.2500000000000001E-2</v>
      </c>
      <c r="H30" s="352" t="s">
        <v>292</v>
      </c>
      <c r="I30" s="159" t="s">
        <v>293</v>
      </c>
      <c r="J30" s="160" t="s">
        <v>317</v>
      </c>
      <c r="K30" s="161" t="str">
        <f>IFERROR(CONCATENATE(INDEX('8- Politicas de admiistracion '!$B$16:$F$53,MATCH('5- Identificación de Riesgos'!J30,'8- Politicas de admiistracion '!$C$16:$C$54,0),1)," - ",L30),"")</f>
        <v>Menor - 2</v>
      </c>
      <c r="L30" s="162">
        <f>IFERROR(VLOOKUP(INDEX('8- Politicas de admiistracion '!$B$16:$F$64,MATCH('5- Identificación de Riesgos'!J30,'8- Politicas de admiistracion '!$C$16:$C$64,0),1),'8- Politicas de admiistracion '!$B$16:$F$64,5,FALSE),"")</f>
        <v>2</v>
      </c>
      <c r="M30" s="352" t="str">
        <f>IFERROR(CONCATENATE(INDEX('8- Politicas de admiistracion '!$B$16:$F$53,MATCH(ROUND(AVERAGE(L30:L39),0),'8- Politicas de admiistracion '!$F$16:$F$53,0),1)," - ",ROUND(AVERAGE(L30:L39),0)),"")</f>
        <v>Leve - 1</v>
      </c>
      <c r="N30" s="352" t="str">
        <f>IFERROR(CONCATENATE(VLOOKUP((LEFT(H30,LEN(H30)-4)&amp;LEFT(M30,LEN(M30)-4)),'9- Matriz de Calor '!$D$17:$E$41,2,0)," - ",RIGHT(H30,1)*RIGHT(M30,1)),"")</f>
        <v>Bajo - 2</v>
      </c>
      <c r="O30" s="353">
        <f>RIGHT(H30,1)*RIGHT(M30,1)</f>
        <v>2</v>
      </c>
    </row>
    <row r="31" spans="1:15" ht="16.5" thickTop="1" thickBot="1">
      <c r="A31" s="352"/>
      <c r="B31" s="355"/>
      <c r="C31" s="356"/>
      <c r="D31" s="163" t="s">
        <v>318</v>
      </c>
      <c r="E31" s="352"/>
      <c r="F31" s="352"/>
      <c r="G31" s="371"/>
      <c r="H31" s="352"/>
      <c r="I31" s="159" t="s">
        <v>296</v>
      </c>
      <c r="J31" s="160" t="s">
        <v>297</v>
      </c>
      <c r="K31" s="161" t="str">
        <f>IFERROR(CONCATENATE(INDEX('8- Politicas de admiistracion '!$B$16:$F$53,MATCH('5- Identificación de Riesgos'!J31,'8- Politicas de admiistracion '!$C$16:$C$54,0),1)," - ",L31),"")</f>
        <v>Leve - 1</v>
      </c>
      <c r="L31" s="162">
        <f>IFERROR(VLOOKUP(INDEX('8- Politicas de admiistracion '!$B$16:$F$64,MATCH('5- Identificación de Riesgos'!J31,'8- Politicas de admiistracion '!$C$16:$C$64,0),1),'8- Politicas de admiistracion '!$B$16:$F$64,5,FALSE),"")</f>
        <v>1</v>
      </c>
      <c r="M31" s="352"/>
      <c r="N31" s="352"/>
      <c r="O31" s="353"/>
    </row>
    <row r="32" spans="1:15" ht="31.5" customHeight="1" thickTop="1" thickBot="1">
      <c r="A32" s="352"/>
      <c r="B32" s="355"/>
      <c r="C32" s="356"/>
      <c r="D32" s="163" t="s">
        <v>319</v>
      </c>
      <c r="E32" s="352"/>
      <c r="F32" s="352"/>
      <c r="G32" s="371"/>
      <c r="H32" s="352"/>
      <c r="I32" s="159" t="s">
        <v>299</v>
      </c>
      <c r="J32" s="160" t="s">
        <v>300</v>
      </c>
      <c r="K32" s="161" t="str">
        <f>IFERROR(CONCATENATE(INDEX('8- Politicas de admiistracion '!$B$16:$F$53,MATCH('5- Identificación de Riesgos'!J32,'8- Politicas de admiistracion '!$C$16:$C$54,0),1)," - ",L32),"")</f>
        <v>Leve - 1</v>
      </c>
      <c r="L32" s="162">
        <f>IFERROR(VLOOKUP(INDEX('8- Politicas de admiistracion '!$B$16:$F$64,MATCH('5- Identificación de Riesgos'!J32,'8- Politicas de admiistracion '!$C$16:$C$64,0),1),'8- Politicas de admiistracion '!$B$16:$F$64,5,FALSE),"")</f>
        <v>1</v>
      </c>
      <c r="M32" s="352"/>
      <c r="N32" s="352"/>
      <c r="O32" s="353"/>
    </row>
    <row r="33" spans="1:15" ht="31.5" thickTop="1" thickBot="1">
      <c r="A33" s="352"/>
      <c r="B33" s="355"/>
      <c r="C33" s="356"/>
      <c r="D33" s="163" t="s">
        <v>320</v>
      </c>
      <c r="E33" s="352"/>
      <c r="F33" s="352"/>
      <c r="G33" s="371"/>
      <c r="H33" s="352"/>
      <c r="I33" s="159"/>
      <c r="J33" s="160"/>
      <c r="K33" s="161" t="str">
        <f>IFERROR(CONCATENATE(INDEX('8- Politicas de admiistracion '!$B$16:$F$53,MATCH('5- Identificación de Riesgos'!J33,'8- Politicas de admiistracion '!$C$16:$C$54,0),1)," - ",L33),"")</f>
        <v/>
      </c>
      <c r="L33" s="162" t="str">
        <f>IFERROR(VLOOKUP(INDEX('8- Politicas de admiistracion '!$B$16:$F$64,MATCH('5- Identificación de Riesgos'!J33,'8- Politicas de admiistracion '!$C$16:$C$64,0),1),'8- Politicas de admiistracion '!$B$16:$F$64,5,FALSE),"")</f>
        <v/>
      </c>
      <c r="M33" s="352"/>
      <c r="N33" s="352"/>
      <c r="O33" s="353"/>
    </row>
    <row r="34" spans="1:15" ht="30.75">
      <c r="A34" s="352"/>
      <c r="B34" s="355"/>
      <c r="C34" s="356"/>
      <c r="D34" s="159" t="s">
        <v>321</v>
      </c>
      <c r="E34" s="352"/>
      <c r="F34" s="352"/>
      <c r="G34" s="371"/>
      <c r="H34" s="352"/>
      <c r="I34" s="159"/>
      <c r="J34" s="160"/>
      <c r="K34" s="161" t="str">
        <f>IFERROR(CONCATENATE(INDEX('8- Politicas de admiistracion '!$B$16:$F$53,MATCH('5- Identificación de Riesgos'!J34,'8- Politicas de admiistracion '!$C$16:$C$54,0),1)," - ",L34),"")</f>
        <v/>
      </c>
      <c r="L34" s="162" t="str">
        <f>IFERROR(VLOOKUP(INDEX('8- Politicas de admiistracion '!$B$16:$F$64,MATCH('5- Identificación de Riesgos'!J34,'8- Politicas de admiistracion '!$C$16:$C$64,0),1),'8- Politicas de admiistracion '!$B$16:$F$64,5,FALSE),"")</f>
        <v/>
      </c>
      <c r="M34" s="352"/>
      <c r="N34" s="352"/>
      <c r="O34" s="353"/>
    </row>
    <row r="35" spans="1:15" ht="16.5" thickTop="1" thickBot="1">
      <c r="A35" s="352"/>
      <c r="B35" s="355"/>
      <c r="C35" s="356"/>
      <c r="D35" s="160"/>
      <c r="E35" s="352"/>
      <c r="F35" s="352"/>
      <c r="G35" s="371"/>
      <c r="H35" s="352"/>
      <c r="I35" s="159"/>
      <c r="J35" s="160"/>
      <c r="K35" s="161" t="str">
        <f>IFERROR(CONCATENATE(INDEX('8- Politicas de admiistracion '!$B$16:$F$53,MATCH('5- Identificación de Riesgos'!J35,'8- Politicas de admiistracion '!$C$16:$C$54,0),1)," - ",L35),"")</f>
        <v/>
      </c>
      <c r="L35" s="162" t="str">
        <f>IFERROR(VLOOKUP(INDEX('8- Politicas de admiistracion '!$B$16:$F$64,MATCH('5- Identificación de Riesgos'!J35,'8- Politicas de admiistracion '!$C$16:$C$64,0),1),'8- Politicas de admiistracion '!$B$16:$F$64,5,FALSE),"")</f>
        <v/>
      </c>
      <c r="M35" s="352"/>
      <c r="N35" s="352"/>
      <c r="O35" s="353"/>
    </row>
    <row r="36" spans="1:15" ht="16.5" thickTop="1" thickBot="1">
      <c r="A36" s="352"/>
      <c r="B36" s="355"/>
      <c r="C36" s="356"/>
      <c r="D36" s="164"/>
      <c r="E36" s="352"/>
      <c r="F36" s="352"/>
      <c r="G36" s="371"/>
      <c r="H36" s="352"/>
      <c r="I36" s="159"/>
      <c r="J36" s="160"/>
      <c r="K36" s="161" t="str">
        <f>IFERROR(CONCATENATE(INDEX('8- Politicas de admiistracion '!$B$16:$F$53,MATCH('5- Identificación de Riesgos'!J36,'8- Politicas de admiistracion '!$C$16:$C$54,0),1)," - ",L36),"")</f>
        <v/>
      </c>
      <c r="L36" s="162" t="str">
        <f>IFERROR(VLOOKUP(INDEX('8- Politicas de admiistracion '!$B$16:$F$64,MATCH('5- Identificación de Riesgos'!J36,'8- Politicas de admiistracion '!$C$16:$C$64,0),1),'8- Politicas de admiistracion '!$B$16:$F$64,5,FALSE),"")</f>
        <v/>
      </c>
      <c r="M36" s="352"/>
      <c r="N36" s="352"/>
      <c r="O36" s="353"/>
    </row>
    <row r="37" spans="1:15" ht="16.5" thickTop="1" thickBot="1">
      <c r="A37" s="352"/>
      <c r="B37" s="355"/>
      <c r="C37" s="356"/>
      <c r="D37" s="159"/>
      <c r="E37" s="352"/>
      <c r="F37" s="352"/>
      <c r="G37" s="371"/>
      <c r="H37" s="352"/>
      <c r="I37" s="159"/>
      <c r="J37" s="160"/>
      <c r="K37" s="161" t="str">
        <f>IFERROR(CONCATENATE(INDEX('8- Politicas de admiistracion '!$B$16:$F$53,MATCH('5- Identificación de Riesgos'!J37,'8- Politicas de admiistracion '!$C$16:$C$54,0),1)," - ",L37),"")</f>
        <v/>
      </c>
      <c r="L37" s="162" t="str">
        <f>IFERROR(VLOOKUP(INDEX('8- Politicas de admiistracion '!$B$16:$F$64,MATCH('5- Identificación de Riesgos'!J37,'8- Politicas de admiistracion '!$C$16:$C$64,0),1),'8- Politicas de admiistracion '!$B$16:$F$64,5,FALSE),"")</f>
        <v/>
      </c>
      <c r="M37" s="352"/>
      <c r="N37" s="352"/>
      <c r="O37" s="353"/>
    </row>
    <row r="38" spans="1:15" ht="16.5" thickTop="1" thickBot="1">
      <c r="A38" s="352"/>
      <c r="B38" s="355"/>
      <c r="C38" s="356"/>
      <c r="D38" s="159"/>
      <c r="E38" s="352"/>
      <c r="F38" s="352"/>
      <c r="G38" s="371"/>
      <c r="H38" s="352"/>
      <c r="I38" s="159"/>
      <c r="J38" s="160"/>
      <c r="K38" s="161" t="str">
        <f>IFERROR(CONCATENATE(INDEX('8- Politicas de admiistracion '!$B$16:$F$53,MATCH('5- Identificación de Riesgos'!J38,'8- Politicas de admiistracion '!$C$16:$C$54,0),1)," - ",L38),"")</f>
        <v/>
      </c>
      <c r="L38" s="162" t="str">
        <f>IFERROR(VLOOKUP(INDEX('8- Politicas de admiistracion '!$B$16:$F$64,MATCH('5- Identificación de Riesgos'!J38,'8- Politicas de admiistracion '!$C$16:$C$64,0),1),'8- Politicas de admiistracion '!$B$16:$F$64,5,FALSE),"")</f>
        <v/>
      </c>
      <c r="M38" s="352"/>
      <c r="N38" s="352"/>
      <c r="O38" s="353"/>
    </row>
    <row r="39" spans="1:15" ht="16.5" thickTop="1" thickBot="1">
      <c r="A39" s="352"/>
      <c r="B39" s="355"/>
      <c r="C39" s="356"/>
      <c r="D39" s="159"/>
      <c r="E39" s="352"/>
      <c r="F39" s="352"/>
      <c r="G39" s="371"/>
      <c r="H39" s="352"/>
      <c r="I39" s="159"/>
      <c r="J39" s="160"/>
      <c r="K39" s="161" t="str">
        <f>IFERROR(CONCATENATE(INDEX('8- Politicas de admiistracion '!$B$16:$F$53,MATCH('5- Identificación de Riesgos'!J39,'8- Politicas de admiistracion '!$C$16:$C$54,0),1)," - ",L39),"")</f>
        <v/>
      </c>
      <c r="L39" s="162" t="str">
        <f>IFERROR(VLOOKUP(INDEX('8- Politicas de admiistracion '!$B$16:$F$64,MATCH('5- Identificación de Riesgos'!J39,'8- Politicas de admiistracion '!$C$16:$C$64,0),1),'8- Politicas de admiistracion '!$B$16:$F$64,5,FALSE),"")</f>
        <v/>
      </c>
      <c r="M39" s="352"/>
      <c r="N39" s="352"/>
      <c r="O39" s="353"/>
    </row>
    <row r="40" spans="1:15" ht="30.75">
      <c r="A40" s="352">
        <v>4</v>
      </c>
      <c r="B40" s="370" t="s">
        <v>322</v>
      </c>
      <c r="C40" s="356" t="s">
        <v>323</v>
      </c>
      <c r="D40" s="163" t="s">
        <v>324</v>
      </c>
      <c r="E40" s="352">
        <v>50</v>
      </c>
      <c r="F40" s="352">
        <v>1</v>
      </c>
      <c r="G40" s="371">
        <f t="shared" ref="G40" si="2">+F40/E40</f>
        <v>0.02</v>
      </c>
      <c r="H40" s="352" t="s">
        <v>292</v>
      </c>
      <c r="I40" s="159" t="s">
        <v>293</v>
      </c>
      <c r="J40" s="160" t="s">
        <v>325</v>
      </c>
      <c r="K40" s="161" t="str">
        <f>IFERROR(CONCATENATE(INDEX('8- Politicas de admiistracion '!$B$16:$F$53,MATCH('5- Identificación de Riesgos'!J40,'8- Politicas de admiistracion '!$C$16:$C$54,0),1)," - ",L40),"")</f>
        <v>Leve - 1</v>
      </c>
      <c r="L40" s="162">
        <f>IFERROR(VLOOKUP(INDEX('8- Politicas de admiistracion '!$B$16:$F$64,MATCH('5- Identificación de Riesgos'!J40,'8- Politicas de admiistracion '!$C$16:$C$64,0),1),'8- Politicas de admiistracion '!$B$16:$F$64,5,FALSE),"")</f>
        <v>1</v>
      </c>
      <c r="M40" s="352" t="str">
        <f>IFERROR(CONCATENATE(INDEX('8- Politicas de admiistracion '!$B$16:$F$53,MATCH(ROUND(AVERAGE(L40:L49),0),'8- Politicas de admiistracion '!$F$16:$F$53,0),1)," - ",ROUND(AVERAGE(L40:L49),0)),"")</f>
        <v>Leve - 1</v>
      </c>
      <c r="N40" s="352" t="str">
        <f>IFERROR(CONCATENATE(VLOOKUP((LEFT(H40,LEN(H40)-4)&amp;LEFT(M40,LEN(M40)-4)),'9- Matriz de Calor '!$D$17:$E$41,2,0)," - ",RIGHT(H40,1)*RIGHT(M40,1)),"")</f>
        <v>Bajo - 2</v>
      </c>
      <c r="O40" s="353">
        <f>RIGHT(H40,1)*RIGHT(M40,1)</f>
        <v>2</v>
      </c>
    </row>
    <row r="41" spans="1:15" ht="45.75">
      <c r="A41" s="352"/>
      <c r="B41" s="370"/>
      <c r="C41" s="356"/>
      <c r="D41" s="163" t="s">
        <v>326</v>
      </c>
      <c r="E41" s="352"/>
      <c r="F41" s="352"/>
      <c r="G41" s="371"/>
      <c r="H41" s="352"/>
      <c r="I41" s="159" t="s">
        <v>296</v>
      </c>
      <c r="J41" s="160" t="s">
        <v>297</v>
      </c>
      <c r="K41" s="161" t="str">
        <f>IFERROR(CONCATENATE(INDEX('8- Politicas de admiistracion '!$B$16:$F$53,MATCH('5- Identificación de Riesgos'!J41,'8- Politicas de admiistracion '!$C$16:$C$54,0),1)," - ",L41),"")</f>
        <v>Leve - 1</v>
      </c>
      <c r="L41" s="162">
        <f>IFERROR(VLOOKUP(INDEX('8- Politicas de admiistracion '!$B$16:$F$64,MATCH('5- Identificación de Riesgos'!J41,'8- Politicas de admiistracion '!$C$16:$C$64,0),1),'8- Politicas de admiistracion '!$B$16:$F$64,5,FALSE),"")</f>
        <v>1</v>
      </c>
      <c r="M41" s="352"/>
      <c r="N41" s="352"/>
      <c r="O41" s="353"/>
    </row>
    <row r="42" spans="1:15" ht="31.5" customHeight="1" thickTop="1" thickBot="1">
      <c r="A42" s="352"/>
      <c r="B42" s="370"/>
      <c r="C42" s="356"/>
      <c r="D42" s="163" t="s">
        <v>327</v>
      </c>
      <c r="E42" s="352"/>
      <c r="F42" s="352"/>
      <c r="G42" s="371"/>
      <c r="H42" s="352"/>
      <c r="I42" s="159" t="s">
        <v>299</v>
      </c>
      <c r="J42" s="160" t="s">
        <v>300</v>
      </c>
      <c r="K42" s="161" t="str">
        <f>IFERROR(CONCATENATE(INDEX('8- Politicas de admiistracion '!$B$16:$F$53,MATCH('5- Identificación de Riesgos'!J42,'8- Politicas de admiistracion '!$C$16:$C$54,0),1)," - ",L42),"")</f>
        <v>Leve - 1</v>
      </c>
      <c r="L42" s="162">
        <f>IFERROR(VLOOKUP(INDEX('8- Politicas de admiistracion '!$B$16:$F$64,MATCH('5- Identificación de Riesgos'!J42,'8- Politicas de admiistracion '!$C$16:$C$64,0),1),'8- Politicas de admiistracion '!$B$16:$F$64,5,FALSE),"")</f>
        <v>1</v>
      </c>
      <c r="M42" s="352"/>
      <c r="N42" s="352"/>
      <c r="O42" s="353"/>
    </row>
    <row r="43" spans="1:15" ht="15">
      <c r="A43" s="352"/>
      <c r="B43" s="370"/>
      <c r="C43" s="356"/>
      <c r="D43" s="163"/>
      <c r="E43" s="352"/>
      <c r="F43" s="352"/>
      <c r="G43" s="371"/>
      <c r="H43" s="352"/>
      <c r="I43" s="159"/>
      <c r="J43" s="160"/>
      <c r="K43" s="161" t="str">
        <f>IFERROR(CONCATENATE(INDEX('8- Politicas de admiistracion '!$B$16:$F$53,MATCH('5- Identificación de Riesgos'!J43,'8- Politicas de admiistracion '!$C$16:$C$54,0),1)," - ",L43),"")</f>
        <v/>
      </c>
      <c r="L43" s="162" t="str">
        <f>IFERROR(VLOOKUP(INDEX('8- Politicas de admiistracion '!$B$16:$F$64,MATCH('5- Identificación de Riesgos'!J43,'8- Politicas de admiistracion '!$C$16:$C$64,0),1),'8- Politicas de admiistracion '!$B$16:$F$64,5,FALSE),"")</f>
        <v/>
      </c>
      <c r="M43" s="352"/>
      <c r="N43" s="352"/>
      <c r="O43" s="353"/>
    </row>
    <row r="44" spans="1:15" ht="15">
      <c r="A44" s="352"/>
      <c r="B44" s="370"/>
      <c r="C44" s="356"/>
      <c r="D44" s="159"/>
      <c r="E44" s="352"/>
      <c r="F44" s="352"/>
      <c r="G44" s="371"/>
      <c r="H44" s="352"/>
      <c r="I44" s="159"/>
      <c r="J44" s="160"/>
      <c r="K44" s="161" t="str">
        <f>IFERROR(CONCATENATE(INDEX('8- Politicas de admiistracion '!$B$16:$F$53,MATCH('5- Identificación de Riesgos'!J44,'8- Politicas de admiistracion '!$C$16:$C$54,0),1)," - ",L44),"")</f>
        <v/>
      </c>
      <c r="L44" s="162" t="str">
        <f>IFERROR(VLOOKUP(INDEX('8- Politicas de admiistracion '!$B$16:$F$64,MATCH('5- Identificación de Riesgos'!J44,'8- Politicas de admiistracion '!$C$16:$C$64,0),1),'8- Politicas de admiistracion '!$B$16:$F$64,5,FALSE),"")</f>
        <v/>
      </c>
      <c r="M44" s="352"/>
      <c r="N44" s="352"/>
      <c r="O44" s="353"/>
    </row>
    <row r="45" spans="1:15" ht="15">
      <c r="A45" s="352"/>
      <c r="B45" s="370"/>
      <c r="C45" s="356"/>
      <c r="D45" s="160"/>
      <c r="E45" s="352"/>
      <c r="F45" s="352"/>
      <c r="G45" s="371"/>
      <c r="H45" s="352"/>
      <c r="I45" s="159"/>
      <c r="J45" s="160"/>
      <c r="K45" s="161" t="str">
        <f>IFERROR(CONCATENATE(INDEX('8- Politicas de admiistracion '!$B$16:$F$53,MATCH('5- Identificación de Riesgos'!J45,'8- Politicas de admiistracion '!$C$16:$C$54,0),1)," - ",L45),"")</f>
        <v/>
      </c>
      <c r="L45" s="162" t="str">
        <f>IFERROR(VLOOKUP(INDEX('8- Politicas de admiistracion '!$B$16:$F$64,MATCH('5- Identificación de Riesgos'!J45,'8- Politicas de admiistracion '!$C$16:$C$64,0),1),'8- Politicas de admiistracion '!$B$16:$F$64,5,FALSE),"")</f>
        <v/>
      </c>
      <c r="M45" s="352"/>
      <c r="N45" s="352"/>
      <c r="O45" s="353"/>
    </row>
    <row r="46" spans="1:15" ht="15">
      <c r="A46" s="352"/>
      <c r="B46" s="370"/>
      <c r="C46" s="356"/>
      <c r="D46" s="164"/>
      <c r="E46" s="352"/>
      <c r="F46" s="352"/>
      <c r="G46" s="371"/>
      <c r="H46" s="352"/>
      <c r="I46" s="159"/>
      <c r="J46" s="160"/>
      <c r="K46" s="161" t="str">
        <f>IFERROR(CONCATENATE(INDEX('8- Politicas de admiistracion '!$B$16:$F$53,MATCH('5- Identificación de Riesgos'!J46,'8- Politicas de admiistracion '!$C$16:$C$54,0),1)," - ",L46),"")</f>
        <v/>
      </c>
      <c r="L46" s="162" t="str">
        <f>IFERROR(VLOOKUP(INDEX('8- Politicas de admiistracion '!$B$16:$F$64,MATCH('5- Identificación de Riesgos'!J46,'8- Politicas de admiistracion '!$C$16:$C$64,0),1),'8- Politicas de admiistracion '!$B$16:$F$64,5,FALSE),"")</f>
        <v/>
      </c>
      <c r="M46" s="352"/>
      <c r="N46" s="352"/>
      <c r="O46" s="353"/>
    </row>
    <row r="47" spans="1:15" ht="15">
      <c r="A47" s="352"/>
      <c r="B47" s="370"/>
      <c r="C47" s="356"/>
      <c r="D47" s="159"/>
      <c r="E47" s="352"/>
      <c r="F47" s="352"/>
      <c r="G47" s="371"/>
      <c r="H47" s="352"/>
      <c r="I47" s="159"/>
      <c r="J47" s="160"/>
      <c r="K47" s="161" t="str">
        <f>IFERROR(CONCATENATE(INDEX('8- Politicas de admiistracion '!$B$16:$F$53,MATCH('5- Identificación de Riesgos'!J47,'8- Politicas de admiistracion '!$C$16:$C$54,0),1)," - ",L47),"")</f>
        <v/>
      </c>
      <c r="L47" s="162" t="str">
        <f>IFERROR(VLOOKUP(INDEX('8- Politicas de admiistracion '!$B$16:$F$64,MATCH('5- Identificación de Riesgos'!J47,'8- Politicas de admiistracion '!$C$16:$C$64,0),1),'8- Politicas de admiistracion '!$B$16:$F$64,5,FALSE),"")</f>
        <v/>
      </c>
      <c r="M47" s="352"/>
      <c r="N47" s="352"/>
      <c r="O47" s="353"/>
    </row>
    <row r="48" spans="1:15" ht="15">
      <c r="A48" s="352"/>
      <c r="B48" s="370"/>
      <c r="C48" s="356"/>
      <c r="D48" s="159"/>
      <c r="E48" s="352"/>
      <c r="F48" s="352"/>
      <c r="G48" s="371"/>
      <c r="H48" s="352"/>
      <c r="I48" s="159"/>
      <c r="J48" s="160"/>
      <c r="K48" s="161" t="str">
        <f>IFERROR(CONCATENATE(INDEX('8- Politicas de admiistracion '!$B$16:$F$53,MATCH('5- Identificación de Riesgos'!J48,'8- Politicas de admiistracion '!$C$16:$C$54,0),1)," - ",L48),"")</f>
        <v/>
      </c>
      <c r="L48" s="162" t="str">
        <f>IFERROR(VLOOKUP(INDEX('8- Politicas de admiistracion '!$B$16:$F$64,MATCH('5- Identificación de Riesgos'!J48,'8- Politicas de admiistracion '!$C$16:$C$64,0),1),'8- Politicas de admiistracion '!$B$16:$F$64,5,FALSE),"")</f>
        <v/>
      </c>
      <c r="M48" s="352"/>
      <c r="N48" s="352"/>
      <c r="O48" s="353"/>
    </row>
    <row r="49" spans="1:15" ht="15">
      <c r="A49" s="352"/>
      <c r="B49" s="370"/>
      <c r="C49" s="356"/>
      <c r="D49" s="159"/>
      <c r="E49" s="352"/>
      <c r="F49" s="352"/>
      <c r="G49" s="371"/>
      <c r="H49" s="352"/>
      <c r="I49" s="159"/>
      <c r="J49" s="159"/>
      <c r="K49" s="161" t="str">
        <f>IFERROR(CONCATENATE(INDEX('8- Politicas de admiistracion '!$B$16:$F$53,MATCH('5- Identificación de Riesgos'!J49,'8- Politicas de admiistracion '!$C$16:$C$54,0),1)," - ",L49),"")</f>
        <v/>
      </c>
      <c r="L49" s="162" t="str">
        <f>IFERROR(VLOOKUP(INDEX('8- Politicas de admiistracion '!$B$16:$F$64,MATCH('5- Identificación de Riesgos'!J49,'8- Politicas de admiistracion '!$C$16:$C$64,0),1),'8- Politicas de admiistracion '!$B$16:$F$64,5,FALSE),"")</f>
        <v/>
      </c>
      <c r="M49" s="352"/>
      <c r="N49" s="352"/>
      <c r="O49" s="353"/>
    </row>
    <row r="50" spans="1:15" s="72" customFormat="1" ht="30.75">
      <c r="A50" s="352">
        <v>5</v>
      </c>
      <c r="B50" s="355" t="s">
        <v>328</v>
      </c>
      <c r="C50" s="356" t="s">
        <v>329</v>
      </c>
      <c r="D50" s="163"/>
      <c r="E50" s="352"/>
      <c r="F50" s="352"/>
      <c r="G50" s="371" t="e">
        <f t="shared" ref="G50" si="3">+F50/E50</f>
        <v>#DIV/0!</v>
      </c>
      <c r="H50" s="352" t="s">
        <v>292</v>
      </c>
      <c r="I50" s="159" t="s">
        <v>293</v>
      </c>
      <c r="J50" s="160" t="s">
        <v>325</v>
      </c>
      <c r="K50" s="161" t="str">
        <f>IFERROR(CONCATENATE(INDEX('8- Politicas de admiistracion '!$B$16:$F$53,MATCH('5- Identificación de Riesgos'!J50,'8- Politicas de admiistracion '!$C$16:$C$54,0),1)," - ",L50),"")</f>
        <v>Leve - 1</v>
      </c>
      <c r="L50" s="162">
        <f>IFERROR(VLOOKUP(INDEX('8- Politicas de admiistracion '!$B$16:$F$64,MATCH('5- Identificación de Riesgos'!J50,'8- Politicas de admiistracion '!$C$16:$C$64,0),1),'8- Politicas de admiistracion '!$B$16:$F$64,5,FALSE),"")</f>
        <v>1</v>
      </c>
      <c r="M50" s="352" t="str">
        <f>IFERROR(CONCATENATE(INDEX('8- Politicas de admiistracion '!$B$16:$F$53,MATCH(ROUND(AVERAGE(L50:L59),0),'8- Politicas de admiistracion '!$F$16:$F$53,0),1)," - ",ROUND(AVERAGE(L50:L59),0)),"")</f>
        <v>Leve - 1</v>
      </c>
      <c r="N50" s="352" t="str">
        <f>IFERROR(CONCATENATE(VLOOKUP((LEFT(H50,LEN(H50)-4)&amp;LEFT(M50,LEN(M50)-4)),'9- Matriz de Calor '!$D$17:$E$41,2,0)," - ",RIGHT(H50,1)*RIGHT(M50,1)),"")</f>
        <v>Bajo - 2</v>
      </c>
      <c r="O50" s="353">
        <f>RIGHT(H50,1)*RIGHT(M50,1)</f>
        <v>2</v>
      </c>
    </row>
    <row r="51" spans="1:15" s="72" customFormat="1" ht="15">
      <c r="A51" s="352"/>
      <c r="B51" s="355"/>
      <c r="C51" s="356"/>
      <c r="D51" s="163"/>
      <c r="E51" s="352"/>
      <c r="F51" s="352"/>
      <c r="G51" s="371"/>
      <c r="H51" s="352"/>
      <c r="I51" s="159" t="s">
        <v>296</v>
      </c>
      <c r="J51" s="160" t="s">
        <v>297</v>
      </c>
      <c r="K51" s="161" t="str">
        <f>IFERROR(CONCATENATE(INDEX('8- Politicas de admiistracion '!$B$16:$F$53,MATCH('5- Identificación de Riesgos'!J51,'8- Politicas de admiistracion '!$C$16:$C$54,0),1)," - ",L51),"")</f>
        <v>Leve - 1</v>
      </c>
      <c r="L51" s="162">
        <f>IFERROR(VLOOKUP(INDEX('8- Politicas de admiistracion '!$B$16:$F$64,MATCH('5- Identificación de Riesgos'!J51,'8- Politicas de admiistracion '!$C$16:$C$64,0),1),'8- Politicas de admiistracion '!$B$16:$F$64,5,FALSE),"")</f>
        <v>1</v>
      </c>
      <c r="M51" s="352"/>
      <c r="N51" s="352"/>
      <c r="O51" s="353"/>
    </row>
    <row r="52" spans="1:15" s="72" customFormat="1" ht="31.5" customHeight="1" thickTop="1" thickBot="1">
      <c r="A52" s="352"/>
      <c r="B52" s="355"/>
      <c r="C52" s="356"/>
      <c r="D52" s="163"/>
      <c r="E52" s="352"/>
      <c r="F52" s="352"/>
      <c r="G52" s="371"/>
      <c r="H52" s="352"/>
      <c r="I52" s="159" t="s">
        <v>299</v>
      </c>
      <c r="J52" s="160" t="s">
        <v>300</v>
      </c>
      <c r="K52" s="161" t="str">
        <f>IFERROR(CONCATENATE(INDEX('8- Politicas de admiistracion '!$B$16:$F$53,MATCH('5- Identificación de Riesgos'!J52,'8- Politicas de admiistracion '!$C$16:$C$54,0),1)," - ",L52),"")</f>
        <v>Leve - 1</v>
      </c>
      <c r="L52" s="162">
        <f>IFERROR(VLOOKUP(INDEX('8- Politicas de admiistracion '!$B$16:$F$64,MATCH('5- Identificación de Riesgos'!J52,'8- Politicas de admiistracion '!$C$16:$C$64,0),1),'8- Politicas de admiistracion '!$B$16:$F$64,5,FALSE),"")</f>
        <v>1</v>
      </c>
      <c r="M52" s="352"/>
      <c r="N52" s="352"/>
      <c r="O52" s="353"/>
    </row>
    <row r="53" spans="1:15" s="72" customFormat="1" ht="15">
      <c r="A53" s="352"/>
      <c r="B53" s="355"/>
      <c r="C53" s="356"/>
      <c r="D53" s="163"/>
      <c r="E53" s="352"/>
      <c r="F53" s="352"/>
      <c r="G53" s="371"/>
      <c r="H53" s="352"/>
      <c r="I53" s="159"/>
      <c r="J53" s="160"/>
      <c r="K53" s="161" t="str">
        <f>IFERROR(CONCATENATE(INDEX('8- Politicas de admiistracion '!$B$16:$F$53,MATCH('5- Identificación de Riesgos'!J53,'8- Politicas de admiistracion '!$C$16:$C$54,0),1)," - ",L53),"")</f>
        <v/>
      </c>
      <c r="L53" s="162" t="str">
        <f>IFERROR(VLOOKUP(INDEX('8- Politicas de admiistracion '!$B$16:$F$64,MATCH('5- Identificación de Riesgos'!J53,'8- Politicas de admiistracion '!$C$16:$C$64,0),1),'8- Politicas de admiistracion '!$B$16:$F$64,5,FALSE),"")</f>
        <v/>
      </c>
      <c r="M53" s="352"/>
      <c r="N53" s="352"/>
      <c r="O53" s="353"/>
    </row>
    <row r="54" spans="1:15" s="72" customFormat="1" ht="15">
      <c r="A54" s="352"/>
      <c r="B54" s="355"/>
      <c r="C54" s="356"/>
      <c r="D54" s="159"/>
      <c r="E54" s="352"/>
      <c r="F54" s="352"/>
      <c r="G54" s="371"/>
      <c r="H54" s="352"/>
      <c r="I54" s="159"/>
      <c r="J54" s="160"/>
      <c r="K54" s="161" t="str">
        <f>IFERROR(CONCATENATE(INDEX('8- Politicas de admiistracion '!$B$16:$F$53,MATCH('5- Identificación de Riesgos'!J54,'8- Politicas de admiistracion '!$C$16:$C$54,0),1)," - ",L54),"")</f>
        <v/>
      </c>
      <c r="L54" s="162" t="str">
        <f>IFERROR(VLOOKUP(INDEX('8- Politicas de admiistracion '!$B$16:$F$64,MATCH('5- Identificación de Riesgos'!J54,'8- Politicas de admiistracion '!$C$16:$C$64,0),1),'8- Politicas de admiistracion '!$B$16:$F$64,5,FALSE),"")</f>
        <v/>
      </c>
      <c r="M54" s="352"/>
      <c r="N54" s="352"/>
      <c r="O54" s="353"/>
    </row>
    <row r="55" spans="1:15" s="72" customFormat="1" ht="15">
      <c r="A55" s="352"/>
      <c r="B55" s="355"/>
      <c r="C55" s="356"/>
      <c r="D55" s="160"/>
      <c r="E55" s="352"/>
      <c r="F55" s="352"/>
      <c r="G55" s="371"/>
      <c r="H55" s="352"/>
      <c r="I55" s="159"/>
      <c r="J55" s="160"/>
      <c r="K55" s="161" t="str">
        <f>IFERROR(CONCATENATE(INDEX('8- Politicas de admiistracion '!$B$16:$F$53,MATCH('5- Identificación de Riesgos'!J55,'8- Politicas de admiistracion '!$C$16:$C$54,0),1)," - ",L55),"")</f>
        <v/>
      </c>
      <c r="L55" s="162" t="str">
        <f>IFERROR(VLOOKUP(INDEX('8- Politicas de admiistracion '!$B$16:$F$64,MATCH('5- Identificación de Riesgos'!J55,'8- Politicas de admiistracion '!$C$16:$C$64,0),1),'8- Politicas de admiistracion '!$B$16:$F$64,5,FALSE),"")</f>
        <v/>
      </c>
      <c r="M55" s="352"/>
      <c r="N55" s="352"/>
      <c r="O55" s="353"/>
    </row>
    <row r="56" spans="1:15" s="72" customFormat="1" ht="15">
      <c r="A56" s="352"/>
      <c r="B56" s="355"/>
      <c r="C56" s="356"/>
      <c r="D56" s="164"/>
      <c r="E56" s="352"/>
      <c r="F56" s="352"/>
      <c r="G56" s="371"/>
      <c r="H56" s="352"/>
      <c r="I56" s="159"/>
      <c r="J56" s="160"/>
      <c r="K56" s="161" t="str">
        <f>IFERROR(CONCATENATE(INDEX('8- Politicas de admiistracion '!$B$16:$F$53,MATCH('5- Identificación de Riesgos'!J56,'8- Politicas de admiistracion '!$C$16:$C$54,0),1)," - ",L56),"")</f>
        <v/>
      </c>
      <c r="L56" s="162" t="str">
        <f>IFERROR(VLOOKUP(INDEX('8- Politicas de admiistracion '!$B$16:$F$64,MATCH('5- Identificación de Riesgos'!J56,'8- Politicas de admiistracion '!$C$16:$C$64,0),1),'8- Politicas de admiistracion '!$B$16:$F$64,5,FALSE),"")</f>
        <v/>
      </c>
      <c r="M56" s="352"/>
      <c r="N56" s="352"/>
      <c r="O56" s="353"/>
    </row>
    <row r="57" spans="1:15" s="72" customFormat="1" ht="15">
      <c r="A57" s="352"/>
      <c r="B57" s="355"/>
      <c r="C57" s="356"/>
      <c r="D57" s="159"/>
      <c r="E57" s="352"/>
      <c r="F57" s="352"/>
      <c r="G57" s="371"/>
      <c r="H57" s="352"/>
      <c r="I57" s="159"/>
      <c r="J57" s="160"/>
      <c r="K57" s="161" t="str">
        <f>IFERROR(CONCATENATE(INDEX('8- Politicas de admiistracion '!$B$16:$F$53,MATCH('5- Identificación de Riesgos'!J57,'8- Politicas de admiistracion '!$C$16:$C$54,0),1)," - ",L57),"")</f>
        <v/>
      </c>
      <c r="L57" s="162" t="str">
        <f>IFERROR(VLOOKUP(INDEX('8- Politicas de admiistracion '!$B$16:$F$64,MATCH('5- Identificación de Riesgos'!J57,'8- Politicas de admiistracion '!$C$16:$C$64,0),1),'8- Politicas de admiistracion '!$B$16:$F$64,5,FALSE),"")</f>
        <v/>
      </c>
      <c r="M57" s="352"/>
      <c r="N57" s="352"/>
      <c r="O57" s="353"/>
    </row>
    <row r="58" spans="1:15" s="72" customFormat="1" ht="15">
      <c r="A58" s="352"/>
      <c r="B58" s="355"/>
      <c r="C58" s="356"/>
      <c r="D58" s="159"/>
      <c r="E58" s="352"/>
      <c r="F58" s="352"/>
      <c r="G58" s="371"/>
      <c r="H58" s="352"/>
      <c r="I58" s="159"/>
      <c r="J58" s="160"/>
      <c r="K58" s="161" t="str">
        <f>IFERROR(CONCATENATE(INDEX('8- Politicas de admiistracion '!$B$16:$F$53,MATCH('5- Identificación de Riesgos'!J58,'8- Politicas de admiistracion '!$C$16:$C$54,0),1)," - ",L58),"")</f>
        <v/>
      </c>
      <c r="L58" s="162" t="str">
        <f>IFERROR(VLOOKUP(INDEX('8- Politicas de admiistracion '!$B$16:$F$64,MATCH('5- Identificación de Riesgos'!J58,'8- Politicas de admiistracion '!$C$16:$C$64,0),1),'8- Politicas de admiistracion '!$B$16:$F$64,5,FALSE),"")</f>
        <v/>
      </c>
      <c r="M58" s="352"/>
      <c r="N58" s="352"/>
      <c r="O58" s="353"/>
    </row>
    <row r="59" spans="1:15" s="72" customFormat="1" ht="15">
      <c r="A59" s="352"/>
      <c r="B59" s="355"/>
      <c r="C59" s="356"/>
      <c r="D59" s="159"/>
      <c r="E59" s="352"/>
      <c r="F59" s="352"/>
      <c r="G59" s="371"/>
      <c r="H59" s="352"/>
      <c r="I59" s="159"/>
      <c r="J59" s="160"/>
      <c r="K59" s="161" t="str">
        <f>IFERROR(CONCATENATE(INDEX('8- Politicas de admiistracion '!$B$16:$F$53,MATCH('5- Identificación de Riesgos'!J59,'8- Politicas de admiistracion '!$C$16:$C$54,0),1)," - ",L59),"")</f>
        <v/>
      </c>
      <c r="L59" s="162" t="str">
        <f>IFERROR(VLOOKUP(INDEX('8- Politicas de admiistracion '!$B$16:$F$64,MATCH('5- Identificación de Riesgos'!J59,'8- Politicas de admiistracion '!$C$16:$C$64,0),1),'8- Politicas de admiistracion '!$B$16:$F$64,5,FALSE),"")</f>
        <v/>
      </c>
      <c r="M59" s="352"/>
      <c r="N59" s="352"/>
      <c r="O59" s="353"/>
    </row>
    <row r="60" spans="1:15" ht="49.5" customHeight="1">
      <c r="A60" s="352">
        <v>6</v>
      </c>
      <c r="B60" s="355" t="s">
        <v>330</v>
      </c>
      <c r="C60" s="356" t="s">
        <v>331</v>
      </c>
      <c r="D60" s="163" t="s">
        <v>332</v>
      </c>
      <c r="E60" s="352">
        <v>10</v>
      </c>
      <c r="F60" s="352">
        <v>1</v>
      </c>
      <c r="G60" s="371">
        <f>+F60/E60</f>
        <v>0.1</v>
      </c>
      <c r="H60" s="352" t="s">
        <v>292</v>
      </c>
      <c r="I60" s="159" t="s">
        <v>299</v>
      </c>
      <c r="J60" s="160" t="s">
        <v>325</v>
      </c>
      <c r="K60" s="161" t="str">
        <f>IFERROR(CONCATENATE(INDEX('8- Politicas de admiistracion '!$B$16:$F$53,MATCH('5- Identificación de Riesgos'!J60,'8- Politicas de admiistracion '!$C$16:$C$54,0),1)," - ",L60),"")</f>
        <v>Leve - 1</v>
      </c>
      <c r="L60" s="162">
        <f>IFERROR(VLOOKUP(INDEX('8- Politicas de admiistracion '!$B$16:$F$64,MATCH('5- Identificación de Riesgos'!J60,'8- Politicas de admiistracion '!$C$16:$C$64,0),1),'8- Politicas de admiistracion '!$B$16:$F$64,5,FALSE),"")</f>
        <v>1</v>
      </c>
      <c r="M60" s="352" t="str">
        <f>IFERROR(CONCATENATE(INDEX('8- Politicas de admiistracion '!$B$16:$F$53,MATCH(ROUND(AVERAGE(L60:L69),0),'8- Politicas de admiistracion '!$F$16:$F$53,0),1)," - ",ROUND(AVERAGE(L60:L69),0)),"")</f>
        <v>Leve - 1</v>
      </c>
      <c r="N60" s="352" t="str">
        <f>IFERROR(CONCATENATE(VLOOKUP((LEFT(H60,LEN(H60)-4)&amp;LEFT(M60,LEN(M60)-4)),'9- Matriz de Calor '!$D$17:$E$41,2,0)," - ",RIGHT(H60,1)*RIGHT(M60,1)),"")</f>
        <v>Bajo - 2</v>
      </c>
      <c r="O60" s="165"/>
    </row>
    <row r="61" spans="1:15" ht="49.5" customHeight="1">
      <c r="A61" s="352"/>
      <c r="B61" s="355"/>
      <c r="C61" s="356"/>
      <c r="D61" s="163" t="s">
        <v>312</v>
      </c>
      <c r="E61" s="352"/>
      <c r="F61" s="352"/>
      <c r="G61" s="371"/>
      <c r="H61" s="352"/>
      <c r="I61" s="159" t="s">
        <v>296</v>
      </c>
      <c r="J61" s="160" t="s">
        <v>297</v>
      </c>
      <c r="K61" s="161" t="str">
        <f>IFERROR(CONCATENATE(INDEX('8- Politicas de admiistracion '!$B$16:$F$53,MATCH('5- Identificación de Riesgos'!J61,'8- Politicas de admiistracion '!$C$16:$C$54,0),1)," - ",L61),"")</f>
        <v>Leve - 1</v>
      </c>
      <c r="L61" s="162">
        <f>IFERROR(VLOOKUP(INDEX('8- Politicas de admiistracion '!$B$16:$F$64,MATCH('5- Identificación de Riesgos'!J61,'8- Politicas de admiistracion '!$C$16:$C$64,0),1),'8- Politicas de admiistracion '!$B$16:$F$64,5,FALSE),"")</f>
        <v>1</v>
      </c>
      <c r="M61" s="352"/>
      <c r="N61" s="352"/>
      <c r="O61" s="165"/>
    </row>
    <row r="62" spans="1:15" ht="16.5" customHeight="1">
      <c r="A62" s="352"/>
      <c r="B62" s="355"/>
      <c r="C62" s="356"/>
      <c r="D62" s="163" t="s">
        <v>333</v>
      </c>
      <c r="E62" s="352"/>
      <c r="F62" s="352"/>
      <c r="G62" s="371"/>
      <c r="H62" s="352"/>
      <c r="I62" s="159"/>
      <c r="J62" s="160"/>
      <c r="K62" s="161" t="str">
        <f>IFERROR(CONCATENATE(INDEX('8- Politicas de admiistracion '!$B$16:$F$53,MATCH('5- Identificación de Riesgos'!J62,'8- Politicas de admiistracion '!$C$16:$C$54,0),1)," - ",L62),"")</f>
        <v/>
      </c>
      <c r="L62" s="162" t="str">
        <f>IFERROR(VLOOKUP(INDEX('8- Politicas de admiistracion '!$B$16:$F$64,MATCH('5- Identificación de Riesgos'!J62,'8- Politicas de admiistracion '!$C$16:$C$64,0),1),'8- Politicas de admiistracion '!$B$16:$F$64,5,FALSE),"")</f>
        <v/>
      </c>
      <c r="M62" s="352"/>
      <c r="N62" s="352"/>
      <c r="O62" s="165"/>
    </row>
    <row r="63" spans="1:15" ht="16.5" customHeight="1">
      <c r="A63" s="352"/>
      <c r="B63" s="355"/>
      <c r="C63" s="356"/>
      <c r="D63" s="163" t="s">
        <v>334</v>
      </c>
      <c r="E63" s="352"/>
      <c r="F63" s="352"/>
      <c r="G63" s="371"/>
      <c r="H63" s="352"/>
      <c r="I63" s="159"/>
      <c r="J63" s="160"/>
      <c r="K63" s="161" t="str">
        <f>IFERROR(CONCATENATE(INDEX('8- Politicas de admiistracion '!$B$16:$F$53,MATCH('5- Identificación de Riesgos'!J63,'8- Politicas de admiistracion '!$C$16:$C$54,0),1)," - ",L63),"")</f>
        <v/>
      </c>
      <c r="L63" s="162" t="str">
        <f>IFERROR(VLOOKUP(INDEX('8- Politicas de admiistracion '!$B$16:$F$64,MATCH('5- Identificación de Riesgos'!J63,'8- Politicas de admiistracion '!$C$16:$C$64,0),1),'8- Politicas de admiistracion '!$B$16:$F$64,5,FALSE),"")</f>
        <v/>
      </c>
      <c r="M63" s="352"/>
      <c r="N63" s="352"/>
      <c r="O63" s="165"/>
    </row>
    <row r="64" spans="1:15" s="71" customFormat="1" ht="16.5" customHeight="1">
      <c r="A64" s="352"/>
      <c r="B64" s="355"/>
      <c r="C64" s="356"/>
      <c r="D64" s="159" t="s">
        <v>335</v>
      </c>
      <c r="E64" s="352"/>
      <c r="F64" s="352"/>
      <c r="G64" s="371"/>
      <c r="H64" s="352"/>
      <c r="I64" s="159"/>
      <c r="J64" s="160"/>
      <c r="K64" s="161" t="str">
        <f>IFERROR(CONCATENATE(INDEX('8- Politicas de admiistracion '!$B$16:$F$53,MATCH('5- Identificación de Riesgos'!J64,'8- Politicas de admiistracion '!$C$16:$C$54,0),1)," - ",L64),"")</f>
        <v/>
      </c>
      <c r="L64" s="162" t="str">
        <f>IFERROR(VLOOKUP(INDEX('8- Politicas de admiistracion '!$B$16:$F$64,MATCH('5- Identificación de Riesgos'!J64,'8- Politicas de admiistracion '!$C$16:$C$64,0),1),'8- Politicas de admiistracion '!$B$16:$F$64,5,FALSE),"")</f>
        <v/>
      </c>
      <c r="M64" s="352"/>
      <c r="N64" s="352"/>
      <c r="O64" s="165"/>
    </row>
    <row r="65" spans="1:258" s="71" customFormat="1" ht="9" customHeight="1">
      <c r="A65" s="352"/>
      <c r="B65" s="355"/>
      <c r="C65" s="356"/>
      <c r="D65" s="159"/>
      <c r="E65" s="352"/>
      <c r="F65" s="352"/>
      <c r="G65" s="371"/>
      <c r="H65" s="352"/>
      <c r="I65" s="159"/>
      <c r="J65" s="160"/>
      <c r="K65" s="161" t="str">
        <f>IFERROR(CONCATENATE(INDEX('8- Politicas de admiistracion '!$B$16:$F$53,MATCH('5- Identificación de Riesgos'!J65,'8- Politicas de admiistracion '!$C$16:$C$54,0),1)," - ",L65),"")</f>
        <v/>
      </c>
      <c r="L65" s="162" t="str">
        <f>IFERROR(VLOOKUP(INDEX('8- Politicas de admiistracion '!$B$16:$F$64,MATCH('5- Identificación de Riesgos'!J65,'8- Politicas de admiistracion '!$C$16:$C$64,0),1),'8- Politicas de admiistracion '!$B$16:$F$64,5,FALSE),"")</f>
        <v/>
      </c>
      <c r="M65" s="352"/>
      <c r="N65" s="352"/>
      <c r="O65" s="165"/>
    </row>
    <row r="66" spans="1:258" s="71" customFormat="1" ht="9" customHeight="1">
      <c r="A66" s="352"/>
      <c r="B66" s="355"/>
      <c r="C66" s="356"/>
      <c r="D66" s="159"/>
      <c r="E66" s="352"/>
      <c r="F66" s="352"/>
      <c r="G66" s="371"/>
      <c r="H66" s="352"/>
      <c r="I66" s="159"/>
      <c r="J66" s="160"/>
      <c r="K66" s="161" t="str">
        <f>IFERROR(CONCATENATE(INDEX('8- Politicas de admiistracion '!$B$16:$F$53,MATCH('5- Identificación de Riesgos'!J66,'8- Politicas de admiistracion '!$C$16:$C$54,0),1)," - ",L66),"")</f>
        <v/>
      </c>
      <c r="L66" s="162" t="str">
        <f>IFERROR(VLOOKUP(INDEX('8- Politicas de admiistracion '!$B$16:$F$64,MATCH('5- Identificación de Riesgos'!J66,'8- Politicas de admiistracion '!$C$16:$C$64,0),1),'8- Politicas de admiistracion '!$B$16:$F$64,5,FALSE),"")</f>
        <v/>
      </c>
      <c r="M66" s="352"/>
      <c r="N66" s="352"/>
      <c r="O66" s="165"/>
    </row>
    <row r="67" spans="1:258" s="71" customFormat="1" ht="9" customHeight="1">
      <c r="A67" s="352"/>
      <c r="B67" s="355"/>
      <c r="C67" s="356"/>
      <c r="D67" s="159"/>
      <c r="E67" s="352"/>
      <c r="F67" s="352"/>
      <c r="G67" s="371"/>
      <c r="H67" s="352"/>
      <c r="I67" s="159"/>
      <c r="J67" s="160"/>
      <c r="K67" s="161" t="str">
        <f>IFERROR(CONCATENATE(INDEX('8- Politicas de admiistracion '!$B$16:$F$53,MATCH('5- Identificación de Riesgos'!J67,'8- Politicas de admiistracion '!$C$16:$C$54,0),1)," - ",L67),"")</f>
        <v/>
      </c>
      <c r="L67" s="162" t="str">
        <f>IFERROR(VLOOKUP(INDEX('8- Politicas de admiistracion '!$B$16:$F$64,MATCH('5- Identificación de Riesgos'!J67,'8- Politicas de admiistracion '!$C$16:$C$64,0),1),'8- Politicas de admiistracion '!$B$16:$F$64,5,FALSE),"")</f>
        <v/>
      </c>
      <c r="M67" s="352"/>
      <c r="N67" s="352"/>
      <c r="O67" s="165"/>
    </row>
    <row r="68" spans="1:258" s="71" customFormat="1" ht="9" customHeight="1">
      <c r="A68" s="352"/>
      <c r="B68" s="355"/>
      <c r="C68" s="356"/>
      <c r="D68" s="159"/>
      <c r="E68" s="352"/>
      <c r="F68" s="352"/>
      <c r="G68" s="371"/>
      <c r="H68" s="352"/>
      <c r="I68" s="159"/>
      <c r="J68" s="160"/>
      <c r="K68" s="161" t="str">
        <f>IFERROR(CONCATENATE(INDEX('8- Politicas de admiistracion '!$B$16:$F$53,MATCH('5- Identificación de Riesgos'!J68,'8- Politicas de admiistracion '!$C$16:$C$54,0),1)," - ",L68),"")</f>
        <v/>
      </c>
      <c r="L68" s="162" t="str">
        <f>IFERROR(VLOOKUP(INDEX('8- Politicas de admiistracion '!$B$16:$F$64,MATCH('5- Identificación de Riesgos'!J68,'8- Politicas de admiistracion '!$C$16:$C$64,0),1),'8- Politicas de admiistracion '!$B$16:$F$64,5,FALSE),"")</f>
        <v/>
      </c>
      <c r="M68" s="352"/>
      <c r="N68" s="352"/>
      <c r="O68" s="165"/>
    </row>
    <row r="69" spans="1:258" s="71" customFormat="1" ht="9" customHeight="1">
      <c r="A69" s="352"/>
      <c r="B69" s="355"/>
      <c r="C69" s="356"/>
      <c r="D69" s="160"/>
      <c r="E69" s="352"/>
      <c r="F69" s="352"/>
      <c r="G69" s="371"/>
      <c r="H69" s="352"/>
      <c r="I69" s="159"/>
      <c r="J69" s="160"/>
      <c r="K69" s="161" t="str">
        <f>IFERROR(CONCATENATE(INDEX('8- Politicas de admiistracion '!$B$16:$F$53,MATCH('5- Identificación de Riesgos'!J69,'8- Politicas de admiistracion '!$C$16:$C$54,0),1)," - ",L69),"")</f>
        <v/>
      </c>
      <c r="L69" s="162" t="str">
        <f>IFERROR(VLOOKUP(INDEX('8- Politicas de admiistracion '!$B$16:$F$64,MATCH('5- Identificación de Riesgos'!J69,'8- Politicas de admiistracion '!$C$16:$C$64,0),1),'8- Politicas de admiistracion '!$B$16:$F$64,5,FALSE),"")</f>
        <v/>
      </c>
      <c r="M69" s="352"/>
      <c r="N69" s="352"/>
      <c r="O69" s="165"/>
    </row>
    <row r="70" spans="1:258" ht="33" customHeight="1">
      <c r="A70" s="354">
        <v>7</v>
      </c>
      <c r="B70" s="355" t="s">
        <v>336</v>
      </c>
      <c r="C70" s="356" t="s">
        <v>337</v>
      </c>
      <c r="D70" s="163" t="s">
        <v>338</v>
      </c>
      <c r="E70" s="352">
        <v>200</v>
      </c>
      <c r="F70" s="352">
        <v>0</v>
      </c>
      <c r="G70" s="371">
        <f>+F70/E70</f>
        <v>0</v>
      </c>
      <c r="H70" s="352" t="s">
        <v>339</v>
      </c>
      <c r="I70" s="159" t="s">
        <v>293</v>
      </c>
      <c r="J70" s="160" t="s">
        <v>317</v>
      </c>
      <c r="K70" s="161" t="str">
        <f>IFERROR(CONCATENATE(INDEX('8- Politicas de admiistracion '!$B$16:$F$53,MATCH('5- Identificación de Riesgos'!J70,'8- Politicas de admiistracion '!$C$16:$C$54,0),1)," - ",L70),"")</f>
        <v>Menor - 2</v>
      </c>
      <c r="L70" s="162">
        <f>IFERROR(VLOOKUP(INDEX('8- Politicas de admiistracion '!$B$16:$F$64,MATCH('5- Identificación de Riesgos'!J70,'8- Politicas de admiistracion '!$C$16:$C$64,0),1),'8- Politicas de admiistracion '!$B$16:$F$64,5,FALSE),"")</f>
        <v>2</v>
      </c>
      <c r="M70" s="352" t="str">
        <f>IFERROR(CONCATENATE(INDEX('8- Politicas de admiistracion '!$B$16:$F$53,MATCH(ROUND(AVERAGE(L70:L79),0),'8- Politicas de admiistracion '!$F$16:$F$53,0),1)," - ",ROUND(AVERAGE(L70:L79),0)),"")</f>
        <v>Menor - 2</v>
      </c>
      <c r="N70" s="352" t="str">
        <f>IFERROR(CONCATENATE(VLOOKUP((LEFT(H70,LEN(H70)-4)&amp;LEFT(M70,LEN(M70)-4)),'9- Matriz de Calor '!$D$17:$E$41,2,0)," - ",RIGHT(H70,1)*RIGHT(M70,1)),"")</f>
        <v>Bajo - 2</v>
      </c>
      <c r="O70" s="165"/>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c r="BO70" s="72"/>
      <c r="BP70" s="72"/>
      <c r="BQ70" s="72"/>
      <c r="BR70" s="72"/>
      <c r="BS70" s="72"/>
      <c r="BT70" s="72"/>
      <c r="BU70" s="7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c r="EO70" s="72"/>
      <c r="EP70" s="72"/>
      <c r="EQ70" s="72"/>
      <c r="ER70" s="72"/>
      <c r="ES70" s="72"/>
      <c r="ET70" s="72"/>
      <c r="EU70" s="72"/>
      <c r="EV70" s="72"/>
      <c r="EW70" s="72"/>
      <c r="EX70" s="72"/>
      <c r="EY70" s="72"/>
      <c r="EZ70" s="72"/>
      <c r="FA70" s="72"/>
      <c r="FB70" s="72"/>
      <c r="FC70" s="72"/>
      <c r="FD70" s="72"/>
      <c r="FE70" s="72"/>
      <c r="FF70" s="72"/>
      <c r="FG70" s="72"/>
      <c r="FH70" s="72"/>
      <c r="FI70" s="72"/>
      <c r="FJ70" s="72"/>
      <c r="FK70" s="72"/>
      <c r="FL70" s="72"/>
      <c r="FM70" s="72"/>
      <c r="FN70" s="72"/>
      <c r="FO70" s="72"/>
      <c r="FP70" s="72"/>
      <c r="FQ70" s="72"/>
      <c r="FR70" s="72"/>
      <c r="FS70" s="72"/>
      <c r="FT70" s="72"/>
      <c r="FU70" s="72"/>
      <c r="FV70" s="72"/>
      <c r="FW70" s="72"/>
      <c r="FX70" s="72"/>
      <c r="FY70" s="72"/>
      <c r="FZ70" s="72"/>
      <c r="GA70" s="72"/>
      <c r="GB70" s="72"/>
      <c r="GC70" s="72"/>
      <c r="GD70" s="72"/>
      <c r="GE70" s="72"/>
      <c r="GF70" s="72"/>
      <c r="GG70" s="72"/>
      <c r="GH70" s="72"/>
      <c r="GI70" s="72"/>
      <c r="GJ70" s="72"/>
      <c r="GK70" s="72"/>
      <c r="GL70" s="72"/>
      <c r="GM70" s="72"/>
      <c r="GN70" s="72"/>
      <c r="GO70" s="72"/>
      <c r="GP70" s="72"/>
      <c r="GQ70" s="72"/>
      <c r="GR70" s="72"/>
      <c r="GS70" s="72"/>
      <c r="GT70" s="72"/>
      <c r="GU70" s="72"/>
      <c r="GV70" s="72"/>
      <c r="GW70" s="72"/>
      <c r="GX70" s="72"/>
      <c r="GY70" s="72"/>
      <c r="GZ70" s="72"/>
      <c r="HA70" s="72"/>
      <c r="HB70" s="72"/>
      <c r="HC70" s="72"/>
      <c r="HD70" s="72"/>
      <c r="HE70" s="72"/>
      <c r="HF70" s="72"/>
      <c r="HG70" s="72"/>
      <c r="HH70" s="72"/>
      <c r="HI70" s="72"/>
      <c r="HJ70" s="72"/>
      <c r="HK70" s="72"/>
      <c r="HL70" s="72"/>
      <c r="HM70" s="72"/>
      <c r="HN70" s="72"/>
      <c r="HO70" s="72"/>
      <c r="HP70" s="72"/>
      <c r="HQ70" s="72"/>
      <c r="HR70" s="72"/>
      <c r="HS70" s="72"/>
      <c r="HT70" s="72"/>
      <c r="HU70" s="72"/>
      <c r="HV70" s="72"/>
      <c r="HW70" s="72"/>
      <c r="HX70" s="72"/>
      <c r="HY70" s="72"/>
      <c r="HZ70" s="72"/>
      <c r="IA70" s="72"/>
      <c r="IB70" s="72"/>
      <c r="IC70" s="72"/>
      <c r="ID70" s="72"/>
      <c r="IE70" s="72"/>
      <c r="IF70" s="72"/>
      <c r="IG70" s="72"/>
      <c r="IH70" s="72"/>
      <c r="II70" s="72"/>
      <c r="IJ70" s="72"/>
      <c r="IK70" s="72"/>
      <c r="IL70" s="72"/>
      <c r="IM70" s="72"/>
      <c r="IN70" s="72"/>
      <c r="IO70" s="72"/>
      <c r="IP70" s="72"/>
      <c r="IQ70" s="72"/>
      <c r="IR70" s="72"/>
      <c r="IS70" s="72"/>
      <c r="IT70" s="72"/>
      <c r="IU70" s="72"/>
      <c r="IV70" s="72"/>
      <c r="IW70" s="72"/>
      <c r="IX70" s="72"/>
    </row>
    <row r="71" spans="1:258" ht="49.5" customHeight="1" thickTop="1" thickBot="1">
      <c r="A71" s="354"/>
      <c r="B71" s="355"/>
      <c r="C71" s="356"/>
      <c r="D71" s="163" t="s">
        <v>340</v>
      </c>
      <c r="E71" s="352"/>
      <c r="F71" s="352"/>
      <c r="G71" s="371"/>
      <c r="H71" s="352"/>
      <c r="I71" s="159" t="s">
        <v>296</v>
      </c>
      <c r="J71" s="160" t="s">
        <v>341</v>
      </c>
      <c r="K71" s="161" t="str">
        <f>IFERROR(CONCATENATE(INDEX('8- Politicas de admiistracion '!$B$16:$F$53,MATCH('5- Identificación de Riesgos'!J71,'8- Politicas de admiistracion '!$C$16:$C$54,0),1)," - ",L71),"")</f>
        <v>Menor - 2</v>
      </c>
      <c r="L71" s="162">
        <f>IFERROR(VLOOKUP(INDEX('8- Politicas de admiistracion '!$B$16:$F$64,MATCH('5- Identificación de Riesgos'!J71,'8- Politicas de admiistracion '!$C$16:$C$64,0),1),'8- Politicas de admiistracion '!$B$16:$F$64,5,FALSE),"")</f>
        <v>2</v>
      </c>
      <c r="M71" s="352"/>
      <c r="N71" s="352"/>
      <c r="O71" s="165"/>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c r="BO71" s="72"/>
      <c r="BP71" s="72"/>
      <c r="BQ71" s="72"/>
      <c r="BR71" s="72"/>
      <c r="BS71" s="72"/>
      <c r="BT71" s="72"/>
      <c r="BU71" s="7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c r="EO71" s="72"/>
      <c r="EP71" s="72"/>
      <c r="EQ71" s="72"/>
      <c r="ER71" s="72"/>
      <c r="ES71" s="72"/>
      <c r="ET71" s="72"/>
      <c r="EU71" s="72"/>
      <c r="EV71" s="72"/>
      <c r="EW71" s="72"/>
      <c r="EX71" s="72"/>
      <c r="EY71" s="72"/>
      <c r="EZ71" s="72"/>
      <c r="FA71" s="72"/>
      <c r="FB71" s="72"/>
      <c r="FC71" s="72"/>
      <c r="FD71" s="72"/>
      <c r="FE71" s="72"/>
      <c r="FF71" s="72"/>
      <c r="FG71" s="72"/>
      <c r="FH71" s="72"/>
      <c r="FI71" s="72"/>
      <c r="FJ71" s="72"/>
      <c r="FK71" s="72"/>
      <c r="FL71" s="72"/>
      <c r="FM71" s="72"/>
      <c r="FN71" s="72"/>
      <c r="FO71" s="72"/>
      <c r="FP71" s="72"/>
      <c r="FQ71" s="72"/>
      <c r="FR71" s="72"/>
      <c r="FS71" s="72"/>
      <c r="FT71" s="72"/>
      <c r="FU71" s="72"/>
      <c r="FV71" s="72"/>
      <c r="FW71" s="72"/>
      <c r="FX71" s="72"/>
      <c r="FY71" s="72"/>
      <c r="FZ71" s="72"/>
      <c r="GA71" s="72"/>
      <c r="GB71" s="72"/>
      <c r="GC71" s="72"/>
      <c r="GD71" s="72"/>
      <c r="GE71" s="72"/>
      <c r="GF71" s="72"/>
      <c r="GG71" s="72"/>
      <c r="GH71" s="72"/>
      <c r="GI71" s="72"/>
      <c r="GJ71" s="72"/>
      <c r="GK71" s="72"/>
      <c r="GL71" s="72"/>
      <c r="GM71" s="72"/>
      <c r="GN71" s="72"/>
      <c r="GO71" s="72"/>
      <c r="GP71" s="72"/>
      <c r="GQ71" s="72"/>
      <c r="GR71" s="72"/>
      <c r="GS71" s="72"/>
      <c r="GT71" s="72"/>
      <c r="GU71" s="72"/>
      <c r="GV71" s="72"/>
      <c r="GW71" s="72"/>
      <c r="GX71" s="72"/>
      <c r="GY71" s="72"/>
      <c r="GZ71" s="72"/>
      <c r="HA71" s="72"/>
      <c r="HB71" s="72"/>
      <c r="HC71" s="72"/>
      <c r="HD71" s="72"/>
      <c r="HE71" s="72"/>
      <c r="HF71" s="72"/>
      <c r="HG71" s="72"/>
      <c r="HH71" s="72"/>
      <c r="HI71" s="72"/>
      <c r="HJ71" s="72"/>
      <c r="HK71" s="72"/>
      <c r="HL71" s="72"/>
      <c r="HM71" s="72"/>
      <c r="HN71" s="72"/>
      <c r="HO71" s="72"/>
      <c r="HP71" s="72"/>
      <c r="HQ71" s="72"/>
      <c r="HR71" s="72"/>
      <c r="HS71" s="72"/>
      <c r="HT71" s="72"/>
      <c r="HU71" s="72"/>
      <c r="HV71" s="72"/>
      <c r="HW71" s="72"/>
      <c r="HX71" s="72"/>
      <c r="HY71" s="72"/>
      <c r="HZ71" s="72"/>
      <c r="IA71" s="72"/>
      <c r="IB71" s="72"/>
      <c r="IC71" s="72"/>
      <c r="ID71" s="72"/>
      <c r="IE71" s="72"/>
      <c r="IF71" s="72"/>
      <c r="IG71" s="72"/>
      <c r="IH71" s="72"/>
      <c r="II71" s="72"/>
      <c r="IJ71" s="72"/>
      <c r="IK71" s="72"/>
      <c r="IL71" s="72"/>
      <c r="IM71" s="72"/>
      <c r="IN71" s="72"/>
      <c r="IO71" s="72"/>
      <c r="IP71" s="72"/>
      <c r="IQ71" s="72"/>
      <c r="IR71" s="72"/>
      <c r="IS71" s="72"/>
      <c r="IT71" s="72"/>
      <c r="IU71" s="72"/>
      <c r="IV71" s="72"/>
      <c r="IW71" s="72"/>
      <c r="IX71" s="72"/>
    </row>
    <row r="72" spans="1:258" ht="23.25" customHeight="1" thickTop="1" thickBot="1">
      <c r="A72" s="354"/>
      <c r="B72" s="355"/>
      <c r="C72" s="356"/>
      <c r="D72" s="163" t="s">
        <v>342</v>
      </c>
      <c r="E72" s="352"/>
      <c r="F72" s="352"/>
      <c r="G72" s="371"/>
      <c r="H72" s="352"/>
      <c r="I72" s="159"/>
      <c r="J72" s="160"/>
      <c r="K72" s="161" t="str">
        <f>IFERROR(CONCATENATE(INDEX('8- Politicas de admiistracion '!$B$16:$F$53,MATCH('5- Identificación de Riesgos'!J72,'8- Politicas de admiistracion '!$C$16:$C$54,0),1)," - ",L72),"")</f>
        <v/>
      </c>
      <c r="L72" s="162" t="str">
        <f>IFERROR(VLOOKUP(INDEX('8- Politicas de admiistracion '!$B$16:$F$64,MATCH('5- Identificación de Riesgos'!J72,'8- Politicas de admiistracion '!$C$16:$C$64,0),1),'8- Politicas de admiistracion '!$B$16:$F$64,5,FALSE),"")</f>
        <v/>
      </c>
      <c r="M72" s="352"/>
      <c r="N72" s="352"/>
      <c r="O72" s="165"/>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c r="BI72" s="72"/>
      <c r="BJ72" s="72"/>
      <c r="BK72" s="72"/>
      <c r="BL72" s="72"/>
      <c r="BM72" s="72"/>
      <c r="BN72" s="72"/>
      <c r="BO72" s="72"/>
      <c r="BP72" s="72"/>
      <c r="BQ72" s="72"/>
      <c r="BR72" s="72"/>
      <c r="BS72" s="72"/>
      <c r="BT72" s="72"/>
      <c r="BU72" s="7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72"/>
      <c r="GB72" s="72"/>
      <c r="GC72" s="72"/>
      <c r="GD72" s="72"/>
      <c r="GE72" s="72"/>
      <c r="GF72" s="72"/>
      <c r="GG72" s="72"/>
      <c r="GH72" s="72"/>
      <c r="GI72" s="72"/>
      <c r="GJ72" s="72"/>
      <c r="GK72" s="72"/>
      <c r="GL72" s="72"/>
      <c r="GM72" s="72"/>
      <c r="GN72" s="72"/>
      <c r="GO72" s="72"/>
      <c r="GP72" s="72"/>
      <c r="GQ72" s="72"/>
      <c r="GR72" s="72"/>
      <c r="GS72" s="72"/>
      <c r="GT72" s="72"/>
      <c r="GU72" s="72"/>
      <c r="GV72" s="72"/>
      <c r="GW72" s="72"/>
      <c r="GX72" s="72"/>
      <c r="GY72" s="72"/>
      <c r="GZ72" s="72"/>
      <c r="HA72" s="72"/>
      <c r="HB72" s="72"/>
      <c r="HC72" s="72"/>
      <c r="HD72" s="72"/>
      <c r="HE72" s="72"/>
      <c r="HF72" s="72"/>
      <c r="HG72" s="72"/>
      <c r="HH72" s="72"/>
      <c r="HI72" s="72"/>
      <c r="HJ72" s="72"/>
      <c r="HK72" s="72"/>
      <c r="HL72" s="72"/>
      <c r="HM72" s="72"/>
      <c r="HN72" s="72"/>
      <c r="HO72" s="72"/>
      <c r="HP72" s="72"/>
      <c r="HQ72" s="72"/>
      <c r="HR72" s="72"/>
      <c r="HS72" s="72"/>
      <c r="HT72" s="72"/>
      <c r="HU72" s="72"/>
      <c r="HV72" s="72"/>
      <c r="HW72" s="72"/>
      <c r="HX72" s="72"/>
      <c r="HY72" s="72"/>
      <c r="HZ72" s="72"/>
      <c r="IA72" s="72"/>
      <c r="IB72" s="72"/>
      <c r="IC72" s="72"/>
      <c r="ID72" s="72"/>
      <c r="IE72" s="72"/>
      <c r="IF72" s="72"/>
      <c r="IG72" s="72"/>
      <c r="IH72" s="72"/>
      <c r="II72" s="72"/>
      <c r="IJ72" s="72"/>
      <c r="IK72" s="72"/>
      <c r="IL72" s="72"/>
      <c r="IM72" s="72"/>
      <c r="IN72" s="72"/>
      <c r="IO72" s="72"/>
      <c r="IP72" s="72"/>
      <c r="IQ72" s="72"/>
      <c r="IR72" s="72"/>
      <c r="IS72" s="72"/>
      <c r="IT72" s="72"/>
      <c r="IU72" s="72"/>
      <c r="IV72" s="72"/>
      <c r="IW72" s="72"/>
      <c r="IX72" s="72"/>
    </row>
    <row r="73" spans="1:258" ht="19.5" customHeight="1" thickTop="1" thickBot="1">
      <c r="A73" s="354"/>
      <c r="B73" s="355"/>
      <c r="C73" s="356"/>
      <c r="D73" s="163" t="s">
        <v>343</v>
      </c>
      <c r="E73" s="352"/>
      <c r="F73" s="352"/>
      <c r="G73" s="371"/>
      <c r="H73" s="352"/>
      <c r="I73" s="159"/>
      <c r="J73" s="160"/>
      <c r="K73" s="161" t="str">
        <f>IFERROR(CONCATENATE(INDEX('8- Politicas de admiistracion '!$B$16:$F$53,MATCH('5- Identificación de Riesgos'!J73,'8- Politicas de admiistracion '!$C$16:$C$54,0),1)," - ",L73),"")</f>
        <v/>
      </c>
      <c r="L73" s="162" t="str">
        <f>IFERROR(VLOOKUP(INDEX('8- Politicas de admiistracion '!$B$16:$F$64,MATCH('5- Identificación de Riesgos'!J73,'8- Politicas de admiistracion '!$C$16:$C$64,0),1),'8- Politicas de admiistracion '!$B$16:$F$64,5,FALSE),"")</f>
        <v/>
      </c>
      <c r="M73" s="352"/>
      <c r="N73" s="352"/>
      <c r="O73" s="165"/>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2"/>
      <c r="BS73" s="72"/>
      <c r="BT73" s="72"/>
      <c r="BU73" s="7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72"/>
      <c r="GB73" s="72"/>
      <c r="GC73" s="72"/>
      <c r="GD73" s="72"/>
      <c r="GE73" s="72"/>
      <c r="GF73" s="72"/>
      <c r="GG73" s="72"/>
      <c r="GH73" s="72"/>
      <c r="GI73" s="72"/>
      <c r="GJ73" s="72"/>
      <c r="GK73" s="72"/>
      <c r="GL73" s="72"/>
      <c r="GM73" s="72"/>
      <c r="GN73" s="72"/>
      <c r="GO73" s="72"/>
      <c r="GP73" s="72"/>
      <c r="GQ73" s="72"/>
      <c r="GR73" s="72"/>
      <c r="GS73" s="72"/>
      <c r="GT73" s="72"/>
      <c r="GU73" s="72"/>
      <c r="GV73" s="72"/>
      <c r="GW73" s="72"/>
      <c r="GX73" s="72"/>
      <c r="GY73" s="72"/>
      <c r="GZ73" s="72"/>
      <c r="HA73" s="72"/>
      <c r="HB73" s="72"/>
      <c r="HC73" s="72"/>
      <c r="HD73" s="72"/>
      <c r="HE73" s="72"/>
      <c r="HF73" s="72"/>
      <c r="HG73" s="72"/>
      <c r="HH73" s="72"/>
      <c r="HI73" s="72"/>
      <c r="HJ73" s="72"/>
      <c r="HK73" s="72"/>
      <c r="HL73" s="72"/>
      <c r="HM73" s="72"/>
      <c r="HN73" s="72"/>
      <c r="HO73" s="72"/>
      <c r="HP73" s="72"/>
      <c r="HQ73" s="72"/>
      <c r="HR73" s="72"/>
      <c r="HS73" s="72"/>
      <c r="HT73" s="72"/>
      <c r="HU73" s="72"/>
      <c r="HV73" s="72"/>
      <c r="HW73" s="72"/>
      <c r="HX73" s="72"/>
      <c r="HY73" s="72"/>
      <c r="HZ73" s="72"/>
      <c r="IA73" s="72"/>
      <c r="IB73" s="72"/>
      <c r="IC73" s="72"/>
      <c r="ID73" s="72"/>
      <c r="IE73" s="72"/>
      <c r="IF73" s="72"/>
      <c r="IG73" s="72"/>
      <c r="IH73" s="72"/>
      <c r="II73" s="72"/>
      <c r="IJ73" s="72"/>
      <c r="IK73" s="72"/>
      <c r="IL73" s="72"/>
      <c r="IM73" s="72"/>
      <c r="IN73" s="72"/>
      <c r="IO73" s="72"/>
      <c r="IP73" s="72"/>
      <c r="IQ73" s="72"/>
      <c r="IR73" s="72"/>
      <c r="IS73" s="72"/>
      <c r="IT73" s="72"/>
      <c r="IU73" s="72"/>
      <c r="IV73" s="72"/>
      <c r="IW73" s="72"/>
      <c r="IX73" s="72"/>
    </row>
    <row r="74" spans="1:258" ht="9.75" customHeight="1" thickTop="1" thickBot="1">
      <c r="A74" s="354"/>
      <c r="B74" s="355"/>
      <c r="C74" s="356"/>
      <c r="D74" s="163"/>
      <c r="E74" s="352"/>
      <c r="F74" s="352"/>
      <c r="G74" s="371"/>
      <c r="H74" s="352"/>
      <c r="I74" s="159"/>
      <c r="J74" s="160"/>
      <c r="K74" s="161" t="str">
        <f>IFERROR(CONCATENATE(INDEX('8- Politicas de admiistracion '!$B$16:$F$53,MATCH('5- Identificación de Riesgos'!J74,'8- Politicas de admiistracion '!$C$16:$C$54,0),1)," - ",L74),"")</f>
        <v/>
      </c>
      <c r="L74" s="162" t="str">
        <f>IFERROR(VLOOKUP(INDEX('8- Politicas de admiistracion '!$B$16:$F$64,MATCH('5- Identificación de Riesgos'!J74,'8- Politicas de admiistracion '!$C$16:$C$64,0),1),'8- Politicas de admiistracion '!$B$16:$F$64,5,FALSE),"")</f>
        <v/>
      </c>
      <c r="M74" s="352"/>
      <c r="N74" s="352"/>
      <c r="O74" s="165"/>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c r="BI74" s="72"/>
      <c r="BJ74" s="72"/>
      <c r="BK74" s="72"/>
      <c r="BL74" s="72"/>
      <c r="BM74" s="72"/>
      <c r="BN74" s="72"/>
      <c r="BO74" s="72"/>
      <c r="BP74" s="72"/>
      <c r="BQ74" s="72"/>
      <c r="BR74" s="72"/>
      <c r="BS74" s="72"/>
      <c r="BT74" s="72"/>
      <c r="BU74" s="72"/>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72"/>
      <c r="GB74" s="72"/>
      <c r="GC74" s="72"/>
      <c r="GD74" s="72"/>
      <c r="GE74" s="72"/>
      <c r="GF74" s="72"/>
      <c r="GG74" s="72"/>
      <c r="GH74" s="72"/>
      <c r="GI74" s="72"/>
      <c r="GJ74" s="72"/>
      <c r="GK74" s="72"/>
      <c r="GL74" s="72"/>
      <c r="GM74" s="72"/>
      <c r="GN74" s="72"/>
      <c r="GO74" s="72"/>
      <c r="GP74" s="72"/>
      <c r="GQ74" s="72"/>
      <c r="GR74" s="72"/>
      <c r="GS74" s="72"/>
      <c r="GT74" s="72"/>
      <c r="GU74" s="72"/>
      <c r="GV74" s="72"/>
      <c r="GW74" s="72"/>
      <c r="GX74" s="72"/>
      <c r="GY74" s="72"/>
      <c r="GZ74" s="72"/>
      <c r="HA74" s="72"/>
      <c r="HB74" s="72"/>
      <c r="HC74" s="72"/>
      <c r="HD74" s="72"/>
      <c r="HE74" s="72"/>
      <c r="HF74" s="72"/>
      <c r="HG74" s="72"/>
      <c r="HH74" s="72"/>
      <c r="HI74" s="72"/>
      <c r="HJ74" s="72"/>
      <c r="HK74" s="72"/>
      <c r="HL74" s="72"/>
      <c r="HM74" s="72"/>
      <c r="HN74" s="72"/>
      <c r="HO74" s="72"/>
      <c r="HP74" s="72"/>
      <c r="HQ74" s="72"/>
      <c r="HR74" s="72"/>
      <c r="HS74" s="72"/>
      <c r="HT74" s="72"/>
      <c r="HU74" s="72"/>
      <c r="HV74" s="72"/>
      <c r="HW74" s="72"/>
      <c r="HX74" s="72"/>
      <c r="HY74" s="72"/>
      <c r="HZ74" s="72"/>
      <c r="IA74" s="72"/>
      <c r="IB74" s="72"/>
      <c r="IC74" s="72"/>
      <c r="ID74" s="72"/>
      <c r="IE74" s="72"/>
      <c r="IF74" s="72"/>
      <c r="IG74" s="72"/>
      <c r="IH74" s="72"/>
      <c r="II74" s="72"/>
      <c r="IJ74" s="72"/>
      <c r="IK74" s="72"/>
      <c r="IL74" s="72"/>
      <c r="IM74" s="72"/>
      <c r="IN74" s="72"/>
      <c r="IO74" s="72"/>
      <c r="IP74" s="72"/>
      <c r="IQ74" s="72"/>
      <c r="IR74" s="72"/>
      <c r="IS74" s="72"/>
      <c r="IT74" s="72"/>
      <c r="IU74" s="72"/>
      <c r="IV74" s="72"/>
      <c r="IW74" s="72"/>
      <c r="IX74" s="72"/>
    </row>
    <row r="75" spans="1:258" ht="9.75" customHeight="1" thickTop="1" thickBot="1">
      <c r="A75" s="354"/>
      <c r="B75" s="355"/>
      <c r="C75" s="356"/>
      <c r="D75" s="163"/>
      <c r="E75" s="352"/>
      <c r="F75" s="352"/>
      <c r="G75" s="371"/>
      <c r="H75" s="352"/>
      <c r="I75" s="159"/>
      <c r="J75" s="160"/>
      <c r="K75" s="161" t="str">
        <f>IFERROR(CONCATENATE(INDEX('8- Politicas de admiistracion '!$B$16:$F$53,MATCH('5- Identificación de Riesgos'!J75,'8- Politicas de admiistracion '!$C$16:$C$54,0),1)," - ",L75),"")</f>
        <v/>
      </c>
      <c r="L75" s="162" t="str">
        <f>IFERROR(VLOOKUP(INDEX('8- Politicas de admiistracion '!$B$16:$F$64,MATCH('5- Identificación de Riesgos'!J75,'8- Politicas de admiistracion '!$C$16:$C$64,0),1),'8- Politicas de admiistracion '!$B$16:$F$64,5,FALSE),"")</f>
        <v/>
      </c>
      <c r="M75" s="352"/>
      <c r="N75" s="352"/>
      <c r="O75" s="165"/>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c r="BM75" s="72"/>
      <c r="BN75" s="72"/>
      <c r="BO75" s="72"/>
      <c r="BP75" s="72"/>
      <c r="BQ75" s="72"/>
      <c r="BR75" s="72"/>
      <c r="BS75" s="72"/>
      <c r="BT75" s="72"/>
      <c r="BU75" s="72"/>
      <c r="BV75" s="72"/>
      <c r="BW75" s="72"/>
      <c r="BX75" s="72"/>
      <c r="BY75" s="72"/>
      <c r="BZ75" s="72"/>
      <c r="CA75" s="72"/>
      <c r="CB75" s="72"/>
      <c r="CC75" s="72"/>
      <c r="CD75" s="72"/>
      <c r="CE75" s="72"/>
      <c r="CF75" s="72"/>
      <c r="CG75" s="72"/>
      <c r="CH75" s="72"/>
      <c r="CI75" s="72"/>
      <c r="CJ75" s="72"/>
      <c r="CK75" s="72"/>
      <c r="CL75" s="72"/>
      <c r="CM75" s="72"/>
      <c r="CN75" s="72"/>
      <c r="CO75" s="72"/>
      <c r="CP75" s="72"/>
      <c r="CQ75" s="72"/>
      <c r="CR75" s="72"/>
      <c r="CS75" s="72"/>
      <c r="CT75" s="7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72"/>
      <c r="GB75" s="72"/>
      <c r="GC75" s="72"/>
      <c r="GD75" s="72"/>
      <c r="GE75" s="72"/>
      <c r="GF75" s="72"/>
      <c r="GG75" s="72"/>
      <c r="GH75" s="72"/>
      <c r="GI75" s="72"/>
      <c r="GJ75" s="72"/>
      <c r="GK75" s="72"/>
      <c r="GL75" s="72"/>
      <c r="GM75" s="72"/>
      <c r="GN75" s="72"/>
      <c r="GO75" s="72"/>
      <c r="GP75" s="72"/>
      <c r="GQ75" s="72"/>
      <c r="GR75" s="72"/>
      <c r="GS75" s="72"/>
      <c r="GT75" s="72"/>
      <c r="GU75" s="72"/>
      <c r="GV75" s="72"/>
      <c r="GW75" s="72"/>
      <c r="GX75" s="72"/>
      <c r="GY75" s="72"/>
      <c r="GZ75" s="72"/>
      <c r="HA75" s="72"/>
      <c r="HB75" s="72"/>
      <c r="HC75" s="72"/>
      <c r="HD75" s="72"/>
      <c r="HE75" s="72"/>
      <c r="HF75" s="72"/>
      <c r="HG75" s="72"/>
      <c r="HH75" s="72"/>
      <c r="HI75" s="72"/>
      <c r="HJ75" s="72"/>
      <c r="HK75" s="72"/>
      <c r="HL75" s="72"/>
      <c r="HM75" s="72"/>
      <c r="HN75" s="72"/>
      <c r="HO75" s="72"/>
      <c r="HP75" s="72"/>
      <c r="HQ75" s="72"/>
      <c r="HR75" s="72"/>
      <c r="HS75" s="72"/>
      <c r="HT75" s="72"/>
      <c r="HU75" s="72"/>
      <c r="HV75" s="72"/>
      <c r="HW75" s="72"/>
      <c r="HX75" s="72"/>
      <c r="HY75" s="72"/>
      <c r="HZ75" s="72"/>
      <c r="IA75" s="72"/>
      <c r="IB75" s="72"/>
      <c r="IC75" s="72"/>
      <c r="ID75" s="72"/>
      <c r="IE75" s="72"/>
      <c r="IF75" s="72"/>
      <c r="IG75" s="72"/>
      <c r="IH75" s="72"/>
      <c r="II75" s="72"/>
      <c r="IJ75" s="72"/>
      <c r="IK75" s="72"/>
      <c r="IL75" s="72"/>
      <c r="IM75" s="72"/>
      <c r="IN75" s="72"/>
      <c r="IO75" s="72"/>
      <c r="IP75" s="72"/>
      <c r="IQ75" s="72"/>
      <c r="IR75" s="72"/>
      <c r="IS75" s="72"/>
      <c r="IT75" s="72"/>
      <c r="IU75" s="72"/>
      <c r="IV75" s="72"/>
      <c r="IW75" s="72"/>
      <c r="IX75" s="72"/>
    </row>
    <row r="76" spans="1:258" ht="9.75" customHeight="1" thickTop="1" thickBot="1">
      <c r="A76" s="354"/>
      <c r="B76" s="355"/>
      <c r="C76" s="356"/>
      <c r="D76" s="163"/>
      <c r="E76" s="352"/>
      <c r="F76" s="352"/>
      <c r="G76" s="371"/>
      <c r="H76" s="352"/>
      <c r="I76" s="159"/>
      <c r="J76" s="160"/>
      <c r="K76" s="161" t="str">
        <f>IFERROR(CONCATENATE(INDEX('8- Politicas de admiistracion '!$B$16:$F$53,MATCH('5- Identificación de Riesgos'!J76,'8- Politicas de admiistracion '!$C$16:$C$54,0),1)," - ",L76),"")</f>
        <v/>
      </c>
      <c r="L76" s="162" t="str">
        <f>IFERROR(VLOOKUP(INDEX('8- Politicas de admiistracion '!$B$16:$F$64,MATCH('5- Identificación de Riesgos'!J76,'8- Politicas de admiistracion '!$C$16:$C$64,0),1),'8- Politicas de admiistracion '!$B$16:$F$64,5,FALSE),"")</f>
        <v/>
      </c>
      <c r="M76" s="352"/>
      <c r="N76" s="352"/>
      <c r="O76" s="165"/>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2"/>
      <c r="BQ76" s="72"/>
      <c r="BR76" s="72"/>
      <c r="BS76" s="72"/>
      <c r="BT76" s="72"/>
      <c r="BU76" s="72"/>
      <c r="BV76" s="72"/>
      <c r="BW76" s="72"/>
      <c r="BX76" s="72"/>
      <c r="BY76" s="72"/>
      <c r="BZ76" s="72"/>
      <c r="CA76" s="72"/>
      <c r="CB76" s="72"/>
      <c r="CC76" s="72"/>
      <c r="CD76" s="72"/>
      <c r="CE76" s="72"/>
      <c r="CF76" s="72"/>
      <c r="CG76" s="72"/>
      <c r="CH76" s="72"/>
      <c r="CI76" s="72"/>
      <c r="CJ76" s="72"/>
      <c r="CK76" s="72"/>
      <c r="CL76" s="72"/>
      <c r="CM76" s="72"/>
      <c r="CN76" s="72"/>
      <c r="CO76" s="72"/>
      <c r="CP76" s="72"/>
      <c r="CQ76" s="72"/>
      <c r="CR76" s="72"/>
      <c r="CS76" s="72"/>
      <c r="CT76" s="72"/>
      <c r="CU76" s="72"/>
      <c r="CV76" s="72"/>
      <c r="CW76" s="72"/>
      <c r="CX76" s="72"/>
      <c r="CY76" s="72"/>
      <c r="CZ76" s="72"/>
      <c r="DA76" s="72"/>
      <c r="DB76" s="72"/>
      <c r="DC76" s="72"/>
      <c r="DD76" s="72"/>
      <c r="DE76" s="72"/>
      <c r="DF76" s="72"/>
      <c r="DG76" s="72"/>
      <c r="DH76" s="72"/>
      <c r="DI76" s="72"/>
      <c r="DJ76" s="72"/>
      <c r="DK76" s="72"/>
      <c r="DL76" s="72"/>
      <c r="DM76" s="72"/>
      <c r="DN76" s="72"/>
      <c r="DO76" s="72"/>
      <c r="DP76" s="72"/>
      <c r="DQ76" s="72"/>
      <c r="DR76" s="72"/>
      <c r="DS76" s="72"/>
      <c r="DT76" s="72"/>
      <c r="DU76" s="72"/>
      <c r="DV76" s="72"/>
      <c r="DW76" s="72"/>
      <c r="DX76" s="72"/>
      <c r="DY76" s="72"/>
      <c r="DZ76" s="72"/>
      <c r="EA76" s="72"/>
      <c r="EB76" s="72"/>
      <c r="EC76" s="72"/>
      <c r="ED76" s="72"/>
      <c r="EE76" s="72"/>
      <c r="EF76" s="72"/>
      <c r="EG76" s="72"/>
      <c r="EH76" s="72"/>
      <c r="EI76" s="72"/>
      <c r="EJ76" s="72"/>
      <c r="EK76" s="72"/>
      <c r="EL76" s="72"/>
      <c r="EM76" s="72"/>
      <c r="EN76" s="72"/>
      <c r="EO76" s="72"/>
      <c r="EP76" s="72"/>
      <c r="EQ76" s="72"/>
      <c r="ER76" s="72"/>
      <c r="ES76" s="72"/>
      <c r="ET76" s="72"/>
      <c r="EU76" s="72"/>
      <c r="EV76" s="72"/>
      <c r="EW76" s="72"/>
      <c r="EX76" s="72"/>
      <c r="EY76" s="72"/>
      <c r="EZ76" s="72"/>
      <c r="FA76" s="72"/>
      <c r="FB76" s="72"/>
      <c r="FC76" s="72"/>
      <c r="FD76" s="72"/>
      <c r="FE76" s="72"/>
      <c r="FF76" s="72"/>
      <c r="FG76" s="72"/>
      <c r="FH76" s="72"/>
      <c r="FI76" s="72"/>
      <c r="FJ76" s="72"/>
      <c r="FK76" s="72"/>
      <c r="FL76" s="72"/>
      <c r="FM76" s="72"/>
      <c r="FN76" s="72"/>
      <c r="FO76" s="72"/>
      <c r="FP76" s="72"/>
      <c r="FQ76" s="72"/>
      <c r="FR76" s="72"/>
      <c r="FS76" s="72"/>
      <c r="FT76" s="72"/>
      <c r="FU76" s="72"/>
      <c r="FV76" s="72"/>
      <c r="FW76" s="72"/>
      <c r="FX76" s="72"/>
      <c r="FY76" s="72"/>
      <c r="FZ76" s="72"/>
      <c r="GA76" s="72"/>
      <c r="GB76" s="72"/>
      <c r="GC76" s="72"/>
      <c r="GD76" s="72"/>
      <c r="GE76" s="72"/>
      <c r="GF76" s="72"/>
      <c r="GG76" s="72"/>
      <c r="GH76" s="72"/>
      <c r="GI76" s="72"/>
      <c r="GJ76" s="72"/>
      <c r="GK76" s="72"/>
      <c r="GL76" s="72"/>
      <c r="GM76" s="72"/>
      <c r="GN76" s="72"/>
      <c r="GO76" s="72"/>
      <c r="GP76" s="72"/>
      <c r="GQ76" s="72"/>
      <c r="GR76" s="72"/>
      <c r="GS76" s="72"/>
      <c r="GT76" s="72"/>
      <c r="GU76" s="72"/>
      <c r="GV76" s="72"/>
      <c r="GW76" s="72"/>
      <c r="GX76" s="72"/>
      <c r="GY76" s="72"/>
      <c r="GZ76" s="72"/>
      <c r="HA76" s="72"/>
      <c r="HB76" s="72"/>
      <c r="HC76" s="72"/>
      <c r="HD76" s="72"/>
      <c r="HE76" s="72"/>
      <c r="HF76" s="72"/>
      <c r="HG76" s="72"/>
      <c r="HH76" s="72"/>
      <c r="HI76" s="72"/>
      <c r="HJ76" s="72"/>
      <c r="HK76" s="72"/>
      <c r="HL76" s="72"/>
      <c r="HM76" s="72"/>
      <c r="HN76" s="72"/>
      <c r="HO76" s="72"/>
      <c r="HP76" s="72"/>
      <c r="HQ76" s="72"/>
      <c r="HR76" s="72"/>
      <c r="HS76" s="72"/>
      <c r="HT76" s="72"/>
      <c r="HU76" s="72"/>
      <c r="HV76" s="72"/>
      <c r="HW76" s="72"/>
      <c r="HX76" s="72"/>
      <c r="HY76" s="72"/>
      <c r="HZ76" s="72"/>
      <c r="IA76" s="72"/>
      <c r="IB76" s="72"/>
      <c r="IC76" s="72"/>
      <c r="ID76" s="72"/>
      <c r="IE76" s="72"/>
      <c r="IF76" s="72"/>
      <c r="IG76" s="72"/>
      <c r="IH76" s="72"/>
      <c r="II76" s="72"/>
      <c r="IJ76" s="72"/>
      <c r="IK76" s="72"/>
      <c r="IL76" s="72"/>
      <c r="IM76" s="72"/>
      <c r="IN76" s="72"/>
      <c r="IO76" s="72"/>
      <c r="IP76" s="72"/>
      <c r="IQ76" s="72"/>
      <c r="IR76" s="72"/>
      <c r="IS76" s="72"/>
      <c r="IT76" s="72"/>
      <c r="IU76" s="72"/>
      <c r="IV76" s="72"/>
      <c r="IW76" s="72"/>
      <c r="IX76" s="72"/>
    </row>
    <row r="77" spans="1:258" ht="9.75" customHeight="1" thickTop="1" thickBot="1">
      <c r="A77" s="354"/>
      <c r="B77" s="355"/>
      <c r="C77" s="356"/>
      <c r="D77" s="163"/>
      <c r="E77" s="352"/>
      <c r="F77" s="352"/>
      <c r="G77" s="371"/>
      <c r="H77" s="352"/>
      <c r="I77" s="159"/>
      <c r="J77" s="160"/>
      <c r="K77" s="161" t="str">
        <f>IFERROR(CONCATENATE(INDEX('8- Politicas de admiistracion '!$B$16:$F$53,MATCH('5- Identificación de Riesgos'!J77,'8- Politicas de admiistracion '!$C$16:$C$54,0),1)," - ",L77),"")</f>
        <v/>
      </c>
      <c r="L77" s="162" t="str">
        <f>IFERROR(VLOOKUP(INDEX('8- Politicas de admiistracion '!$B$16:$F$64,MATCH('5- Identificación de Riesgos'!J77,'8- Politicas de admiistracion '!$C$16:$C$64,0),1),'8- Politicas de admiistracion '!$B$16:$F$64,5,FALSE),"")</f>
        <v/>
      </c>
      <c r="M77" s="352"/>
      <c r="N77" s="352"/>
      <c r="O77" s="165"/>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c r="BT77" s="72"/>
      <c r="BU77" s="72"/>
      <c r="BV77" s="72"/>
      <c r="BW77" s="72"/>
      <c r="BX77" s="72"/>
      <c r="BY77" s="72"/>
      <c r="BZ77" s="72"/>
      <c r="CA77" s="72"/>
      <c r="CB77" s="72"/>
      <c r="CC77" s="72"/>
      <c r="CD77" s="72"/>
      <c r="CE77" s="72"/>
      <c r="CF77" s="72"/>
      <c r="CG77" s="72"/>
      <c r="CH77" s="72"/>
      <c r="CI77" s="72"/>
      <c r="CJ77" s="72"/>
      <c r="CK77" s="72"/>
      <c r="CL77" s="72"/>
      <c r="CM77" s="72"/>
      <c r="CN77" s="72"/>
      <c r="CO77" s="72"/>
      <c r="CP77" s="72"/>
      <c r="CQ77" s="72"/>
      <c r="CR77" s="72"/>
      <c r="CS77" s="72"/>
      <c r="CT77" s="72"/>
      <c r="CU77" s="72"/>
      <c r="CV77" s="72"/>
      <c r="CW77" s="72"/>
      <c r="CX77" s="72"/>
      <c r="CY77" s="72"/>
      <c r="CZ77" s="72"/>
      <c r="DA77" s="72"/>
      <c r="DB77" s="72"/>
      <c r="DC77" s="72"/>
      <c r="DD77" s="72"/>
      <c r="DE77" s="72"/>
      <c r="DF77" s="72"/>
      <c r="DG77" s="72"/>
      <c r="DH77" s="72"/>
      <c r="DI77" s="72"/>
      <c r="DJ77" s="72"/>
      <c r="DK77" s="72"/>
      <c r="DL77" s="72"/>
      <c r="DM77" s="72"/>
      <c r="DN77" s="72"/>
      <c r="DO77" s="72"/>
      <c r="DP77" s="72"/>
      <c r="DQ77" s="72"/>
      <c r="DR77" s="72"/>
      <c r="DS77" s="72"/>
      <c r="DT77" s="72"/>
      <c r="DU77" s="72"/>
      <c r="DV77" s="72"/>
      <c r="DW77" s="72"/>
      <c r="DX77" s="72"/>
      <c r="DY77" s="72"/>
      <c r="DZ77" s="72"/>
      <c r="EA77" s="72"/>
      <c r="EB77" s="72"/>
      <c r="EC77" s="72"/>
      <c r="ED77" s="72"/>
      <c r="EE77" s="72"/>
      <c r="EF77" s="72"/>
      <c r="EG77" s="72"/>
      <c r="EH77" s="72"/>
      <c r="EI77" s="72"/>
      <c r="EJ77" s="72"/>
      <c r="EK77" s="72"/>
      <c r="EL77" s="72"/>
      <c r="EM77" s="72"/>
      <c r="EN77" s="72"/>
      <c r="EO77" s="72"/>
      <c r="EP77" s="72"/>
      <c r="EQ77" s="72"/>
      <c r="ER77" s="72"/>
      <c r="ES77" s="72"/>
      <c r="ET77" s="72"/>
      <c r="EU77" s="72"/>
      <c r="EV77" s="72"/>
      <c r="EW77" s="72"/>
      <c r="EX77" s="72"/>
      <c r="EY77" s="72"/>
      <c r="EZ77" s="72"/>
      <c r="FA77" s="72"/>
      <c r="FB77" s="72"/>
      <c r="FC77" s="72"/>
      <c r="FD77" s="72"/>
      <c r="FE77" s="72"/>
      <c r="FF77" s="72"/>
      <c r="FG77" s="72"/>
      <c r="FH77" s="72"/>
      <c r="FI77" s="72"/>
      <c r="FJ77" s="72"/>
      <c r="FK77" s="72"/>
      <c r="FL77" s="72"/>
      <c r="FM77" s="72"/>
      <c r="FN77" s="72"/>
      <c r="FO77" s="72"/>
      <c r="FP77" s="72"/>
      <c r="FQ77" s="72"/>
      <c r="FR77" s="72"/>
      <c r="FS77" s="72"/>
      <c r="FT77" s="72"/>
      <c r="FU77" s="72"/>
      <c r="FV77" s="72"/>
      <c r="FW77" s="72"/>
      <c r="FX77" s="72"/>
      <c r="FY77" s="72"/>
      <c r="FZ77" s="72"/>
      <c r="GA77" s="72"/>
      <c r="GB77" s="72"/>
      <c r="GC77" s="72"/>
      <c r="GD77" s="72"/>
      <c r="GE77" s="72"/>
      <c r="GF77" s="72"/>
      <c r="GG77" s="72"/>
      <c r="GH77" s="72"/>
      <c r="GI77" s="72"/>
      <c r="GJ77" s="72"/>
      <c r="GK77" s="72"/>
      <c r="GL77" s="72"/>
      <c r="GM77" s="72"/>
      <c r="GN77" s="72"/>
      <c r="GO77" s="72"/>
      <c r="GP77" s="72"/>
      <c r="GQ77" s="72"/>
      <c r="GR77" s="72"/>
      <c r="GS77" s="72"/>
      <c r="GT77" s="72"/>
      <c r="GU77" s="72"/>
      <c r="GV77" s="72"/>
      <c r="GW77" s="72"/>
      <c r="GX77" s="72"/>
      <c r="GY77" s="72"/>
      <c r="GZ77" s="72"/>
      <c r="HA77" s="72"/>
      <c r="HB77" s="72"/>
      <c r="HC77" s="72"/>
      <c r="HD77" s="72"/>
      <c r="HE77" s="72"/>
      <c r="HF77" s="72"/>
      <c r="HG77" s="72"/>
      <c r="HH77" s="72"/>
      <c r="HI77" s="72"/>
      <c r="HJ77" s="72"/>
      <c r="HK77" s="72"/>
      <c r="HL77" s="72"/>
      <c r="HM77" s="72"/>
      <c r="HN77" s="72"/>
      <c r="HO77" s="72"/>
      <c r="HP77" s="72"/>
      <c r="HQ77" s="72"/>
      <c r="HR77" s="72"/>
      <c r="HS77" s="72"/>
      <c r="HT77" s="72"/>
      <c r="HU77" s="72"/>
      <c r="HV77" s="72"/>
      <c r="HW77" s="72"/>
      <c r="HX77" s="72"/>
      <c r="HY77" s="72"/>
      <c r="HZ77" s="72"/>
      <c r="IA77" s="72"/>
      <c r="IB77" s="72"/>
      <c r="IC77" s="72"/>
      <c r="ID77" s="72"/>
      <c r="IE77" s="72"/>
      <c r="IF77" s="72"/>
      <c r="IG77" s="72"/>
      <c r="IH77" s="72"/>
      <c r="II77" s="72"/>
      <c r="IJ77" s="72"/>
      <c r="IK77" s="72"/>
      <c r="IL77" s="72"/>
      <c r="IM77" s="72"/>
      <c r="IN77" s="72"/>
      <c r="IO77" s="72"/>
      <c r="IP77" s="72"/>
      <c r="IQ77" s="72"/>
      <c r="IR77" s="72"/>
      <c r="IS77" s="72"/>
      <c r="IT77" s="72"/>
      <c r="IU77" s="72"/>
      <c r="IV77" s="72"/>
      <c r="IW77" s="72"/>
      <c r="IX77" s="72"/>
    </row>
    <row r="78" spans="1:258" ht="9.75" customHeight="1" thickTop="1" thickBot="1">
      <c r="A78" s="354"/>
      <c r="B78" s="355"/>
      <c r="C78" s="356"/>
      <c r="D78" s="163"/>
      <c r="E78" s="352"/>
      <c r="F78" s="352"/>
      <c r="G78" s="371"/>
      <c r="H78" s="352"/>
      <c r="I78" s="159"/>
      <c r="J78" s="160"/>
      <c r="K78" s="161" t="str">
        <f>IFERROR(CONCATENATE(INDEX('8- Politicas de admiistracion '!$B$16:$F$53,MATCH('5- Identificación de Riesgos'!J78,'8- Politicas de admiistracion '!$C$16:$C$54,0),1)," - ",L78),"")</f>
        <v/>
      </c>
      <c r="L78" s="162" t="str">
        <f>IFERROR(VLOOKUP(INDEX('8- Politicas de admiistracion '!$B$16:$F$64,MATCH('5- Identificación de Riesgos'!J78,'8- Politicas de admiistracion '!$C$16:$C$64,0),1),'8- Politicas de admiistracion '!$B$16:$F$64,5,FALSE),"")</f>
        <v/>
      </c>
      <c r="M78" s="352"/>
      <c r="N78" s="352"/>
      <c r="O78" s="165"/>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c r="BI78" s="72"/>
      <c r="BJ78" s="72"/>
      <c r="BK78" s="72"/>
      <c r="BL78" s="72"/>
      <c r="BM78" s="72"/>
      <c r="BN78" s="72"/>
      <c r="BO78" s="72"/>
      <c r="BP78" s="72"/>
      <c r="BQ78" s="72"/>
      <c r="BR78" s="72"/>
      <c r="BS78" s="72"/>
      <c r="BT78" s="72"/>
      <c r="BU78" s="72"/>
      <c r="BV78" s="72"/>
      <c r="BW78" s="72"/>
      <c r="BX78" s="72"/>
      <c r="BY78" s="72"/>
      <c r="BZ78" s="72"/>
      <c r="CA78" s="72"/>
      <c r="CB78" s="72"/>
      <c r="CC78" s="72"/>
      <c r="CD78" s="72"/>
      <c r="CE78" s="72"/>
      <c r="CF78" s="72"/>
      <c r="CG78" s="72"/>
      <c r="CH78" s="72"/>
      <c r="CI78" s="72"/>
      <c r="CJ78" s="72"/>
      <c r="CK78" s="72"/>
      <c r="CL78" s="72"/>
      <c r="CM78" s="72"/>
      <c r="CN78" s="72"/>
      <c r="CO78" s="72"/>
      <c r="CP78" s="72"/>
      <c r="CQ78" s="72"/>
      <c r="CR78" s="72"/>
      <c r="CS78" s="72"/>
      <c r="CT78" s="72"/>
      <c r="CU78" s="72"/>
      <c r="CV78" s="72"/>
      <c r="CW78" s="72"/>
      <c r="CX78" s="72"/>
      <c r="CY78" s="72"/>
      <c r="CZ78" s="72"/>
      <c r="DA78" s="72"/>
      <c r="DB78" s="72"/>
      <c r="DC78" s="72"/>
      <c r="DD78" s="72"/>
      <c r="DE78" s="72"/>
      <c r="DF78" s="72"/>
      <c r="DG78" s="72"/>
      <c r="DH78" s="72"/>
      <c r="DI78" s="72"/>
      <c r="DJ78" s="72"/>
      <c r="DK78" s="72"/>
      <c r="DL78" s="72"/>
      <c r="DM78" s="72"/>
      <c r="DN78" s="72"/>
      <c r="DO78" s="72"/>
      <c r="DP78" s="72"/>
      <c r="DQ78" s="72"/>
      <c r="DR78" s="72"/>
      <c r="DS78" s="72"/>
      <c r="DT78" s="72"/>
      <c r="DU78" s="72"/>
      <c r="DV78" s="72"/>
      <c r="DW78" s="72"/>
      <c r="DX78" s="72"/>
      <c r="DY78" s="72"/>
      <c r="DZ78" s="72"/>
      <c r="EA78" s="72"/>
      <c r="EB78" s="72"/>
      <c r="EC78" s="72"/>
      <c r="ED78" s="72"/>
      <c r="EE78" s="72"/>
      <c r="EF78" s="72"/>
      <c r="EG78" s="72"/>
      <c r="EH78" s="72"/>
      <c r="EI78" s="72"/>
      <c r="EJ78" s="72"/>
      <c r="EK78" s="72"/>
      <c r="EL78" s="72"/>
      <c r="EM78" s="72"/>
      <c r="EN78" s="72"/>
      <c r="EO78" s="72"/>
      <c r="EP78" s="72"/>
      <c r="EQ78" s="72"/>
      <c r="ER78" s="72"/>
      <c r="ES78" s="72"/>
      <c r="ET78" s="72"/>
      <c r="EU78" s="72"/>
      <c r="EV78" s="72"/>
      <c r="EW78" s="72"/>
      <c r="EX78" s="72"/>
      <c r="EY78" s="72"/>
      <c r="EZ78" s="72"/>
      <c r="FA78" s="72"/>
      <c r="FB78" s="72"/>
      <c r="FC78" s="72"/>
      <c r="FD78" s="72"/>
      <c r="FE78" s="72"/>
      <c r="FF78" s="72"/>
      <c r="FG78" s="72"/>
      <c r="FH78" s="72"/>
      <c r="FI78" s="72"/>
      <c r="FJ78" s="72"/>
      <c r="FK78" s="72"/>
      <c r="FL78" s="72"/>
      <c r="FM78" s="72"/>
      <c r="FN78" s="72"/>
      <c r="FO78" s="72"/>
      <c r="FP78" s="72"/>
      <c r="FQ78" s="72"/>
      <c r="FR78" s="72"/>
      <c r="FS78" s="72"/>
      <c r="FT78" s="72"/>
      <c r="FU78" s="72"/>
      <c r="FV78" s="72"/>
      <c r="FW78" s="72"/>
      <c r="FX78" s="72"/>
      <c r="FY78" s="72"/>
      <c r="FZ78" s="72"/>
      <c r="GA78" s="72"/>
      <c r="GB78" s="72"/>
      <c r="GC78" s="72"/>
      <c r="GD78" s="72"/>
      <c r="GE78" s="72"/>
      <c r="GF78" s="72"/>
      <c r="GG78" s="72"/>
      <c r="GH78" s="72"/>
      <c r="GI78" s="72"/>
      <c r="GJ78" s="72"/>
      <c r="GK78" s="72"/>
      <c r="GL78" s="72"/>
      <c r="GM78" s="72"/>
      <c r="GN78" s="72"/>
      <c r="GO78" s="72"/>
      <c r="GP78" s="72"/>
      <c r="GQ78" s="72"/>
      <c r="GR78" s="72"/>
      <c r="GS78" s="72"/>
      <c r="GT78" s="72"/>
      <c r="GU78" s="72"/>
      <c r="GV78" s="72"/>
      <c r="GW78" s="72"/>
      <c r="GX78" s="72"/>
      <c r="GY78" s="72"/>
      <c r="GZ78" s="72"/>
      <c r="HA78" s="72"/>
      <c r="HB78" s="72"/>
      <c r="HC78" s="72"/>
      <c r="HD78" s="72"/>
      <c r="HE78" s="72"/>
      <c r="HF78" s="72"/>
      <c r="HG78" s="72"/>
      <c r="HH78" s="72"/>
      <c r="HI78" s="72"/>
      <c r="HJ78" s="72"/>
      <c r="HK78" s="72"/>
      <c r="HL78" s="72"/>
      <c r="HM78" s="72"/>
      <c r="HN78" s="72"/>
      <c r="HO78" s="72"/>
      <c r="HP78" s="72"/>
      <c r="HQ78" s="72"/>
      <c r="HR78" s="72"/>
      <c r="HS78" s="72"/>
      <c r="HT78" s="72"/>
      <c r="HU78" s="72"/>
      <c r="HV78" s="72"/>
      <c r="HW78" s="72"/>
      <c r="HX78" s="72"/>
      <c r="HY78" s="72"/>
      <c r="HZ78" s="72"/>
      <c r="IA78" s="72"/>
      <c r="IB78" s="72"/>
      <c r="IC78" s="72"/>
      <c r="ID78" s="72"/>
      <c r="IE78" s="72"/>
      <c r="IF78" s="72"/>
      <c r="IG78" s="72"/>
      <c r="IH78" s="72"/>
      <c r="II78" s="72"/>
      <c r="IJ78" s="72"/>
      <c r="IK78" s="72"/>
      <c r="IL78" s="72"/>
      <c r="IM78" s="72"/>
      <c r="IN78" s="72"/>
      <c r="IO78" s="72"/>
      <c r="IP78" s="72"/>
      <c r="IQ78" s="72"/>
      <c r="IR78" s="72"/>
      <c r="IS78" s="72"/>
      <c r="IT78" s="72"/>
      <c r="IU78" s="72"/>
      <c r="IV78" s="72"/>
      <c r="IW78" s="72"/>
      <c r="IX78" s="72"/>
    </row>
    <row r="79" spans="1:258" ht="9.75" customHeight="1" thickTop="1" thickBot="1">
      <c r="A79" s="354"/>
      <c r="B79" s="355"/>
      <c r="C79" s="356"/>
      <c r="D79" s="159"/>
      <c r="E79" s="352"/>
      <c r="F79" s="352"/>
      <c r="G79" s="371"/>
      <c r="H79" s="352"/>
      <c r="I79" s="159"/>
      <c r="J79" s="160"/>
      <c r="K79" s="161" t="str">
        <f>IFERROR(CONCATENATE(INDEX('8- Politicas de admiistracion '!$B$16:$F$53,MATCH('5- Identificación de Riesgos'!J79,'8- Politicas de admiistracion '!$C$16:$C$54,0),1)," - ",L79),"")</f>
        <v/>
      </c>
      <c r="L79" s="162" t="str">
        <f>IFERROR(VLOOKUP(INDEX('8- Politicas de admiistracion '!$B$16:$F$64,MATCH('5- Identificación de Riesgos'!J79,'8- Politicas de admiistracion '!$C$16:$C$64,0),1),'8- Politicas de admiistracion '!$B$16:$F$64,5,FALSE),"")</f>
        <v/>
      </c>
      <c r="M79" s="352"/>
      <c r="N79" s="352"/>
      <c r="O79" s="165"/>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c r="BO79" s="72"/>
      <c r="BP79" s="72"/>
      <c r="BQ79" s="72"/>
      <c r="BR79" s="72"/>
      <c r="BS79" s="72"/>
      <c r="BT79" s="72"/>
      <c r="BU79" s="72"/>
      <c r="BV79" s="72"/>
      <c r="BW79" s="72"/>
      <c r="BX79" s="72"/>
      <c r="BY79" s="72"/>
      <c r="BZ79" s="72"/>
      <c r="CA79" s="72"/>
      <c r="CB79" s="72"/>
      <c r="CC79" s="72"/>
      <c r="CD79" s="72"/>
      <c r="CE79" s="72"/>
      <c r="CF79" s="72"/>
      <c r="CG79" s="72"/>
      <c r="CH79" s="72"/>
      <c r="CI79" s="72"/>
      <c r="CJ79" s="72"/>
      <c r="CK79" s="72"/>
      <c r="CL79" s="72"/>
      <c r="CM79" s="72"/>
      <c r="CN79" s="72"/>
      <c r="CO79" s="72"/>
      <c r="CP79" s="72"/>
      <c r="CQ79" s="72"/>
      <c r="CR79" s="72"/>
      <c r="CS79" s="72"/>
      <c r="CT79" s="72"/>
      <c r="CU79" s="72"/>
      <c r="CV79" s="72"/>
      <c r="CW79" s="72"/>
      <c r="CX79" s="72"/>
      <c r="CY79" s="72"/>
      <c r="CZ79" s="72"/>
      <c r="DA79" s="72"/>
      <c r="DB79" s="72"/>
      <c r="DC79" s="72"/>
      <c r="DD79" s="72"/>
      <c r="DE79" s="72"/>
      <c r="DF79" s="72"/>
      <c r="DG79" s="72"/>
      <c r="DH79" s="72"/>
      <c r="DI79" s="72"/>
      <c r="DJ79" s="72"/>
      <c r="DK79" s="72"/>
      <c r="DL79" s="72"/>
      <c r="DM79" s="72"/>
      <c r="DN79" s="72"/>
      <c r="DO79" s="72"/>
      <c r="DP79" s="72"/>
      <c r="DQ79" s="72"/>
      <c r="DR79" s="72"/>
      <c r="DS79" s="72"/>
      <c r="DT79" s="72"/>
      <c r="DU79" s="72"/>
      <c r="DV79" s="72"/>
      <c r="DW79" s="72"/>
      <c r="DX79" s="72"/>
      <c r="DY79" s="72"/>
      <c r="DZ79" s="72"/>
      <c r="EA79" s="72"/>
      <c r="EB79" s="72"/>
      <c r="EC79" s="72"/>
      <c r="ED79" s="72"/>
      <c r="EE79" s="72"/>
      <c r="EF79" s="72"/>
      <c r="EG79" s="72"/>
      <c r="EH79" s="72"/>
      <c r="EI79" s="72"/>
      <c r="EJ79" s="72"/>
      <c r="EK79" s="72"/>
      <c r="EL79" s="72"/>
      <c r="EM79" s="72"/>
      <c r="EN79" s="72"/>
      <c r="EO79" s="72"/>
      <c r="EP79" s="72"/>
      <c r="EQ79" s="72"/>
      <c r="ER79" s="72"/>
      <c r="ES79" s="72"/>
      <c r="ET79" s="72"/>
      <c r="EU79" s="72"/>
      <c r="EV79" s="72"/>
      <c r="EW79" s="72"/>
      <c r="EX79" s="72"/>
      <c r="EY79" s="72"/>
      <c r="EZ79" s="72"/>
      <c r="FA79" s="72"/>
      <c r="FB79" s="72"/>
      <c r="FC79" s="72"/>
      <c r="FD79" s="72"/>
      <c r="FE79" s="72"/>
      <c r="FF79" s="72"/>
      <c r="FG79" s="72"/>
      <c r="FH79" s="72"/>
      <c r="FI79" s="72"/>
      <c r="FJ79" s="72"/>
      <c r="FK79" s="72"/>
      <c r="FL79" s="72"/>
      <c r="FM79" s="72"/>
      <c r="FN79" s="72"/>
      <c r="FO79" s="72"/>
      <c r="FP79" s="72"/>
      <c r="FQ79" s="72"/>
      <c r="FR79" s="72"/>
      <c r="FS79" s="72"/>
      <c r="FT79" s="72"/>
      <c r="FU79" s="72"/>
      <c r="FV79" s="72"/>
      <c r="FW79" s="72"/>
      <c r="FX79" s="72"/>
      <c r="FY79" s="72"/>
      <c r="FZ79" s="72"/>
      <c r="GA79" s="72"/>
      <c r="GB79" s="72"/>
      <c r="GC79" s="72"/>
      <c r="GD79" s="72"/>
      <c r="GE79" s="72"/>
      <c r="GF79" s="72"/>
      <c r="GG79" s="72"/>
      <c r="GH79" s="72"/>
      <c r="GI79" s="72"/>
      <c r="GJ79" s="72"/>
      <c r="GK79" s="72"/>
      <c r="GL79" s="72"/>
      <c r="GM79" s="72"/>
      <c r="GN79" s="72"/>
      <c r="GO79" s="72"/>
      <c r="GP79" s="72"/>
      <c r="GQ79" s="72"/>
      <c r="GR79" s="72"/>
      <c r="GS79" s="72"/>
      <c r="GT79" s="72"/>
      <c r="GU79" s="72"/>
      <c r="GV79" s="72"/>
      <c r="GW79" s="72"/>
      <c r="GX79" s="72"/>
      <c r="GY79" s="72"/>
      <c r="GZ79" s="72"/>
      <c r="HA79" s="72"/>
      <c r="HB79" s="72"/>
      <c r="HC79" s="72"/>
      <c r="HD79" s="72"/>
      <c r="HE79" s="72"/>
      <c r="HF79" s="72"/>
      <c r="HG79" s="72"/>
      <c r="HH79" s="72"/>
      <c r="HI79" s="72"/>
      <c r="HJ79" s="72"/>
      <c r="HK79" s="72"/>
      <c r="HL79" s="72"/>
      <c r="HM79" s="72"/>
      <c r="HN79" s="72"/>
      <c r="HO79" s="72"/>
      <c r="HP79" s="72"/>
      <c r="HQ79" s="72"/>
      <c r="HR79" s="72"/>
      <c r="HS79" s="72"/>
      <c r="HT79" s="72"/>
      <c r="HU79" s="72"/>
      <c r="HV79" s="72"/>
      <c r="HW79" s="72"/>
      <c r="HX79" s="72"/>
      <c r="HY79" s="72"/>
      <c r="HZ79" s="72"/>
      <c r="IA79" s="72"/>
      <c r="IB79" s="72"/>
      <c r="IC79" s="72"/>
      <c r="ID79" s="72"/>
      <c r="IE79" s="72"/>
      <c r="IF79" s="72"/>
      <c r="IG79" s="72"/>
      <c r="IH79" s="72"/>
      <c r="II79" s="72"/>
      <c r="IJ79" s="72"/>
      <c r="IK79" s="72"/>
      <c r="IL79" s="72"/>
      <c r="IM79" s="72"/>
      <c r="IN79" s="72"/>
      <c r="IO79" s="72"/>
      <c r="IP79" s="72"/>
      <c r="IQ79" s="72"/>
      <c r="IR79" s="72"/>
      <c r="IS79" s="72"/>
      <c r="IT79" s="72"/>
      <c r="IU79" s="72"/>
      <c r="IV79" s="72"/>
      <c r="IW79" s="72"/>
      <c r="IX79" s="72"/>
    </row>
    <row r="80" spans="1:258" ht="30.75" customHeight="1" thickTop="1" thickBot="1">
      <c r="A80" s="354">
        <v>8</v>
      </c>
      <c r="B80" s="355" t="s">
        <v>344</v>
      </c>
      <c r="C80" s="356" t="s">
        <v>345</v>
      </c>
      <c r="D80" s="163" t="s">
        <v>346</v>
      </c>
      <c r="E80" s="352">
        <v>320</v>
      </c>
      <c r="F80" s="352">
        <v>0</v>
      </c>
      <c r="G80" s="357">
        <f t="shared" ref="G80" si="4">F80/E80</f>
        <v>0</v>
      </c>
      <c r="H80" s="352" t="s">
        <v>339</v>
      </c>
      <c r="I80" s="159" t="s">
        <v>293</v>
      </c>
      <c r="J80" s="160" t="s">
        <v>317</v>
      </c>
      <c r="K80" s="161" t="str">
        <f>IFERROR(CONCATENATE(INDEX('8- Politicas de admiistracion '!$B$16:$F$53,MATCH('5- Identificación de Riesgos'!J80,'8- Politicas de admiistracion '!$C$16:$C$54,0),1)," - ",L80),"")</f>
        <v>Menor - 2</v>
      </c>
      <c r="L80" s="162">
        <f>IFERROR(VLOOKUP(INDEX('8- Politicas de admiistracion '!$B$16:$F$64,MATCH('5- Identificación de Riesgos'!J80,'8- Politicas de admiistracion '!$C$16:$C$64,0),1),'8- Politicas de admiistracion '!$B$16:$F$64,5,FALSE),"")</f>
        <v>2</v>
      </c>
      <c r="M80" s="352" t="str">
        <f>IFERROR(CONCATENATE(INDEX('8- Politicas de admiistracion '!$B$16:$F$53,MATCH(ROUND(AVERAGE(L80:L89),0),'8- Politicas de admiistracion '!$F$16:$F$53,0),1)," - ",ROUND(AVERAGE(L80:L89),0)),"")</f>
        <v>Menor - 2</v>
      </c>
      <c r="N80" s="352" t="str">
        <f>IFERROR(CONCATENATE(VLOOKUP((LEFT(H80,LEN(H80)-4)&amp;LEFT(M80,LEN(M80)-4)),'9- Matriz de Calor '!$D$17:$E$41,2,0)," - ",RIGHT(H80,1)*RIGHT(M80,1)),"")</f>
        <v>Bajo - 2</v>
      </c>
      <c r="O80" s="353">
        <f>RIGHT(H80,1)*RIGHT(M80,1)</f>
        <v>2</v>
      </c>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c r="BI80" s="72"/>
      <c r="BJ80" s="72"/>
      <c r="BK80" s="72"/>
      <c r="BL80" s="72"/>
      <c r="BM80" s="72"/>
      <c r="BN80" s="72"/>
      <c r="BO80" s="72"/>
      <c r="BP80" s="72"/>
      <c r="BQ80" s="72"/>
      <c r="BR80" s="72"/>
      <c r="BS80" s="72"/>
      <c r="BT80" s="72"/>
      <c r="BU80" s="72"/>
      <c r="BV80" s="72"/>
      <c r="BW80" s="72"/>
      <c r="BX80" s="72"/>
      <c r="BY80" s="72"/>
      <c r="BZ80" s="72"/>
      <c r="CA80" s="72"/>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c r="DB80" s="72"/>
      <c r="DC80" s="72"/>
      <c r="DD80" s="72"/>
      <c r="DE80" s="72"/>
      <c r="DF80" s="72"/>
      <c r="DG80" s="72"/>
      <c r="DH80" s="72"/>
      <c r="DI80" s="72"/>
      <c r="DJ80" s="72"/>
      <c r="DK80" s="72"/>
      <c r="DL80" s="72"/>
      <c r="DM80" s="72"/>
      <c r="DN80" s="72"/>
      <c r="DO80" s="72"/>
      <c r="DP80" s="72"/>
      <c r="DQ80" s="72"/>
      <c r="DR80" s="72"/>
      <c r="DS80" s="72"/>
      <c r="DT80" s="72"/>
      <c r="DU80" s="72"/>
      <c r="DV80" s="72"/>
      <c r="DW80" s="72"/>
      <c r="DX80" s="72"/>
      <c r="DY80" s="72"/>
      <c r="DZ80" s="72"/>
      <c r="EA80" s="72"/>
      <c r="EB80" s="72"/>
      <c r="EC80" s="72"/>
      <c r="ED80" s="72"/>
      <c r="EE80" s="72"/>
      <c r="EF80" s="72"/>
      <c r="EG80" s="72"/>
      <c r="EH80" s="72"/>
      <c r="EI80" s="72"/>
      <c r="EJ80" s="72"/>
      <c r="EK80" s="72"/>
      <c r="EL80" s="72"/>
      <c r="EM80" s="72"/>
      <c r="EN80" s="72"/>
      <c r="EO80" s="72"/>
      <c r="EP80" s="72"/>
      <c r="EQ80" s="72"/>
      <c r="ER80" s="72"/>
      <c r="ES80" s="72"/>
      <c r="ET80" s="72"/>
      <c r="EU80" s="72"/>
      <c r="EV80" s="72"/>
      <c r="EW80" s="72"/>
      <c r="EX80" s="72"/>
      <c r="EY80" s="72"/>
      <c r="EZ80" s="72"/>
      <c r="FA80" s="72"/>
      <c r="FB80" s="72"/>
      <c r="FC80" s="72"/>
      <c r="FD80" s="72"/>
      <c r="FE80" s="72"/>
      <c r="FF80" s="72"/>
      <c r="FG80" s="72"/>
      <c r="FH80" s="72"/>
      <c r="FI80" s="72"/>
      <c r="FJ80" s="72"/>
      <c r="FK80" s="72"/>
      <c r="FL80" s="72"/>
      <c r="FM80" s="72"/>
      <c r="FN80" s="72"/>
      <c r="FO80" s="72"/>
      <c r="FP80" s="72"/>
      <c r="FQ80" s="72"/>
      <c r="FR80" s="72"/>
      <c r="FS80" s="72"/>
      <c r="FT80" s="72"/>
      <c r="FU80" s="72"/>
      <c r="FV80" s="72"/>
      <c r="FW80" s="72"/>
      <c r="FX80" s="72"/>
      <c r="FY80" s="72"/>
      <c r="FZ80" s="72"/>
      <c r="GA80" s="72"/>
      <c r="GB80" s="72"/>
      <c r="GC80" s="72"/>
      <c r="GD80" s="72"/>
      <c r="GE80" s="72"/>
      <c r="GF80" s="72"/>
      <c r="GG80" s="72"/>
      <c r="GH80" s="72"/>
      <c r="GI80" s="72"/>
      <c r="GJ80" s="72"/>
      <c r="GK80" s="72"/>
      <c r="GL80" s="72"/>
      <c r="GM80" s="72"/>
      <c r="GN80" s="72"/>
      <c r="GO80" s="72"/>
      <c r="GP80" s="72"/>
      <c r="GQ80" s="72"/>
      <c r="GR80" s="72"/>
      <c r="GS80" s="72"/>
      <c r="GT80" s="72"/>
      <c r="GU80" s="72"/>
      <c r="GV80" s="72"/>
      <c r="GW80" s="72"/>
      <c r="GX80" s="72"/>
      <c r="GY80" s="72"/>
      <c r="GZ80" s="72"/>
      <c r="HA80" s="72"/>
      <c r="HB80" s="72"/>
      <c r="HC80" s="72"/>
      <c r="HD80" s="72"/>
      <c r="HE80" s="72"/>
      <c r="HF80" s="72"/>
      <c r="HG80" s="72"/>
      <c r="HH80" s="72"/>
      <c r="HI80" s="72"/>
      <c r="HJ80" s="72"/>
      <c r="HK80" s="72"/>
      <c r="HL80" s="72"/>
      <c r="HM80" s="72"/>
      <c r="HN80" s="72"/>
      <c r="HO80" s="72"/>
      <c r="HP80" s="72"/>
      <c r="HQ80" s="72"/>
      <c r="HR80" s="72"/>
      <c r="HS80" s="72"/>
      <c r="HT80" s="72"/>
      <c r="HU80" s="72"/>
      <c r="HV80" s="72"/>
      <c r="HW80" s="72"/>
      <c r="HX80" s="72"/>
      <c r="HY80" s="72"/>
      <c r="HZ80" s="72"/>
      <c r="IA80" s="72"/>
      <c r="IB80" s="72"/>
      <c r="IC80" s="72"/>
      <c r="ID80" s="72"/>
      <c r="IE80" s="72"/>
      <c r="IF80" s="72"/>
      <c r="IG80" s="72"/>
      <c r="IH80" s="72"/>
      <c r="II80" s="72"/>
      <c r="IJ80" s="72"/>
      <c r="IK80" s="72"/>
      <c r="IL80" s="72"/>
      <c r="IM80" s="72"/>
      <c r="IN80" s="72"/>
      <c r="IO80" s="72"/>
      <c r="IP80" s="72"/>
      <c r="IQ80" s="72"/>
      <c r="IR80" s="72"/>
      <c r="IS80" s="72"/>
      <c r="IT80" s="72"/>
      <c r="IU80" s="72"/>
      <c r="IV80" s="72"/>
      <c r="IW80" s="72"/>
      <c r="IX80" s="72"/>
    </row>
    <row r="81" spans="1:258" ht="21.75" customHeight="1" thickTop="1" thickBot="1">
      <c r="A81" s="354"/>
      <c r="B81" s="355"/>
      <c r="C81" s="356"/>
      <c r="D81" s="163" t="s">
        <v>347</v>
      </c>
      <c r="E81" s="352"/>
      <c r="F81" s="352"/>
      <c r="G81" s="357"/>
      <c r="H81" s="352"/>
      <c r="I81" s="159" t="s">
        <v>296</v>
      </c>
      <c r="J81" s="160" t="s">
        <v>297</v>
      </c>
      <c r="K81" s="161" t="str">
        <f>IFERROR(CONCATENATE(INDEX('8- Politicas de admiistracion '!$B$16:$F$53,MATCH('5- Identificación de Riesgos'!J81,'8- Politicas de admiistracion '!$C$16:$C$54,0),1)," - ",L81),"")</f>
        <v>Leve - 1</v>
      </c>
      <c r="L81" s="162">
        <f>IFERROR(VLOOKUP(INDEX('8- Politicas de admiistracion '!$B$16:$F$64,MATCH('5- Identificación de Riesgos'!J81,'8- Politicas de admiistracion '!$C$16:$C$64,0),1),'8- Politicas de admiistracion '!$B$16:$F$64,5,FALSE),"")</f>
        <v>1</v>
      </c>
      <c r="M81" s="352"/>
      <c r="N81" s="352"/>
      <c r="O81" s="353"/>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2"/>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c r="DB81" s="72"/>
      <c r="DC81" s="72"/>
      <c r="DD81" s="72"/>
      <c r="DE81" s="72"/>
      <c r="DF81" s="72"/>
      <c r="DG81" s="72"/>
      <c r="DH81" s="72"/>
      <c r="DI81" s="72"/>
      <c r="DJ81" s="72"/>
      <c r="DK81" s="72"/>
      <c r="DL81" s="72"/>
      <c r="DM81" s="72"/>
      <c r="DN81" s="72"/>
      <c r="DO81" s="72"/>
      <c r="DP81" s="72"/>
      <c r="DQ81" s="72"/>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2"/>
      <c r="EW81" s="72"/>
      <c r="EX81" s="72"/>
      <c r="EY81" s="72"/>
      <c r="EZ81" s="72"/>
      <c r="FA81" s="72"/>
      <c r="FB81" s="72"/>
      <c r="FC81" s="72"/>
      <c r="FD81" s="72"/>
      <c r="FE81" s="72"/>
      <c r="FF81" s="72"/>
      <c r="FG81" s="72"/>
      <c r="FH81" s="72"/>
      <c r="FI81" s="72"/>
      <c r="FJ81" s="72"/>
      <c r="FK81" s="72"/>
      <c r="FL81" s="72"/>
      <c r="FM81" s="72"/>
      <c r="FN81" s="72"/>
      <c r="FO81" s="72"/>
      <c r="FP81" s="72"/>
      <c r="FQ81" s="72"/>
      <c r="FR81" s="72"/>
      <c r="FS81" s="72"/>
      <c r="FT81" s="72"/>
      <c r="FU81" s="72"/>
      <c r="FV81" s="72"/>
      <c r="FW81" s="72"/>
      <c r="FX81" s="72"/>
      <c r="FY81" s="72"/>
      <c r="FZ81" s="72"/>
      <c r="GA81" s="72"/>
      <c r="GB81" s="72"/>
      <c r="GC81" s="72"/>
      <c r="GD81" s="72"/>
      <c r="GE81" s="72"/>
      <c r="GF81" s="72"/>
      <c r="GG81" s="72"/>
      <c r="GH81" s="72"/>
      <c r="GI81" s="72"/>
      <c r="GJ81" s="72"/>
      <c r="GK81" s="72"/>
      <c r="GL81" s="72"/>
      <c r="GM81" s="72"/>
      <c r="GN81" s="72"/>
      <c r="GO81" s="72"/>
      <c r="GP81" s="72"/>
      <c r="GQ81" s="72"/>
      <c r="GR81" s="72"/>
      <c r="GS81" s="72"/>
      <c r="GT81" s="72"/>
      <c r="GU81" s="72"/>
      <c r="GV81" s="72"/>
      <c r="GW81" s="72"/>
      <c r="GX81" s="72"/>
      <c r="GY81" s="72"/>
      <c r="GZ81" s="72"/>
      <c r="HA81" s="72"/>
      <c r="HB81" s="72"/>
      <c r="HC81" s="72"/>
      <c r="HD81" s="72"/>
      <c r="HE81" s="72"/>
      <c r="HF81" s="72"/>
      <c r="HG81" s="72"/>
      <c r="HH81" s="72"/>
      <c r="HI81" s="72"/>
      <c r="HJ81" s="72"/>
      <c r="HK81" s="72"/>
      <c r="HL81" s="72"/>
      <c r="HM81" s="72"/>
      <c r="HN81" s="72"/>
      <c r="HO81" s="72"/>
      <c r="HP81" s="72"/>
      <c r="HQ81" s="72"/>
      <c r="HR81" s="72"/>
      <c r="HS81" s="72"/>
      <c r="HT81" s="72"/>
      <c r="HU81" s="72"/>
      <c r="HV81" s="72"/>
      <c r="HW81" s="72"/>
      <c r="HX81" s="72"/>
      <c r="HY81" s="72"/>
      <c r="HZ81" s="72"/>
      <c r="IA81" s="72"/>
      <c r="IB81" s="72"/>
      <c r="IC81" s="72"/>
      <c r="ID81" s="72"/>
      <c r="IE81" s="72"/>
      <c r="IF81" s="72"/>
      <c r="IG81" s="72"/>
      <c r="IH81" s="72"/>
      <c r="II81" s="72"/>
      <c r="IJ81" s="72"/>
      <c r="IK81" s="72"/>
      <c r="IL81" s="72"/>
      <c r="IM81" s="72"/>
      <c r="IN81" s="72"/>
      <c r="IO81" s="72"/>
      <c r="IP81" s="72"/>
      <c r="IQ81" s="72"/>
      <c r="IR81" s="72"/>
      <c r="IS81" s="72"/>
      <c r="IT81" s="72"/>
      <c r="IU81" s="72"/>
      <c r="IV81" s="72"/>
      <c r="IW81" s="72"/>
      <c r="IX81" s="72"/>
    </row>
    <row r="82" spans="1:258" ht="30" customHeight="1" thickTop="1" thickBot="1">
      <c r="A82" s="354"/>
      <c r="B82" s="355"/>
      <c r="C82" s="356"/>
      <c r="D82" s="159" t="s">
        <v>348</v>
      </c>
      <c r="E82" s="352"/>
      <c r="F82" s="352"/>
      <c r="G82" s="357"/>
      <c r="H82" s="352"/>
      <c r="I82" s="159"/>
      <c r="J82" s="160"/>
      <c r="K82" s="161" t="str">
        <f>IFERROR(CONCATENATE(INDEX('8- Politicas de admiistracion '!$B$16:$F$53,MATCH('5- Identificación de Riesgos'!J82,'8- Politicas de admiistracion '!$C$16:$C$54,0),1)," - ",L82),"")</f>
        <v/>
      </c>
      <c r="L82" s="162" t="str">
        <f>IFERROR(VLOOKUP(INDEX('8- Politicas de admiistracion '!$B$16:$F$64,MATCH('5- Identificación de Riesgos'!J82,'8- Politicas de admiistracion '!$C$16:$C$64,0),1),'8- Politicas de admiistracion '!$B$16:$F$64,5,FALSE),"")</f>
        <v/>
      </c>
      <c r="M82" s="352"/>
      <c r="N82" s="352"/>
      <c r="O82" s="353"/>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c r="BI82" s="72"/>
      <c r="BJ82" s="72"/>
      <c r="BK82" s="72"/>
      <c r="BL82" s="72"/>
      <c r="BM82" s="72"/>
      <c r="BN82" s="72"/>
      <c r="BO82" s="72"/>
      <c r="BP82" s="72"/>
      <c r="BQ82" s="72"/>
      <c r="BR82" s="72"/>
      <c r="BS82" s="72"/>
      <c r="BT82" s="72"/>
      <c r="BU82" s="72"/>
      <c r="BV82" s="72"/>
      <c r="BW82" s="72"/>
      <c r="BX82" s="72"/>
      <c r="BY82" s="72"/>
      <c r="BZ82" s="72"/>
      <c r="CA82" s="72"/>
      <c r="CB82" s="72"/>
      <c r="CC82" s="72"/>
      <c r="CD82" s="72"/>
      <c r="CE82" s="72"/>
      <c r="CF82" s="72"/>
      <c r="CG82" s="72"/>
      <c r="CH82" s="72"/>
      <c r="CI82" s="72"/>
      <c r="CJ82" s="72"/>
      <c r="CK82" s="72"/>
      <c r="CL82" s="72"/>
      <c r="CM82" s="72"/>
      <c r="CN82" s="72"/>
      <c r="CO82" s="72"/>
      <c r="CP82" s="72"/>
      <c r="CQ82" s="72"/>
      <c r="CR82" s="72"/>
      <c r="CS82" s="72"/>
      <c r="CT82" s="72"/>
      <c r="CU82" s="72"/>
      <c r="CV82" s="72"/>
      <c r="CW82" s="72"/>
      <c r="CX82" s="72"/>
      <c r="CY82" s="72"/>
      <c r="CZ82" s="72"/>
      <c r="DA82" s="72"/>
      <c r="DB82" s="72"/>
      <c r="DC82" s="72"/>
      <c r="DD82" s="72"/>
      <c r="DE82" s="72"/>
      <c r="DF82" s="72"/>
      <c r="DG82" s="72"/>
      <c r="DH82" s="72"/>
      <c r="DI82" s="72"/>
      <c r="DJ82" s="72"/>
      <c r="DK82" s="72"/>
      <c r="DL82" s="72"/>
      <c r="DM82" s="72"/>
      <c r="DN82" s="72"/>
      <c r="DO82" s="72"/>
      <c r="DP82" s="72"/>
      <c r="DQ82" s="72"/>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2"/>
      <c r="EW82" s="72"/>
      <c r="EX82" s="72"/>
      <c r="EY82" s="72"/>
      <c r="EZ82" s="72"/>
      <c r="FA82" s="72"/>
      <c r="FB82" s="72"/>
      <c r="FC82" s="72"/>
      <c r="FD82" s="72"/>
      <c r="FE82" s="72"/>
      <c r="FF82" s="72"/>
      <c r="FG82" s="72"/>
      <c r="FH82" s="72"/>
      <c r="FI82" s="72"/>
      <c r="FJ82" s="72"/>
      <c r="FK82" s="72"/>
      <c r="FL82" s="72"/>
      <c r="FM82" s="72"/>
      <c r="FN82" s="72"/>
      <c r="FO82" s="72"/>
      <c r="FP82" s="72"/>
      <c r="FQ82" s="72"/>
      <c r="FR82" s="72"/>
      <c r="FS82" s="72"/>
      <c r="FT82" s="72"/>
      <c r="FU82" s="72"/>
      <c r="FV82" s="72"/>
      <c r="FW82" s="72"/>
      <c r="FX82" s="72"/>
      <c r="FY82" s="72"/>
      <c r="FZ82" s="72"/>
      <c r="GA82" s="72"/>
      <c r="GB82" s="72"/>
      <c r="GC82" s="72"/>
      <c r="GD82" s="72"/>
      <c r="GE82" s="72"/>
      <c r="GF82" s="72"/>
      <c r="GG82" s="72"/>
      <c r="GH82" s="72"/>
      <c r="GI82" s="72"/>
      <c r="GJ82" s="72"/>
      <c r="GK82" s="72"/>
      <c r="GL82" s="72"/>
      <c r="GM82" s="72"/>
      <c r="GN82" s="72"/>
      <c r="GO82" s="72"/>
      <c r="GP82" s="72"/>
      <c r="GQ82" s="72"/>
      <c r="GR82" s="72"/>
      <c r="GS82" s="72"/>
      <c r="GT82" s="72"/>
      <c r="GU82" s="72"/>
      <c r="GV82" s="72"/>
      <c r="GW82" s="72"/>
      <c r="GX82" s="72"/>
      <c r="GY82" s="72"/>
      <c r="GZ82" s="72"/>
      <c r="HA82" s="72"/>
      <c r="HB82" s="72"/>
      <c r="HC82" s="72"/>
      <c r="HD82" s="72"/>
      <c r="HE82" s="72"/>
      <c r="HF82" s="72"/>
      <c r="HG82" s="72"/>
      <c r="HH82" s="72"/>
      <c r="HI82" s="72"/>
      <c r="HJ82" s="72"/>
      <c r="HK82" s="72"/>
      <c r="HL82" s="72"/>
      <c r="HM82" s="72"/>
      <c r="HN82" s="72"/>
      <c r="HO82" s="72"/>
      <c r="HP82" s="72"/>
      <c r="HQ82" s="72"/>
      <c r="HR82" s="72"/>
      <c r="HS82" s="72"/>
      <c r="HT82" s="72"/>
      <c r="HU82" s="72"/>
      <c r="HV82" s="72"/>
      <c r="HW82" s="72"/>
      <c r="HX82" s="72"/>
      <c r="HY82" s="72"/>
      <c r="HZ82" s="72"/>
      <c r="IA82" s="72"/>
      <c r="IB82" s="72"/>
      <c r="IC82" s="72"/>
      <c r="ID82" s="72"/>
      <c r="IE82" s="72"/>
      <c r="IF82" s="72"/>
      <c r="IG82" s="72"/>
      <c r="IH82" s="72"/>
      <c r="II82" s="72"/>
      <c r="IJ82" s="72"/>
      <c r="IK82" s="72"/>
      <c r="IL82" s="72"/>
      <c r="IM82" s="72"/>
      <c r="IN82" s="72"/>
      <c r="IO82" s="72"/>
      <c r="IP82" s="72"/>
      <c r="IQ82" s="72"/>
      <c r="IR82" s="72"/>
      <c r="IS82" s="72"/>
      <c r="IT82" s="72"/>
      <c r="IU82" s="72"/>
      <c r="IV82" s="72"/>
      <c r="IW82" s="72"/>
      <c r="IX82" s="72"/>
    </row>
    <row r="83" spans="1:258" ht="17.25" customHeight="1" thickTop="1" thickBot="1">
      <c r="A83" s="354"/>
      <c r="B83" s="355"/>
      <c r="C83" s="356"/>
      <c r="D83" s="160" t="s">
        <v>349</v>
      </c>
      <c r="E83" s="352"/>
      <c r="F83" s="352"/>
      <c r="G83" s="357"/>
      <c r="H83" s="352"/>
      <c r="I83" s="159"/>
      <c r="J83" s="160"/>
      <c r="K83" s="161" t="str">
        <f>IFERROR(CONCATENATE(INDEX('8- Politicas de admiistracion '!$B$16:$F$53,MATCH('5- Identificación de Riesgos'!J83,'8- Politicas de admiistracion '!$C$16:$C$54,0),1)," - ",L83),"")</f>
        <v/>
      </c>
      <c r="L83" s="162" t="str">
        <f>IFERROR(VLOOKUP(INDEX('8- Politicas de admiistracion '!$B$16:$F$64,MATCH('5- Identificación de Riesgos'!J83,'8- Politicas de admiistracion '!$C$16:$C$64,0),1),'8- Politicas de admiistracion '!$B$16:$F$64,5,FALSE),"")</f>
        <v/>
      </c>
      <c r="M83" s="352"/>
      <c r="N83" s="352"/>
      <c r="O83" s="353"/>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c r="BK83" s="72"/>
      <c r="BL83" s="72"/>
      <c r="BM83" s="72"/>
      <c r="BN83" s="72"/>
      <c r="BO83" s="72"/>
      <c r="BP83" s="72"/>
      <c r="BQ83" s="72"/>
      <c r="BR83" s="72"/>
      <c r="BS83" s="72"/>
      <c r="BT83" s="72"/>
      <c r="BU83" s="72"/>
      <c r="BV83" s="72"/>
      <c r="BW83" s="72"/>
      <c r="BX83" s="72"/>
      <c r="BY83" s="72"/>
      <c r="BZ83" s="72"/>
      <c r="CA83" s="72"/>
      <c r="CB83" s="72"/>
      <c r="CC83" s="72"/>
      <c r="CD83" s="72"/>
      <c r="CE83" s="72"/>
      <c r="CF83" s="72"/>
      <c r="CG83" s="72"/>
      <c r="CH83" s="72"/>
      <c r="CI83" s="72"/>
      <c r="CJ83" s="72"/>
      <c r="CK83" s="72"/>
      <c r="CL83" s="72"/>
      <c r="CM83" s="72"/>
      <c r="CN83" s="72"/>
      <c r="CO83" s="72"/>
      <c r="CP83" s="72"/>
      <c r="CQ83" s="72"/>
      <c r="CR83" s="72"/>
      <c r="CS83" s="72"/>
      <c r="CT83" s="72"/>
      <c r="CU83" s="72"/>
      <c r="CV83" s="72"/>
      <c r="CW83" s="72"/>
      <c r="CX83" s="72"/>
      <c r="CY83" s="72"/>
      <c r="CZ83" s="72"/>
      <c r="DA83" s="72"/>
      <c r="DB83" s="72"/>
      <c r="DC83" s="72"/>
      <c r="DD83" s="72"/>
      <c r="DE83" s="72"/>
      <c r="DF83" s="72"/>
      <c r="DG83" s="72"/>
      <c r="DH83" s="72"/>
      <c r="DI83" s="72"/>
      <c r="DJ83" s="72"/>
      <c r="DK83" s="72"/>
      <c r="DL83" s="72"/>
      <c r="DM83" s="72"/>
      <c r="DN83" s="72"/>
      <c r="DO83" s="72"/>
      <c r="DP83" s="72"/>
      <c r="DQ83" s="72"/>
      <c r="DR83" s="72"/>
      <c r="DS83" s="72"/>
      <c r="DT83" s="72"/>
      <c r="DU83" s="72"/>
      <c r="DV83" s="72"/>
      <c r="DW83" s="72"/>
      <c r="DX83" s="72"/>
      <c r="DY83" s="72"/>
      <c r="DZ83" s="72"/>
      <c r="EA83" s="72"/>
      <c r="EB83" s="72"/>
      <c r="EC83" s="72"/>
      <c r="ED83" s="72"/>
      <c r="EE83" s="72"/>
      <c r="EF83" s="72"/>
      <c r="EG83" s="72"/>
      <c r="EH83" s="72"/>
      <c r="EI83" s="72"/>
      <c r="EJ83" s="72"/>
      <c r="EK83" s="72"/>
      <c r="EL83" s="72"/>
      <c r="EM83" s="72"/>
      <c r="EN83" s="72"/>
      <c r="EO83" s="72"/>
      <c r="EP83" s="72"/>
      <c r="EQ83" s="72"/>
      <c r="ER83" s="72"/>
      <c r="ES83" s="72"/>
      <c r="ET83" s="72"/>
      <c r="EU83" s="72"/>
      <c r="EV83" s="72"/>
      <c r="EW83" s="72"/>
      <c r="EX83" s="72"/>
      <c r="EY83" s="72"/>
      <c r="EZ83" s="72"/>
      <c r="FA83" s="72"/>
      <c r="FB83" s="72"/>
      <c r="FC83" s="72"/>
      <c r="FD83" s="72"/>
      <c r="FE83" s="72"/>
      <c r="FF83" s="72"/>
      <c r="FG83" s="72"/>
      <c r="FH83" s="72"/>
      <c r="FI83" s="72"/>
      <c r="FJ83" s="72"/>
      <c r="FK83" s="72"/>
      <c r="FL83" s="72"/>
      <c r="FM83" s="72"/>
      <c r="FN83" s="72"/>
      <c r="FO83" s="72"/>
      <c r="FP83" s="72"/>
      <c r="FQ83" s="72"/>
      <c r="FR83" s="72"/>
      <c r="FS83" s="72"/>
      <c r="FT83" s="72"/>
      <c r="FU83" s="72"/>
      <c r="FV83" s="72"/>
      <c r="FW83" s="72"/>
      <c r="FX83" s="72"/>
      <c r="FY83" s="72"/>
      <c r="FZ83" s="72"/>
      <c r="GA83" s="72"/>
      <c r="GB83" s="72"/>
      <c r="GC83" s="72"/>
      <c r="GD83" s="72"/>
      <c r="GE83" s="72"/>
      <c r="GF83" s="72"/>
      <c r="GG83" s="72"/>
      <c r="GH83" s="72"/>
      <c r="GI83" s="72"/>
      <c r="GJ83" s="72"/>
      <c r="GK83" s="72"/>
      <c r="GL83" s="72"/>
      <c r="GM83" s="72"/>
      <c r="GN83" s="72"/>
      <c r="GO83" s="72"/>
      <c r="GP83" s="72"/>
      <c r="GQ83" s="72"/>
      <c r="GR83" s="72"/>
      <c r="GS83" s="72"/>
      <c r="GT83" s="72"/>
      <c r="GU83" s="72"/>
      <c r="GV83" s="72"/>
      <c r="GW83" s="72"/>
      <c r="GX83" s="72"/>
      <c r="GY83" s="72"/>
      <c r="GZ83" s="72"/>
      <c r="HA83" s="72"/>
      <c r="HB83" s="72"/>
      <c r="HC83" s="72"/>
      <c r="HD83" s="72"/>
      <c r="HE83" s="72"/>
      <c r="HF83" s="72"/>
      <c r="HG83" s="72"/>
      <c r="HH83" s="72"/>
      <c r="HI83" s="72"/>
      <c r="HJ83" s="72"/>
      <c r="HK83" s="72"/>
      <c r="HL83" s="72"/>
      <c r="HM83" s="72"/>
      <c r="HN83" s="72"/>
      <c r="HO83" s="72"/>
      <c r="HP83" s="72"/>
      <c r="HQ83" s="72"/>
      <c r="HR83" s="72"/>
      <c r="HS83" s="72"/>
      <c r="HT83" s="72"/>
      <c r="HU83" s="72"/>
      <c r="HV83" s="72"/>
      <c r="HW83" s="72"/>
      <c r="HX83" s="72"/>
      <c r="HY83" s="72"/>
      <c r="HZ83" s="72"/>
      <c r="IA83" s="72"/>
      <c r="IB83" s="72"/>
      <c r="IC83" s="72"/>
      <c r="ID83" s="72"/>
      <c r="IE83" s="72"/>
      <c r="IF83" s="72"/>
      <c r="IG83" s="72"/>
      <c r="IH83" s="72"/>
      <c r="II83" s="72"/>
      <c r="IJ83" s="72"/>
      <c r="IK83" s="72"/>
      <c r="IL83" s="72"/>
      <c r="IM83" s="72"/>
      <c r="IN83" s="72"/>
      <c r="IO83" s="72"/>
      <c r="IP83" s="72"/>
      <c r="IQ83" s="72"/>
      <c r="IR83" s="72"/>
      <c r="IS83" s="72"/>
      <c r="IT83" s="72"/>
      <c r="IU83" s="72"/>
      <c r="IV83" s="72"/>
      <c r="IW83" s="72"/>
      <c r="IX83" s="72"/>
    </row>
    <row r="84" spans="1:258" ht="10.5" customHeight="1" thickTop="1" thickBot="1">
      <c r="A84" s="354"/>
      <c r="B84" s="355"/>
      <c r="C84" s="356"/>
      <c r="D84" s="159"/>
      <c r="E84" s="352"/>
      <c r="F84" s="352"/>
      <c r="G84" s="357"/>
      <c r="H84" s="352"/>
      <c r="I84" s="159"/>
      <c r="J84" s="160"/>
      <c r="K84" s="161" t="str">
        <f>IFERROR(CONCATENATE(INDEX('8- Politicas de admiistracion '!$B$16:$F$53,MATCH('5- Identificación de Riesgos'!J84,'8- Politicas de admiistracion '!$C$16:$C$54,0),1)," - ",L84),"")</f>
        <v/>
      </c>
      <c r="L84" s="162" t="str">
        <f>IFERROR(VLOOKUP(INDEX('8- Politicas de admiistracion '!$B$16:$F$64,MATCH('5- Identificación de Riesgos'!J84,'8- Politicas de admiistracion '!$C$16:$C$64,0),1),'8- Politicas de admiistracion '!$B$16:$F$64,5,FALSE),"")</f>
        <v/>
      </c>
      <c r="M84" s="352"/>
      <c r="N84" s="352"/>
      <c r="O84" s="353"/>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c r="BO84" s="72"/>
      <c r="BP84" s="72"/>
      <c r="BQ84" s="72"/>
      <c r="BR84" s="72"/>
      <c r="BS84" s="72"/>
      <c r="BT84" s="72"/>
      <c r="BU84" s="72"/>
      <c r="BV84" s="72"/>
      <c r="BW84" s="72"/>
      <c r="BX84" s="72"/>
      <c r="BY84" s="72"/>
      <c r="BZ84" s="72"/>
      <c r="CA84" s="72"/>
      <c r="CB84" s="72"/>
      <c r="CC84" s="72"/>
      <c r="CD84" s="72"/>
      <c r="CE84" s="72"/>
      <c r="CF84" s="72"/>
      <c r="CG84" s="72"/>
      <c r="CH84" s="72"/>
      <c r="CI84" s="72"/>
      <c r="CJ84" s="72"/>
      <c r="CK84" s="72"/>
      <c r="CL84" s="72"/>
      <c r="CM84" s="72"/>
      <c r="CN84" s="72"/>
      <c r="CO84" s="72"/>
      <c r="CP84" s="72"/>
      <c r="CQ84" s="72"/>
      <c r="CR84" s="72"/>
      <c r="CS84" s="72"/>
      <c r="CT84" s="72"/>
      <c r="CU84" s="72"/>
      <c r="CV84" s="72"/>
      <c r="CW84" s="72"/>
      <c r="CX84" s="72"/>
      <c r="CY84" s="72"/>
      <c r="CZ84" s="72"/>
      <c r="DA84" s="72"/>
      <c r="DB84" s="72"/>
      <c r="DC84" s="72"/>
      <c r="DD84" s="72"/>
      <c r="DE84" s="72"/>
      <c r="DF84" s="72"/>
      <c r="DG84" s="72"/>
      <c r="DH84" s="72"/>
      <c r="DI84" s="72"/>
      <c r="DJ84" s="72"/>
      <c r="DK84" s="72"/>
      <c r="DL84" s="72"/>
      <c r="DM84" s="72"/>
      <c r="DN84" s="72"/>
      <c r="DO84" s="72"/>
      <c r="DP84" s="72"/>
      <c r="DQ84" s="72"/>
      <c r="DR84" s="72"/>
      <c r="DS84" s="72"/>
      <c r="DT84" s="72"/>
      <c r="DU84" s="72"/>
      <c r="DV84" s="72"/>
      <c r="DW84" s="72"/>
      <c r="DX84" s="72"/>
      <c r="DY84" s="72"/>
      <c r="DZ84" s="72"/>
      <c r="EA84" s="72"/>
      <c r="EB84" s="72"/>
      <c r="EC84" s="72"/>
      <c r="ED84" s="72"/>
      <c r="EE84" s="72"/>
      <c r="EF84" s="72"/>
      <c r="EG84" s="72"/>
      <c r="EH84" s="72"/>
      <c r="EI84" s="72"/>
      <c r="EJ84" s="72"/>
      <c r="EK84" s="72"/>
      <c r="EL84" s="72"/>
      <c r="EM84" s="72"/>
      <c r="EN84" s="72"/>
      <c r="EO84" s="72"/>
      <c r="EP84" s="72"/>
      <c r="EQ84" s="72"/>
      <c r="ER84" s="72"/>
      <c r="ES84" s="72"/>
      <c r="ET84" s="72"/>
      <c r="EU84" s="72"/>
      <c r="EV84" s="72"/>
      <c r="EW84" s="72"/>
      <c r="EX84" s="72"/>
      <c r="EY84" s="72"/>
      <c r="EZ84" s="72"/>
      <c r="FA84" s="72"/>
      <c r="FB84" s="72"/>
      <c r="FC84" s="72"/>
      <c r="FD84" s="72"/>
      <c r="FE84" s="72"/>
      <c r="FF84" s="72"/>
      <c r="FG84" s="72"/>
      <c r="FH84" s="72"/>
      <c r="FI84" s="72"/>
      <c r="FJ84" s="72"/>
      <c r="FK84" s="72"/>
      <c r="FL84" s="72"/>
      <c r="FM84" s="72"/>
      <c r="FN84" s="72"/>
      <c r="FO84" s="72"/>
      <c r="FP84" s="72"/>
      <c r="FQ84" s="72"/>
      <c r="FR84" s="72"/>
      <c r="FS84" s="72"/>
      <c r="FT84" s="72"/>
      <c r="FU84" s="72"/>
      <c r="FV84" s="72"/>
      <c r="FW84" s="72"/>
      <c r="FX84" s="72"/>
      <c r="FY84" s="72"/>
      <c r="FZ84" s="72"/>
      <c r="GA84" s="72"/>
      <c r="GB84" s="72"/>
      <c r="GC84" s="72"/>
      <c r="GD84" s="72"/>
      <c r="GE84" s="72"/>
      <c r="GF84" s="72"/>
      <c r="GG84" s="72"/>
      <c r="GH84" s="72"/>
      <c r="GI84" s="72"/>
      <c r="GJ84" s="72"/>
      <c r="GK84" s="72"/>
      <c r="GL84" s="72"/>
      <c r="GM84" s="72"/>
      <c r="GN84" s="72"/>
      <c r="GO84" s="72"/>
      <c r="GP84" s="72"/>
      <c r="GQ84" s="72"/>
      <c r="GR84" s="72"/>
      <c r="GS84" s="72"/>
      <c r="GT84" s="72"/>
      <c r="GU84" s="72"/>
      <c r="GV84" s="72"/>
      <c r="GW84" s="72"/>
      <c r="GX84" s="72"/>
      <c r="GY84" s="72"/>
      <c r="GZ84" s="72"/>
      <c r="HA84" s="72"/>
      <c r="HB84" s="72"/>
      <c r="HC84" s="72"/>
      <c r="HD84" s="72"/>
      <c r="HE84" s="72"/>
      <c r="HF84" s="72"/>
      <c r="HG84" s="72"/>
      <c r="HH84" s="72"/>
      <c r="HI84" s="72"/>
      <c r="HJ84" s="72"/>
      <c r="HK84" s="72"/>
      <c r="HL84" s="72"/>
      <c r="HM84" s="72"/>
      <c r="HN84" s="72"/>
      <c r="HO84" s="72"/>
      <c r="HP84" s="72"/>
      <c r="HQ84" s="72"/>
      <c r="HR84" s="72"/>
      <c r="HS84" s="72"/>
      <c r="HT84" s="72"/>
      <c r="HU84" s="72"/>
      <c r="HV84" s="72"/>
      <c r="HW84" s="72"/>
      <c r="HX84" s="72"/>
      <c r="HY84" s="72"/>
      <c r="HZ84" s="72"/>
      <c r="IA84" s="72"/>
      <c r="IB84" s="72"/>
      <c r="IC84" s="72"/>
      <c r="ID84" s="72"/>
      <c r="IE84" s="72"/>
      <c r="IF84" s="72"/>
      <c r="IG84" s="72"/>
      <c r="IH84" s="72"/>
      <c r="II84" s="72"/>
      <c r="IJ84" s="72"/>
      <c r="IK84" s="72"/>
      <c r="IL84" s="72"/>
      <c r="IM84" s="72"/>
      <c r="IN84" s="72"/>
      <c r="IO84" s="72"/>
      <c r="IP84" s="72"/>
      <c r="IQ84" s="72"/>
      <c r="IR84" s="72"/>
      <c r="IS84" s="72"/>
      <c r="IT84" s="72"/>
      <c r="IU84" s="72"/>
      <c r="IV84" s="72"/>
      <c r="IW84" s="72"/>
      <c r="IX84" s="72"/>
    </row>
    <row r="85" spans="1:258" ht="10.5" customHeight="1" thickTop="1" thickBot="1">
      <c r="A85" s="354"/>
      <c r="B85" s="355"/>
      <c r="C85" s="356"/>
      <c r="D85" s="159"/>
      <c r="E85" s="352"/>
      <c r="F85" s="352"/>
      <c r="G85" s="357"/>
      <c r="H85" s="352"/>
      <c r="I85" s="159"/>
      <c r="J85" s="160"/>
      <c r="K85" s="161" t="str">
        <f>IFERROR(CONCATENATE(INDEX('8- Politicas de admiistracion '!$B$16:$F$53,MATCH('5- Identificación de Riesgos'!J85,'8- Politicas de admiistracion '!$C$16:$C$54,0),1)," - ",L85),"")</f>
        <v/>
      </c>
      <c r="L85" s="162" t="str">
        <f>IFERROR(VLOOKUP(INDEX('8- Politicas de admiistracion '!$B$16:$F$64,MATCH('5- Identificación de Riesgos'!J85,'8- Politicas de admiistracion '!$C$16:$C$64,0),1),'8- Politicas de admiistracion '!$B$16:$F$64,5,FALSE),"")</f>
        <v/>
      </c>
      <c r="M85" s="352"/>
      <c r="N85" s="352"/>
      <c r="O85" s="353"/>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c r="BI85" s="72"/>
      <c r="BJ85" s="72"/>
      <c r="BK85" s="72"/>
      <c r="BL85" s="72"/>
      <c r="BM85" s="72"/>
      <c r="BN85" s="72"/>
      <c r="BO85" s="72"/>
      <c r="BP85" s="72"/>
      <c r="BQ85" s="72"/>
      <c r="BR85" s="72"/>
      <c r="BS85" s="72"/>
      <c r="BT85" s="72"/>
      <c r="BU85" s="72"/>
      <c r="BV85" s="72"/>
      <c r="BW85" s="72"/>
      <c r="BX85" s="72"/>
      <c r="BY85" s="72"/>
      <c r="BZ85" s="72"/>
      <c r="CA85" s="72"/>
      <c r="CB85" s="72"/>
      <c r="CC85" s="72"/>
      <c r="CD85" s="72"/>
      <c r="CE85" s="72"/>
      <c r="CF85" s="72"/>
      <c r="CG85" s="72"/>
      <c r="CH85" s="72"/>
      <c r="CI85" s="72"/>
      <c r="CJ85" s="72"/>
      <c r="CK85" s="72"/>
      <c r="CL85" s="72"/>
      <c r="CM85" s="72"/>
      <c r="CN85" s="72"/>
      <c r="CO85" s="72"/>
      <c r="CP85" s="72"/>
      <c r="CQ85" s="72"/>
      <c r="CR85" s="72"/>
      <c r="CS85" s="72"/>
      <c r="CT85" s="72"/>
      <c r="CU85" s="72"/>
      <c r="CV85" s="72"/>
      <c r="CW85" s="72"/>
      <c r="CX85" s="72"/>
      <c r="CY85" s="72"/>
      <c r="CZ85" s="72"/>
      <c r="DA85" s="72"/>
      <c r="DB85" s="72"/>
      <c r="DC85" s="72"/>
      <c r="DD85" s="72"/>
      <c r="DE85" s="72"/>
      <c r="DF85" s="72"/>
      <c r="DG85" s="72"/>
      <c r="DH85" s="72"/>
      <c r="DI85" s="72"/>
      <c r="DJ85" s="72"/>
      <c r="DK85" s="72"/>
      <c r="DL85" s="72"/>
      <c r="DM85" s="72"/>
      <c r="DN85" s="72"/>
      <c r="DO85" s="72"/>
      <c r="DP85" s="72"/>
      <c r="DQ85" s="72"/>
      <c r="DR85" s="72"/>
      <c r="DS85" s="72"/>
      <c r="DT85" s="72"/>
      <c r="DU85" s="72"/>
      <c r="DV85" s="72"/>
      <c r="DW85" s="72"/>
      <c r="DX85" s="72"/>
      <c r="DY85" s="72"/>
      <c r="DZ85" s="72"/>
      <c r="EA85" s="72"/>
      <c r="EB85" s="72"/>
      <c r="EC85" s="72"/>
      <c r="ED85" s="72"/>
      <c r="EE85" s="72"/>
      <c r="EF85" s="72"/>
      <c r="EG85" s="72"/>
      <c r="EH85" s="72"/>
      <c r="EI85" s="72"/>
      <c r="EJ85" s="72"/>
      <c r="EK85" s="72"/>
      <c r="EL85" s="72"/>
      <c r="EM85" s="72"/>
      <c r="EN85" s="72"/>
      <c r="EO85" s="72"/>
      <c r="EP85" s="72"/>
      <c r="EQ85" s="72"/>
      <c r="ER85" s="72"/>
      <c r="ES85" s="72"/>
      <c r="ET85" s="72"/>
      <c r="EU85" s="72"/>
      <c r="EV85" s="72"/>
      <c r="EW85" s="72"/>
      <c r="EX85" s="72"/>
      <c r="EY85" s="72"/>
      <c r="EZ85" s="72"/>
      <c r="FA85" s="72"/>
      <c r="FB85" s="72"/>
      <c r="FC85" s="72"/>
      <c r="FD85" s="72"/>
      <c r="FE85" s="72"/>
      <c r="FF85" s="72"/>
      <c r="FG85" s="72"/>
      <c r="FH85" s="72"/>
      <c r="FI85" s="72"/>
      <c r="FJ85" s="72"/>
      <c r="FK85" s="72"/>
      <c r="FL85" s="72"/>
      <c r="FM85" s="72"/>
      <c r="FN85" s="72"/>
      <c r="FO85" s="72"/>
      <c r="FP85" s="72"/>
      <c r="FQ85" s="72"/>
      <c r="FR85" s="72"/>
      <c r="FS85" s="72"/>
      <c r="FT85" s="72"/>
      <c r="FU85" s="72"/>
      <c r="FV85" s="72"/>
      <c r="FW85" s="72"/>
      <c r="FX85" s="72"/>
      <c r="FY85" s="72"/>
      <c r="FZ85" s="72"/>
      <c r="GA85" s="72"/>
      <c r="GB85" s="72"/>
      <c r="GC85" s="72"/>
      <c r="GD85" s="72"/>
      <c r="GE85" s="72"/>
      <c r="GF85" s="72"/>
      <c r="GG85" s="72"/>
      <c r="GH85" s="72"/>
      <c r="GI85" s="72"/>
      <c r="GJ85" s="72"/>
      <c r="GK85" s="72"/>
      <c r="GL85" s="72"/>
      <c r="GM85" s="72"/>
      <c r="GN85" s="72"/>
      <c r="GO85" s="72"/>
      <c r="GP85" s="72"/>
      <c r="GQ85" s="72"/>
      <c r="GR85" s="72"/>
      <c r="GS85" s="72"/>
      <c r="GT85" s="72"/>
      <c r="GU85" s="72"/>
      <c r="GV85" s="72"/>
      <c r="GW85" s="72"/>
      <c r="GX85" s="72"/>
      <c r="GY85" s="72"/>
      <c r="GZ85" s="72"/>
      <c r="HA85" s="72"/>
      <c r="HB85" s="72"/>
      <c r="HC85" s="72"/>
      <c r="HD85" s="72"/>
      <c r="HE85" s="72"/>
      <c r="HF85" s="72"/>
      <c r="HG85" s="72"/>
      <c r="HH85" s="72"/>
      <c r="HI85" s="72"/>
      <c r="HJ85" s="72"/>
      <c r="HK85" s="72"/>
      <c r="HL85" s="72"/>
      <c r="HM85" s="72"/>
      <c r="HN85" s="72"/>
      <c r="HO85" s="72"/>
      <c r="HP85" s="72"/>
      <c r="HQ85" s="72"/>
      <c r="HR85" s="72"/>
      <c r="HS85" s="72"/>
      <c r="HT85" s="72"/>
      <c r="HU85" s="72"/>
      <c r="HV85" s="72"/>
      <c r="HW85" s="72"/>
      <c r="HX85" s="72"/>
      <c r="HY85" s="72"/>
      <c r="HZ85" s="72"/>
      <c r="IA85" s="72"/>
      <c r="IB85" s="72"/>
      <c r="IC85" s="72"/>
      <c r="ID85" s="72"/>
      <c r="IE85" s="72"/>
      <c r="IF85" s="72"/>
      <c r="IG85" s="72"/>
      <c r="IH85" s="72"/>
      <c r="II85" s="72"/>
      <c r="IJ85" s="72"/>
      <c r="IK85" s="72"/>
      <c r="IL85" s="72"/>
      <c r="IM85" s="72"/>
      <c r="IN85" s="72"/>
      <c r="IO85" s="72"/>
      <c r="IP85" s="72"/>
      <c r="IQ85" s="72"/>
      <c r="IR85" s="72"/>
      <c r="IS85" s="72"/>
      <c r="IT85" s="72"/>
      <c r="IU85" s="72"/>
      <c r="IV85" s="72"/>
      <c r="IW85" s="72"/>
      <c r="IX85" s="72"/>
    </row>
    <row r="86" spans="1:258" ht="10.5" customHeight="1" thickTop="1" thickBot="1">
      <c r="A86" s="354"/>
      <c r="B86" s="355"/>
      <c r="C86" s="356"/>
      <c r="D86" s="159"/>
      <c r="E86" s="352"/>
      <c r="F86" s="352"/>
      <c r="G86" s="357"/>
      <c r="H86" s="352"/>
      <c r="I86" s="159"/>
      <c r="J86" s="160"/>
      <c r="K86" s="161" t="str">
        <f>IFERROR(CONCATENATE(INDEX('8- Politicas de admiistracion '!$B$16:$F$53,MATCH('5- Identificación de Riesgos'!J86,'8- Politicas de admiistracion '!$C$16:$C$54,0),1)," - ",L86),"")</f>
        <v/>
      </c>
      <c r="L86" s="162" t="str">
        <f>IFERROR(VLOOKUP(INDEX('8- Politicas de admiistracion '!$B$16:$F$64,MATCH('5- Identificación de Riesgos'!J86,'8- Politicas de admiistracion '!$C$16:$C$64,0),1),'8- Politicas de admiistracion '!$B$16:$F$64,5,FALSE),"")</f>
        <v/>
      </c>
      <c r="M86" s="352"/>
      <c r="N86" s="352"/>
      <c r="O86" s="353"/>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c r="DB86" s="72"/>
      <c r="DC86" s="72"/>
      <c r="DD86" s="72"/>
      <c r="DE86" s="72"/>
      <c r="DF86" s="72"/>
      <c r="DG86" s="72"/>
      <c r="DH86" s="72"/>
      <c r="DI86" s="72"/>
      <c r="DJ86" s="72"/>
      <c r="DK86" s="72"/>
      <c r="DL86" s="72"/>
      <c r="DM86" s="72"/>
      <c r="DN86" s="72"/>
      <c r="DO86" s="72"/>
      <c r="DP86" s="72"/>
      <c r="DQ86" s="72"/>
      <c r="DR86" s="72"/>
      <c r="DS86" s="72"/>
      <c r="DT86" s="72"/>
      <c r="DU86" s="72"/>
      <c r="DV86" s="72"/>
      <c r="DW86" s="72"/>
      <c r="DX86" s="72"/>
      <c r="DY86" s="72"/>
      <c r="DZ86" s="72"/>
      <c r="EA86" s="72"/>
      <c r="EB86" s="72"/>
      <c r="EC86" s="72"/>
      <c r="ED86" s="72"/>
      <c r="EE86" s="72"/>
      <c r="EF86" s="72"/>
      <c r="EG86" s="72"/>
      <c r="EH86" s="72"/>
      <c r="EI86" s="72"/>
      <c r="EJ86" s="72"/>
      <c r="EK86" s="72"/>
      <c r="EL86" s="72"/>
      <c r="EM86" s="72"/>
      <c r="EN86" s="72"/>
      <c r="EO86" s="72"/>
      <c r="EP86" s="72"/>
      <c r="EQ86" s="72"/>
      <c r="ER86" s="72"/>
      <c r="ES86" s="72"/>
      <c r="ET86" s="72"/>
      <c r="EU86" s="72"/>
      <c r="EV86" s="72"/>
      <c r="EW86" s="72"/>
      <c r="EX86" s="72"/>
      <c r="EY86" s="72"/>
      <c r="EZ86" s="72"/>
      <c r="FA86" s="72"/>
      <c r="FB86" s="72"/>
      <c r="FC86" s="72"/>
      <c r="FD86" s="72"/>
      <c r="FE86" s="72"/>
      <c r="FF86" s="72"/>
      <c r="FG86" s="72"/>
      <c r="FH86" s="72"/>
      <c r="FI86" s="72"/>
      <c r="FJ86" s="72"/>
      <c r="FK86" s="72"/>
      <c r="FL86" s="72"/>
      <c r="FM86" s="72"/>
      <c r="FN86" s="72"/>
      <c r="FO86" s="72"/>
      <c r="FP86" s="72"/>
      <c r="FQ86" s="72"/>
      <c r="FR86" s="72"/>
      <c r="FS86" s="72"/>
      <c r="FT86" s="72"/>
      <c r="FU86" s="72"/>
      <c r="FV86" s="72"/>
      <c r="FW86" s="72"/>
      <c r="FX86" s="72"/>
      <c r="FY86" s="72"/>
      <c r="FZ86" s="72"/>
      <c r="GA86" s="72"/>
      <c r="GB86" s="72"/>
      <c r="GC86" s="72"/>
      <c r="GD86" s="72"/>
      <c r="GE86" s="72"/>
      <c r="GF86" s="72"/>
      <c r="GG86" s="72"/>
      <c r="GH86" s="72"/>
      <c r="GI86" s="72"/>
      <c r="GJ86" s="72"/>
      <c r="GK86" s="72"/>
      <c r="GL86" s="72"/>
      <c r="GM86" s="72"/>
      <c r="GN86" s="72"/>
      <c r="GO86" s="72"/>
      <c r="GP86" s="72"/>
      <c r="GQ86" s="72"/>
      <c r="GR86" s="72"/>
      <c r="GS86" s="72"/>
      <c r="GT86" s="72"/>
      <c r="GU86" s="72"/>
      <c r="GV86" s="72"/>
      <c r="GW86" s="72"/>
      <c r="GX86" s="72"/>
      <c r="GY86" s="72"/>
      <c r="GZ86" s="72"/>
      <c r="HA86" s="72"/>
      <c r="HB86" s="72"/>
      <c r="HC86" s="72"/>
      <c r="HD86" s="72"/>
      <c r="HE86" s="72"/>
      <c r="HF86" s="72"/>
      <c r="HG86" s="72"/>
      <c r="HH86" s="72"/>
      <c r="HI86" s="72"/>
      <c r="HJ86" s="72"/>
      <c r="HK86" s="72"/>
      <c r="HL86" s="72"/>
      <c r="HM86" s="72"/>
      <c r="HN86" s="72"/>
      <c r="HO86" s="72"/>
      <c r="HP86" s="72"/>
      <c r="HQ86" s="72"/>
      <c r="HR86" s="72"/>
      <c r="HS86" s="72"/>
      <c r="HT86" s="72"/>
      <c r="HU86" s="72"/>
      <c r="HV86" s="72"/>
      <c r="HW86" s="72"/>
      <c r="HX86" s="72"/>
      <c r="HY86" s="72"/>
      <c r="HZ86" s="72"/>
      <c r="IA86" s="72"/>
      <c r="IB86" s="72"/>
      <c r="IC86" s="72"/>
      <c r="ID86" s="72"/>
      <c r="IE86" s="72"/>
      <c r="IF86" s="72"/>
      <c r="IG86" s="72"/>
      <c r="IH86" s="72"/>
      <c r="II86" s="72"/>
      <c r="IJ86" s="72"/>
      <c r="IK86" s="72"/>
      <c r="IL86" s="72"/>
      <c r="IM86" s="72"/>
      <c r="IN86" s="72"/>
      <c r="IO86" s="72"/>
      <c r="IP86" s="72"/>
      <c r="IQ86" s="72"/>
      <c r="IR86" s="72"/>
      <c r="IS86" s="72"/>
      <c r="IT86" s="72"/>
      <c r="IU86" s="72"/>
      <c r="IV86" s="72"/>
      <c r="IW86" s="72"/>
      <c r="IX86" s="72"/>
    </row>
    <row r="87" spans="1:258" ht="10.5" customHeight="1" thickTop="1" thickBot="1">
      <c r="A87" s="354"/>
      <c r="B87" s="355"/>
      <c r="C87" s="356"/>
      <c r="D87" s="159"/>
      <c r="E87" s="352"/>
      <c r="F87" s="352"/>
      <c r="G87" s="357"/>
      <c r="H87" s="352"/>
      <c r="I87" s="159"/>
      <c r="J87" s="160"/>
      <c r="K87" s="161" t="str">
        <f>IFERROR(CONCATENATE(INDEX('8- Politicas de admiistracion '!$B$16:$F$53,MATCH('5- Identificación de Riesgos'!J87,'8- Politicas de admiistracion '!$C$16:$C$54,0),1)," - ",L87),"")</f>
        <v/>
      </c>
      <c r="L87" s="162" t="str">
        <f>IFERROR(VLOOKUP(INDEX('8- Politicas de admiistracion '!$B$16:$F$64,MATCH('5- Identificación de Riesgos'!J87,'8- Politicas de admiistracion '!$C$16:$C$64,0),1),'8- Politicas de admiistracion '!$B$16:$F$64,5,FALSE),"")</f>
        <v/>
      </c>
      <c r="M87" s="352"/>
      <c r="N87" s="352"/>
      <c r="O87" s="353"/>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c r="DB87" s="72"/>
      <c r="DC87" s="72"/>
      <c r="DD87" s="72"/>
      <c r="DE87" s="72"/>
      <c r="DF87" s="72"/>
      <c r="DG87" s="72"/>
      <c r="DH87" s="72"/>
      <c r="DI87" s="72"/>
      <c r="DJ87" s="72"/>
      <c r="DK87" s="72"/>
      <c r="DL87" s="72"/>
      <c r="DM87" s="72"/>
      <c r="DN87" s="72"/>
      <c r="DO87" s="72"/>
      <c r="DP87" s="72"/>
      <c r="DQ87" s="72"/>
      <c r="DR87" s="72"/>
      <c r="DS87" s="72"/>
      <c r="DT87" s="72"/>
      <c r="DU87" s="72"/>
      <c r="DV87" s="72"/>
      <c r="DW87" s="72"/>
      <c r="DX87" s="72"/>
      <c r="DY87" s="72"/>
      <c r="DZ87" s="72"/>
      <c r="EA87" s="72"/>
      <c r="EB87" s="72"/>
      <c r="EC87" s="72"/>
      <c r="ED87" s="72"/>
      <c r="EE87" s="72"/>
      <c r="EF87" s="72"/>
      <c r="EG87" s="72"/>
      <c r="EH87" s="72"/>
      <c r="EI87" s="72"/>
      <c r="EJ87" s="72"/>
      <c r="EK87" s="72"/>
      <c r="EL87" s="72"/>
      <c r="EM87" s="72"/>
      <c r="EN87" s="72"/>
      <c r="EO87" s="72"/>
      <c r="EP87" s="72"/>
      <c r="EQ87" s="72"/>
      <c r="ER87" s="72"/>
      <c r="ES87" s="72"/>
      <c r="ET87" s="72"/>
      <c r="EU87" s="72"/>
      <c r="EV87" s="72"/>
      <c r="EW87" s="72"/>
      <c r="EX87" s="72"/>
      <c r="EY87" s="72"/>
      <c r="EZ87" s="72"/>
      <c r="FA87" s="72"/>
      <c r="FB87" s="72"/>
      <c r="FC87" s="72"/>
      <c r="FD87" s="72"/>
      <c r="FE87" s="72"/>
      <c r="FF87" s="72"/>
      <c r="FG87" s="72"/>
      <c r="FH87" s="72"/>
      <c r="FI87" s="72"/>
      <c r="FJ87" s="72"/>
      <c r="FK87" s="72"/>
      <c r="FL87" s="72"/>
      <c r="FM87" s="72"/>
      <c r="FN87" s="72"/>
      <c r="FO87" s="72"/>
      <c r="FP87" s="72"/>
      <c r="FQ87" s="72"/>
      <c r="FR87" s="72"/>
      <c r="FS87" s="72"/>
      <c r="FT87" s="72"/>
      <c r="FU87" s="72"/>
      <c r="FV87" s="72"/>
      <c r="FW87" s="72"/>
      <c r="FX87" s="72"/>
      <c r="FY87" s="72"/>
      <c r="FZ87" s="72"/>
      <c r="GA87" s="72"/>
      <c r="GB87" s="72"/>
      <c r="GC87" s="72"/>
      <c r="GD87" s="72"/>
      <c r="GE87" s="72"/>
      <c r="GF87" s="72"/>
      <c r="GG87" s="72"/>
      <c r="GH87" s="72"/>
      <c r="GI87" s="72"/>
      <c r="GJ87" s="72"/>
      <c r="GK87" s="72"/>
      <c r="GL87" s="72"/>
      <c r="GM87" s="72"/>
      <c r="GN87" s="72"/>
      <c r="GO87" s="72"/>
      <c r="GP87" s="72"/>
      <c r="GQ87" s="72"/>
      <c r="GR87" s="72"/>
      <c r="GS87" s="72"/>
      <c r="GT87" s="72"/>
      <c r="GU87" s="72"/>
      <c r="GV87" s="72"/>
      <c r="GW87" s="72"/>
      <c r="GX87" s="72"/>
      <c r="GY87" s="72"/>
      <c r="GZ87" s="72"/>
      <c r="HA87" s="72"/>
      <c r="HB87" s="72"/>
      <c r="HC87" s="72"/>
      <c r="HD87" s="72"/>
      <c r="HE87" s="72"/>
      <c r="HF87" s="72"/>
      <c r="HG87" s="72"/>
      <c r="HH87" s="72"/>
      <c r="HI87" s="72"/>
      <c r="HJ87" s="72"/>
      <c r="HK87" s="72"/>
      <c r="HL87" s="72"/>
      <c r="HM87" s="72"/>
      <c r="HN87" s="72"/>
      <c r="HO87" s="72"/>
      <c r="HP87" s="72"/>
      <c r="HQ87" s="72"/>
      <c r="HR87" s="72"/>
      <c r="HS87" s="72"/>
      <c r="HT87" s="72"/>
      <c r="HU87" s="72"/>
      <c r="HV87" s="72"/>
      <c r="HW87" s="72"/>
      <c r="HX87" s="72"/>
      <c r="HY87" s="72"/>
      <c r="HZ87" s="72"/>
      <c r="IA87" s="72"/>
      <c r="IB87" s="72"/>
      <c r="IC87" s="72"/>
      <c r="ID87" s="72"/>
      <c r="IE87" s="72"/>
      <c r="IF87" s="72"/>
      <c r="IG87" s="72"/>
      <c r="IH87" s="72"/>
      <c r="II87" s="72"/>
      <c r="IJ87" s="72"/>
      <c r="IK87" s="72"/>
      <c r="IL87" s="72"/>
      <c r="IM87" s="72"/>
      <c r="IN87" s="72"/>
      <c r="IO87" s="72"/>
      <c r="IP87" s="72"/>
      <c r="IQ87" s="72"/>
      <c r="IR87" s="72"/>
      <c r="IS87" s="72"/>
      <c r="IT87" s="72"/>
      <c r="IU87" s="72"/>
      <c r="IV87" s="72"/>
      <c r="IW87" s="72"/>
      <c r="IX87" s="72"/>
    </row>
    <row r="88" spans="1:258" ht="10.5" customHeight="1" thickTop="1" thickBot="1">
      <c r="A88" s="354"/>
      <c r="B88" s="355"/>
      <c r="C88" s="356"/>
      <c r="D88" s="159"/>
      <c r="E88" s="352"/>
      <c r="F88" s="352"/>
      <c r="G88" s="357"/>
      <c r="H88" s="352"/>
      <c r="I88" s="159"/>
      <c r="J88" s="160"/>
      <c r="K88" s="161" t="str">
        <f>IFERROR(CONCATENATE(INDEX('8- Politicas de admiistracion '!$B$16:$F$53,MATCH('5- Identificación de Riesgos'!J88,'8- Politicas de admiistracion '!$C$16:$C$54,0),1)," - ",L88),"")</f>
        <v/>
      </c>
      <c r="L88" s="162" t="str">
        <f>IFERROR(VLOOKUP(INDEX('8- Politicas de admiistracion '!$B$16:$F$64,MATCH('5- Identificación de Riesgos'!J88,'8- Politicas de admiistracion '!$C$16:$C$64,0),1),'8- Politicas de admiistracion '!$B$16:$F$64,5,FALSE),"")</f>
        <v/>
      </c>
      <c r="M88" s="352"/>
      <c r="N88" s="352"/>
      <c r="O88" s="353"/>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c r="DB88" s="72"/>
      <c r="DC88" s="72"/>
      <c r="DD88" s="72"/>
      <c r="DE88" s="72"/>
      <c r="DF88" s="72"/>
      <c r="DG88" s="72"/>
      <c r="DH88" s="72"/>
      <c r="DI88" s="72"/>
      <c r="DJ88" s="72"/>
      <c r="DK88" s="72"/>
      <c r="DL88" s="72"/>
      <c r="DM88" s="72"/>
      <c r="DN88" s="72"/>
      <c r="DO88" s="72"/>
      <c r="DP88" s="72"/>
      <c r="DQ88" s="72"/>
      <c r="DR88" s="72"/>
      <c r="DS88" s="72"/>
      <c r="DT88" s="72"/>
      <c r="DU88" s="72"/>
      <c r="DV88" s="72"/>
      <c r="DW88" s="72"/>
      <c r="DX88" s="72"/>
      <c r="DY88" s="72"/>
      <c r="DZ88" s="72"/>
      <c r="EA88" s="72"/>
      <c r="EB88" s="72"/>
      <c r="EC88" s="72"/>
      <c r="ED88" s="72"/>
      <c r="EE88" s="72"/>
      <c r="EF88" s="72"/>
      <c r="EG88" s="72"/>
      <c r="EH88" s="72"/>
      <c r="EI88" s="72"/>
      <c r="EJ88" s="72"/>
      <c r="EK88" s="72"/>
      <c r="EL88" s="72"/>
      <c r="EM88" s="72"/>
      <c r="EN88" s="72"/>
      <c r="EO88" s="72"/>
      <c r="EP88" s="72"/>
      <c r="EQ88" s="72"/>
      <c r="ER88" s="72"/>
      <c r="ES88" s="72"/>
      <c r="ET88" s="72"/>
      <c r="EU88" s="72"/>
      <c r="EV88" s="72"/>
      <c r="EW88" s="72"/>
      <c r="EX88" s="72"/>
      <c r="EY88" s="72"/>
      <c r="EZ88" s="72"/>
      <c r="FA88" s="72"/>
      <c r="FB88" s="72"/>
      <c r="FC88" s="72"/>
      <c r="FD88" s="72"/>
      <c r="FE88" s="72"/>
      <c r="FF88" s="72"/>
      <c r="FG88" s="72"/>
      <c r="FH88" s="72"/>
      <c r="FI88" s="72"/>
      <c r="FJ88" s="72"/>
      <c r="FK88" s="72"/>
      <c r="FL88" s="72"/>
      <c r="FM88" s="72"/>
      <c r="FN88" s="72"/>
      <c r="FO88" s="72"/>
      <c r="FP88" s="72"/>
      <c r="FQ88" s="72"/>
      <c r="FR88" s="72"/>
      <c r="FS88" s="72"/>
      <c r="FT88" s="72"/>
      <c r="FU88" s="72"/>
      <c r="FV88" s="72"/>
      <c r="FW88" s="72"/>
      <c r="FX88" s="72"/>
      <c r="FY88" s="72"/>
      <c r="FZ88" s="72"/>
      <c r="GA88" s="72"/>
      <c r="GB88" s="72"/>
      <c r="GC88" s="72"/>
      <c r="GD88" s="72"/>
      <c r="GE88" s="72"/>
      <c r="GF88" s="72"/>
      <c r="GG88" s="72"/>
      <c r="GH88" s="72"/>
      <c r="GI88" s="72"/>
      <c r="GJ88" s="72"/>
      <c r="GK88" s="72"/>
      <c r="GL88" s="72"/>
      <c r="GM88" s="72"/>
      <c r="GN88" s="72"/>
      <c r="GO88" s="72"/>
      <c r="GP88" s="72"/>
      <c r="GQ88" s="72"/>
      <c r="GR88" s="72"/>
      <c r="GS88" s="72"/>
      <c r="GT88" s="72"/>
      <c r="GU88" s="72"/>
      <c r="GV88" s="72"/>
      <c r="GW88" s="72"/>
      <c r="GX88" s="72"/>
      <c r="GY88" s="72"/>
      <c r="GZ88" s="72"/>
      <c r="HA88" s="72"/>
      <c r="HB88" s="72"/>
      <c r="HC88" s="72"/>
      <c r="HD88" s="72"/>
      <c r="HE88" s="72"/>
      <c r="HF88" s="72"/>
      <c r="HG88" s="72"/>
      <c r="HH88" s="72"/>
      <c r="HI88" s="72"/>
      <c r="HJ88" s="72"/>
      <c r="HK88" s="72"/>
      <c r="HL88" s="72"/>
      <c r="HM88" s="72"/>
      <c r="HN88" s="72"/>
      <c r="HO88" s="72"/>
      <c r="HP88" s="72"/>
      <c r="HQ88" s="72"/>
      <c r="HR88" s="72"/>
      <c r="HS88" s="72"/>
      <c r="HT88" s="72"/>
      <c r="HU88" s="72"/>
      <c r="HV88" s="72"/>
      <c r="HW88" s="72"/>
      <c r="HX88" s="72"/>
      <c r="HY88" s="72"/>
      <c r="HZ88" s="72"/>
      <c r="IA88" s="72"/>
      <c r="IB88" s="72"/>
      <c r="IC88" s="72"/>
      <c r="ID88" s="72"/>
      <c r="IE88" s="72"/>
      <c r="IF88" s="72"/>
      <c r="IG88" s="72"/>
      <c r="IH88" s="72"/>
      <c r="II88" s="72"/>
      <c r="IJ88" s="72"/>
      <c r="IK88" s="72"/>
      <c r="IL88" s="72"/>
      <c r="IM88" s="72"/>
      <c r="IN88" s="72"/>
      <c r="IO88" s="72"/>
      <c r="IP88" s="72"/>
      <c r="IQ88" s="72"/>
      <c r="IR88" s="72"/>
      <c r="IS88" s="72"/>
      <c r="IT88" s="72"/>
      <c r="IU88" s="72"/>
      <c r="IV88" s="72"/>
      <c r="IW88" s="72"/>
      <c r="IX88" s="72"/>
    </row>
    <row r="89" spans="1:258" ht="10.5" customHeight="1" thickTop="1" thickBot="1">
      <c r="A89" s="354"/>
      <c r="B89" s="355"/>
      <c r="C89" s="356"/>
      <c r="D89" s="159"/>
      <c r="E89" s="352"/>
      <c r="F89" s="352"/>
      <c r="G89" s="357"/>
      <c r="H89" s="352"/>
      <c r="I89" s="159"/>
      <c r="J89" s="160"/>
      <c r="K89" s="161" t="str">
        <f>IFERROR(CONCATENATE(INDEX('8- Politicas de admiistracion '!$B$16:$F$53,MATCH('5- Identificación de Riesgos'!J89,'8- Politicas de admiistracion '!$C$16:$C$54,0),1)," - ",L89),"")</f>
        <v/>
      </c>
      <c r="L89" s="162" t="str">
        <f>IFERROR(VLOOKUP(INDEX('8- Politicas de admiistracion '!$B$16:$F$64,MATCH('5- Identificación de Riesgos'!J89,'8- Politicas de admiistracion '!$C$16:$C$64,0),1),'8- Politicas de admiistracion '!$B$16:$F$64,5,FALSE),"")</f>
        <v/>
      </c>
      <c r="M89" s="352"/>
      <c r="N89" s="352"/>
      <c r="O89" s="353"/>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c r="BO89" s="72"/>
      <c r="BP89" s="72"/>
      <c r="BQ89" s="72"/>
      <c r="BR89" s="72"/>
      <c r="BS89" s="72"/>
      <c r="BT89" s="72"/>
      <c r="BU89" s="72"/>
      <c r="BV89" s="72"/>
      <c r="BW89" s="72"/>
      <c r="BX89" s="72"/>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c r="DB89" s="72"/>
      <c r="DC89" s="72"/>
      <c r="DD89" s="72"/>
      <c r="DE89" s="72"/>
      <c r="DF89" s="72"/>
      <c r="DG89" s="72"/>
      <c r="DH89" s="72"/>
      <c r="DI89" s="72"/>
      <c r="DJ89" s="72"/>
      <c r="DK89" s="72"/>
      <c r="DL89" s="72"/>
      <c r="DM89" s="72"/>
      <c r="DN89" s="72"/>
      <c r="DO89" s="72"/>
      <c r="DP89" s="72"/>
      <c r="DQ89" s="72"/>
      <c r="DR89" s="72"/>
      <c r="DS89" s="72"/>
      <c r="DT89" s="72"/>
      <c r="DU89" s="72"/>
      <c r="DV89" s="72"/>
      <c r="DW89" s="72"/>
      <c r="DX89" s="72"/>
      <c r="DY89" s="72"/>
      <c r="DZ89" s="72"/>
      <c r="EA89" s="72"/>
      <c r="EB89" s="72"/>
      <c r="EC89" s="72"/>
      <c r="ED89" s="72"/>
      <c r="EE89" s="72"/>
      <c r="EF89" s="72"/>
      <c r="EG89" s="72"/>
      <c r="EH89" s="72"/>
      <c r="EI89" s="72"/>
      <c r="EJ89" s="72"/>
      <c r="EK89" s="72"/>
      <c r="EL89" s="72"/>
      <c r="EM89" s="72"/>
      <c r="EN89" s="72"/>
      <c r="EO89" s="72"/>
      <c r="EP89" s="72"/>
      <c r="EQ89" s="72"/>
      <c r="ER89" s="72"/>
      <c r="ES89" s="72"/>
      <c r="ET89" s="72"/>
      <c r="EU89" s="72"/>
      <c r="EV89" s="72"/>
      <c r="EW89" s="72"/>
      <c r="EX89" s="72"/>
      <c r="EY89" s="72"/>
      <c r="EZ89" s="72"/>
      <c r="FA89" s="72"/>
      <c r="FB89" s="72"/>
      <c r="FC89" s="72"/>
      <c r="FD89" s="72"/>
      <c r="FE89" s="72"/>
      <c r="FF89" s="72"/>
      <c r="FG89" s="72"/>
      <c r="FH89" s="72"/>
      <c r="FI89" s="72"/>
      <c r="FJ89" s="72"/>
      <c r="FK89" s="72"/>
      <c r="FL89" s="72"/>
      <c r="FM89" s="72"/>
      <c r="FN89" s="72"/>
      <c r="FO89" s="72"/>
      <c r="FP89" s="72"/>
      <c r="FQ89" s="72"/>
      <c r="FR89" s="72"/>
      <c r="FS89" s="72"/>
      <c r="FT89" s="72"/>
      <c r="FU89" s="72"/>
      <c r="FV89" s="72"/>
      <c r="FW89" s="72"/>
      <c r="FX89" s="72"/>
      <c r="FY89" s="72"/>
      <c r="FZ89" s="72"/>
      <c r="GA89" s="72"/>
      <c r="GB89" s="72"/>
      <c r="GC89" s="72"/>
      <c r="GD89" s="72"/>
      <c r="GE89" s="72"/>
      <c r="GF89" s="72"/>
      <c r="GG89" s="72"/>
      <c r="GH89" s="72"/>
      <c r="GI89" s="72"/>
      <c r="GJ89" s="72"/>
      <c r="GK89" s="72"/>
      <c r="GL89" s="72"/>
      <c r="GM89" s="72"/>
      <c r="GN89" s="72"/>
      <c r="GO89" s="72"/>
      <c r="GP89" s="72"/>
      <c r="GQ89" s="72"/>
      <c r="GR89" s="72"/>
      <c r="GS89" s="72"/>
      <c r="GT89" s="72"/>
      <c r="GU89" s="72"/>
      <c r="GV89" s="72"/>
      <c r="GW89" s="72"/>
      <c r="GX89" s="72"/>
      <c r="GY89" s="72"/>
      <c r="GZ89" s="72"/>
      <c r="HA89" s="72"/>
      <c r="HB89" s="72"/>
      <c r="HC89" s="72"/>
      <c r="HD89" s="72"/>
      <c r="HE89" s="72"/>
      <c r="HF89" s="72"/>
      <c r="HG89" s="72"/>
      <c r="HH89" s="72"/>
      <c r="HI89" s="72"/>
      <c r="HJ89" s="72"/>
      <c r="HK89" s="72"/>
      <c r="HL89" s="72"/>
      <c r="HM89" s="72"/>
      <c r="HN89" s="72"/>
      <c r="HO89" s="72"/>
      <c r="HP89" s="72"/>
      <c r="HQ89" s="72"/>
      <c r="HR89" s="72"/>
      <c r="HS89" s="72"/>
      <c r="HT89" s="72"/>
      <c r="HU89" s="72"/>
      <c r="HV89" s="72"/>
      <c r="HW89" s="72"/>
      <c r="HX89" s="72"/>
      <c r="HY89" s="72"/>
      <c r="HZ89" s="72"/>
      <c r="IA89" s="72"/>
      <c r="IB89" s="72"/>
      <c r="IC89" s="72"/>
      <c r="ID89" s="72"/>
      <c r="IE89" s="72"/>
      <c r="IF89" s="72"/>
      <c r="IG89" s="72"/>
      <c r="IH89" s="72"/>
      <c r="II89" s="72"/>
      <c r="IJ89" s="72"/>
      <c r="IK89" s="72"/>
      <c r="IL89" s="72"/>
      <c r="IM89" s="72"/>
      <c r="IN89" s="72"/>
      <c r="IO89" s="72"/>
      <c r="IP89" s="72"/>
      <c r="IQ89" s="72"/>
      <c r="IR89" s="72"/>
      <c r="IS89" s="72"/>
      <c r="IT89" s="72"/>
      <c r="IU89" s="72"/>
      <c r="IV89" s="72"/>
      <c r="IW89" s="72"/>
      <c r="IX89" s="72"/>
    </row>
    <row r="90" spans="1:258" ht="30.75">
      <c r="A90" s="354">
        <v>9</v>
      </c>
      <c r="B90" s="356" t="s">
        <v>350</v>
      </c>
      <c r="C90" s="356" t="s">
        <v>351</v>
      </c>
      <c r="D90" s="163" t="s">
        <v>346</v>
      </c>
      <c r="E90" s="352">
        <v>300</v>
      </c>
      <c r="F90" s="352">
        <v>0</v>
      </c>
      <c r="G90" s="357">
        <f t="shared" ref="G90" si="5">F90/E90</f>
        <v>0</v>
      </c>
      <c r="H90" s="352" t="s">
        <v>339</v>
      </c>
      <c r="I90" s="159" t="s">
        <v>293</v>
      </c>
      <c r="J90" s="160" t="s">
        <v>317</v>
      </c>
      <c r="K90" s="161" t="str">
        <f>IFERROR(CONCATENATE(INDEX('8- Politicas de admiistracion '!$B$16:$F$53,MATCH('5- Identificación de Riesgos'!J90,'8- Politicas de admiistracion '!$C$16:$C$54,0),1)," - ",L90),"")</f>
        <v>Menor - 2</v>
      </c>
      <c r="L90" s="162">
        <f>IFERROR(VLOOKUP(INDEX('8- Politicas de admiistracion '!$B$16:$F$64,MATCH('5- Identificación de Riesgos'!J90,'8- Politicas de admiistracion '!$C$16:$C$64,0),1),'8- Politicas de admiistracion '!$B$16:$F$64,5,FALSE),"")</f>
        <v>2</v>
      </c>
      <c r="M90" s="352" t="str">
        <f>IFERROR(CONCATENATE(INDEX('8- Politicas de admiistracion '!$B$16:$F$53,MATCH(ROUND(AVERAGE(L90:L99),0),'8- Politicas de admiistracion '!$F$16:$F$53,0),1)," - ",ROUND(AVERAGE(L90:L99),0)),"")</f>
        <v>Menor - 2</v>
      </c>
      <c r="N90" s="352" t="str">
        <f>IFERROR(CONCATENATE(VLOOKUP((LEFT(H90,LEN(H90)-4)&amp;LEFT(M90,LEN(M90)-4)),'9- Matriz de Calor '!$D$17:$E$41,2,0)," - ",RIGHT(H90,1)*RIGHT(M90,1)),"")</f>
        <v>Bajo - 2</v>
      </c>
      <c r="O90" s="166"/>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c r="BO90" s="72"/>
      <c r="BP90" s="72"/>
      <c r="BQ90" s="72"/>
      <c r="BR90" s="72"/>
      <c r="BS90" s="72"/>
      <c r="BT90" s="72"/>
      <c r="BU90" s="72"/>
      <c r="BV90" s="72"/>
      <c r="BW90" s="72"/>
      <c r="BX90" s="72"/>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c r="DB90" s="72"/>
      <c r="DC90" s="72"/>
      <c r="DD90" s="72"/>
      <c r="DE90" s="72"/>
      <c r="DF90" s="72"/>
      <c r="DG90" s="72"/>
      <c r="DH90" s="72"/>
      <c r="DI90" s="72"/>
      <c r="DJ90" s="72"/>
      <c r="DK90" s="72"/>
      <c r="DL90" s="72"/>
      <c r="DM90" s="72"/>
      <c r="DN90" s="72"/>
      <c r="DO90" s="72"/>
      <c r="DP90" s="72"/>
      <c r="DQ90" s="72"/>
      <c r="DR90" s="72"/>
      <c r="DS90" s="72"/>
      <c r="DT90" s="72"/>
      <c r="DU90" s="72"/>
      <c r="DV90" s="72"/>
      <c r="DW90" s="72"/>
      <c r="DX90" s="72"/>
      <c r="DY90" s="72"/>
      <c r="DZ90" s="72"/>
      <c r="EA90" s="72"/>
      <c r="EB90" s="72"/>
      <c r="EC90" s="72"/>
      <c r="ED90" s="72"/>
      <c r="EE90" s="72"/>
      <c r="EF90" s="72"/>
      <c r="EG90" s="72"/>
      <c r="EH90" s="72"/>
      <c r="EI90" s="72"/>
      <c r="EJ90" s="72"/>
      <c r="EK90" s="72"/>
      <c r="EL90" s="72"/>
      <c r="EM90" s="72"/>
      <c r="EN90" s="72"/>
      <c r="EO90" s="72"/>
      <c r="EP90" s="72"/>
      <c r="EQ90" s="72"/>
      <c r="ER90" s="72"/>
      <c r="ES90" s="72"/>
      <c r="ET90" s="72"/>
      <c r="EU90" s="72"/>
      <c r="EV90" s="72"/>
      <c r="EW90" s="72"/>
      <c r="EX90" s="72"/>
      <c r="EY90" s="72"/>
      <c r="EZ90" s="72"/>
      <c r="FA90" s="72"/>
      <c r="FB90" s="72"/>
      <c r="FC90" s="72"/>
      <c r="FD90" s="72"/>
      <c r="FE90" s="72"/>
      <c r="FF90" s="72"/>
      <c r="FG90" s="72"/>
      <c r="FH90" s="72"/>
      <c r="FI90" s="72"/>
      <c r="FJ90" s="72"/>
      <c r="FK90" s="72"/>
      <c r="FL90" s="72"/>
      <c r="FM90" s="72"/>
      <c r="FN90" s="72"/>
      <c r="FO90" s="72"/>
      <c r="FP90" s="72"/>
      <c r="FQ90" s="72"/>
      <c r="FR90" s="72"/>
      <c r="FS90" s="72"/>
      <c r="FT90" s="72"/>
      <c r="FU90" s="72"/>
      <c r="FV90" s="72"/>
      <c r="FW90" s="72"/>
      <c r="FX90" s="72"/>
      <c r="FY90" s="72"/>
      <c r="FZ90" s="72"/>
      <c r="GA90" s="72"/>
      <c r="GB90" s="72"/>
      <c r="GC90" s="72"/>
      <c r="GD90" s="72"/>
      <c r="GE90" s="72"/>
      <c r="GF90" s="72"/>
      <c r="GG90" s="72"/>
      <c r="GH90" s="72"/>
      <c r="GI90" s="72"/>
      <c r="GJ90" s="72"/>
      <c r="GK90" s="72"/>
      <c r="GL90" s="72"/>
      <c r="GM90" s="72"/>
      <c r="GN90" s="72"/>
      <c r="GO90" s="72"/>
      <c r="GP90" s="72"/>
      <c r="GQ90" s="72"/>
      <c r="GR90" s="72"/>
      <c r="GS90" s="72"/>
      <c r="GT90" s="72"/>
      <c r="GU90" s="72"/>
      <c r="GV90" s="72"/>
      <c r="GW90" s="72"/>
      <c r="GX90" s="72"/>
      <c r="GY90" s="72"/>
      <c r="GZ90" s="72"/>
      <c r="HA90" s="72"/>
      <c r="HB90" s="72"/>
      <c r="HC90" s="72"/>
      <c r="HD90" s="72"/>
      <c r="HE90" s="72"/>
      <c r="HF90" s="72"/>
      <c r="HG90" s="72"/>
      <c r="HH90" s="72"/>
      <c r="HI90" s="72"/>
      <c r="HJ90" s="72"/>
      <c r="HK90" s="72"/>
      <c r="HL90" s="72"/>
      <c r="HM90" s="72"/>
      <c r="HN90" s="72"/>
      <c r="HO90" s="72"/>
      <c r="HP90" s="72"/>
      <c r="HQ90" s="72"/>
      <c r="HR90" s="72"/>
      <c r="HS90" s="72"/>
      <c r="HT90" s="72"/>
      <c r="HU90" s="72"/>
      <c r="HV90" s="72"/>
      <c r="HW90" s="72"/>
      <c r="HX90" s="72"/>
      <c r="HY90" s="72"/>
      <c r="HZ90" s="72"/>
      <c r="IA90" s="72"/>
      <c r="IB90" s="72"/>
      <c r="IC90" s="72"/>
      <c r="ID90" s="72"/>
      <c r="IE90" s="72"/>
      <c r="IF90" s="72"/>
      <c r="IG90" s="72"/>
      <c r="IH90" s="72"/>
      <c r="II90" s="72"/>
      <c r="IJ90" s="72"/>
      <c r="IK90" s="72"/>
      <c r="IL90" s="72"/>
      <c r="IM90" s="72"/>
      <c r="IN90" s="72"/>
      <c r="IO90" s="72"/>
      <c r="IP90" s="72"/>
      <c r="IQ90" s="72"/>
      <c r="IR90" s="72"/>
      <c r="IS90" s="72"/>
      <c r="IT90" s="72"/>
      <c r="IU90" s="72"/>
      <c r="IV90" s="72"/>
      <c r="IW90" s="72"/>
      <c r="IX90" s="72"/>
    </row>
    <row r="91" spans="1:258" ht="21" customHeight="1" thickTop="1" thickBot="1">
      <c r="A91" s="354"/>
      <c r="B91" s="356"/>
      <c r="C91" s="356"/>
      <c r="D91" s="163" t="s">
        <v>347</v>
      </c>
      <c r="E91" s="352"/>
      <c r="F91" s="352"/>
      <c r="G91" s="357"/>
      <c r="H91" s="352"/>
      <c r="I91" s="159" t="s">
        <v>296</v>
      </c>
      <c r="J91" s="160" t="s">
        <v>297</v>
      </c>
      <c r="K91" s="161" t="str">
        <f>IFERROR(CONCATENATE(INDEX('8- Politicas de admiistracion '!$B$16:$F$53,MATCH('5- Identificación de Riesgos'!J91,'8- Politicas de admiistracion '!$C$16:$C$54,0),1)," - ",L91),"")</f>
        <v>Leve - 1</v>
      </c>
      <c r="L91" s="162">
        <f>IFERROR(VLOOKUP(INDEX('8- Politicas de admiistracion '!$B$16:$F$64,MATCH('5- Identificación de Riesgos'!J91,'8- Politicas de admiistracion '!$C$16:$C$64,0),1),'8- Politicas de admiistracion '!$B$16:$F$64,5,FALSE),"")</f>
        <v>1</v>
      </c>
      <c r="M91" s="352"/>
      <c r="N91" s="352"/>
      <c r="O91" s="166"/>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c r="DB91" s="72"/>
      <c r="DC91" s="72"/>
      <c r="DD91" s="72"/>
      <c r="DE91" s="72"/>
      <c r="DF91" s="72"/>
      <c r="DG91" s="72"/>
      <c r="DH91" s="72"/>
      <c r="DI91" s="72"/>
      <c r="DJ91" s="72"/>
      <c r="DK91" s="72"/>
      <c r="DL91" s="72"/>
      <c r="DM91" s="72"/>
      <c r="DN91" s="72"/>
      <c r="DO91" s="72"/>
      <c r="DP91" s="72"/>
      <c r="DQ91" s="72"/>
      <c r="DR91" s="72"/>
      <c r="DS91" s="72"/>
      <c r="DT91" s="72"/>
      <c r="DU91" s="72"/>
      <c r="DV91" s="72"/>
      <c r="DW91" s="72"/>
      <c r="DX91" s="72"/>
      <c r="DY91" s="72"/>
      <c r="DZ91" s="72"/>
      <c r="EA91" s="72"/>
      <c r="EB91" s="72"/>
      <c r="EC91" s="72"/>
      <c r="ED91" s="72"/>
      <c r="EE91" s="72"/>
      <c r="EF91" s="72"/>
      <c r="EG91" s="72"/>
      <c r="EH91" s="72"/>
      <c r="EI91" s="72"/>
      <c r="EJ91" s="72"/>
      <c r="EK91" s="72"/>
      <c r="EL91" s="72"/>
      <c r="EM91" s="72"/>
      <c r="EN91" s="72"/>
      <c r="EO91" s="72"/>
      <c r="EP91" s="72"/>
      <c r="EQ91" s="72"/>
      <c r="ER91" s="72"/>
      <c r="ES91" s="72"/>
      <c r="ET91" s="72"/>
      <c r="EU91" s="72"/>
      <c r="EV91" s="72"/>
      <c r="EW91" s="72"/>
      <c r="EX91" s="72"/>
      <c r="EY91" s="72"/>
      <c r="EZ91" s="72"/>
      <c r="FA91" s="72"/>
      <c r="FB91" s="72"/>
      <c r="FC91" s="72"/>
      <c r="FD91" s="72"/>
      <c r="FE91" s="72"/>
      <c r="FF91" s="72"/>
      <c r="FG91" s="72"/>
      <c r="FH91" s="72"/>
      <c r="FI91" s="72"/>
      <c r="FJ91" s="72"/>
      <c r="FK91" s="72"/>
      <c r="FL91" s="72"/>
      <c r="FM91" s="72"/>
      <c r="FN91" s="72"/>
      <c r="FO91" s="72"/>
      <c r="FP91" s="72"/>
      <c r="FQ91" s="72"/>
      <c r="FR91" s="72"/>
      <c r="FS91" s="72"/>
      <c r="FT91" s="72"/>
      <c r="FU91" s="72"/>
      <c r="FV91" s="72"/>
      <c r="FW91" s="72"/>
      <c r="FX91" s="72"/>
      <c r="FY91" s="72"/>
      <c r="FZ91" s="72"/>
      <c r="GA91" s="72"/>
      <c r="GB91" s="72"/>
      <c r="GC91" s="72"/>
      <c r="GD91" s="72"/>
      <c r="GE91" s="72"/>
      <c r="GF91" s="72"/>
      <c r="GG91" s="72"/>
      <c r="GH91" s="72"/>
      <c r="GI91" s="72"/>
      <c r="GJ91" s="72"/>
      <c r="GK91" s="72"/>
      <c r="GL91" s="72"/>
      <c r="GM91" s="72"/>
      <c r="GN91" s="72"/>
      <c r="GO91" s="72"/>
      <c r="GP91" s="72"/>
      <c r="GQ91" s="72"/>
      <c r="GR91" s="72"/>
      <c r="GS91" s="72"/>
      <c r="GT91" s="72"/>
      <c r="GU91" s="72"/>
      <c r="GV91" s="72"/>
      <c r="GW91" s="72"/>
      <c r="GX91" s="72"/>
      <c r="GY91" s="72"/>
      <c r="GZ91" s="72"/>
      <c r="HA91" s="72"/>
      <c r="HB91" s="72"/>
      <c r="HC91" s="72"/>
      <c r="HD91" s="72"/>
      <c r="HE91" s="72"/>
      <c r="HF91" s="72"/>
      <c r="HG91" s="72"/>
      <c r="HH91" s="72"/>
      <c r="HI91" s="72"/>
      <c r="HJ91" s="72"/>
      <c r="HK91" s="72"/>
      <c r="HL91" s="72"/>
      <c r="HM91" s="72"/>
      <c r="HN91" s="72"/>
      <c r="HO91" s="72"/>
      <c r="HP91" s="72"/>
      <c r="HQ91" s="72"/>
      <c r="HR91" s="72"/>
      <c r="HS91" s="72"/>
      <c r="HT91" s="72"/>
      <c r="HU91" s="72"/>
      <c r="HV91" s="72"/>
      <c r="HW91" s="72"/>
      <c r="HX91" s="72"/>
      <c r="HY91" s="72"/>
      <c r="HZ91" s="72"/>
      <c r="IA91" s="72"/>
      <c r="IB91" s="72"/>
      <c r="IC91" s="72"/>
      <c r="ID91" s="72"/>
      <c r="IE91" s="72"/>
      <c r="IF91" s="72"/>
      <c r="IG91" s="72"/>
      <c r="IH91" s="72"/>
      <c r="II91" s="72"/>
      <c r="IJ91" s="72"/>
      <c r="IK91" s="72"/>
      <c r="IL91" s="72"/>
      <c r="IM91" s="72"/>
      <c r="IN91" s="72"/>
      <c r="IO91" s="72"/>
      <c r="IP91" s="72"/>
      <c r="IQ91" s="72"/>
      <c r="IR91" s="72"/>
      <c r="IS91" s="72"/>
      <c r="IT91" s="72"/>
      <c r="IU91" s="72"/>
      <c r="IV91" s="72"/>
      <c r="IW91" s="72"/>
      <c r="IX91" s="72"/>
    </row>
    <row r="92" spans="1:258" ht="43.5" customHeight="1" thickTop="1" thickBot="1">
      <c r="A92" s="354"/>
      <c r="B92" s="356"/>
      <c r="C92" s="356"/>
      <c r="D92" s="163" t="s">
        <v>352</v>
      </c>
      <c r="E92" s="352"/>
      <c r="F92" s="352"/>
      <c r="G92" s="357"/>
      <c r="H92" s="352"/>
      <c r="I92" s="159"/>
      <c r="J92" s="160"/>
      <c r="K92" s="161" t="str">
        <f>IFERROR(CONCATENATE(INDEX('8- Politicas de admiistracion '!$B$16:$F$53,MATCH('5- Identificación de Riesgos'!J92,'8- Politicas de admiistracion '!$C$16:$C$54,0),1)," - ",L92),"")</f>
        <v/>
      </c>
      <c r="L92" s="162" t="str">
        <f>IFERROR(VLOOKUP(INDEX('8- Politicas de admiistracion '!$B$16:$F$64,MATCH('5- Identificación de Riesgos'!J92,'8- Politicas de admiistracion '!$C$16:$C$64,0),1),'8- Politicas de admiistracion '!$B$16:$F$64,5,FALSE),"")</f>
        <v/>
      </c>
      <c r="M92" s="352"/>
      <c r="N92" s="352"/>
      <c r="O92" s="166"/>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c r="BT92" s="72"/>
      <c r="BU92" s="72"/>
      <c r="BV92" s="72"/>
      <c r="BW92" s="72"/>
      <c r="BX92" s="72"/>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c r="DB92" s="72"/>
      <c r="DC92" s="72"/>
      <c r="DD92" s="72"/>
      <c r="DE92" s="72"/>
      <c r="DF92" s="72"/>
      <c r="DG92" s="72"/>
      <c r="DH92" s="72"/>
      <c r="DI92" s="72"/>
      <c r="DJ92" s="72"/>
      <c r="DK92" s="72"/>
      <c r="DL92" s="72"/>
      <c r="DM92" s="72"/>
      <c r="DN92" s="72"/>
      <c r="DO92" s="72"/>
      <c r="DP92" s="72"/>
      <c r="DQ92" s="72"/>
      <c r="DR92" s="72"/>
      <c r="DS92" s="72"/>
      <c r="DT92" s="72"/>
      <c r="DU92" s="72"/>
      <c r="DV92" s="72"/>
      <c r="DW92" s="72"/>
      <c r="DX92" s="72"/>
      <c r="DY92" s="72"/>
      <c r="DZ92" s="72"/>
      <c r="EA92" s="72"/>
      <c r="EB92" s="72"/>
      <c r="EC92" s="72"/>
      <c r="ED92" s="72"/>
      <c r="EE92" s="72"/>
      <c r="EF92" s="72"/>
      <c r="EG92" s="72"/>
      <c r="EH92" s="72"/>
      <c r="EI92" s="72"/>
      <c r="EJ92" s="72"/>
      <c r="EK92" s="72"/>
      <c r="EL92" s="72"/>
      <c r="EM92" s="72"/>
      <c r="EN92" s="72"/>
      <c r="EO92" s="72"/>
      <c r="EP92" s="72"/>
      <c r="EQ92" s="72"/>
      <c r="ER92" s="72"/>
      <c r="ES92" s="72"/>
      <c r="ET92" s="72"/>
      <c r="EU92" s="72"/>
      <c r="EV92" s="72"/>
      <c r="EW92" s="72"/>
      <c r="EX92" s="72"/>
      <c r="EY92" s="72"/>
      <c r="EZ92" s="72"/>
      <c r="FA92" s="72"/>
      <c r="FB92" s="72"/>
      <c r="FC92" s="72"/>
      <c r="FD92" s="72"/>
      <c r="FE92" s="72"/>
      <c r="FF92" s="72"/>
      <c r="FG92" s="72"/>
      <c r="FH92" s="72"/>
      <c r="FI92" s="72"/>
      <c r="FJ92" s="72"/>
      <c r="FK92" s="72"/>
      <c r="FL92" s="72"/>
      <c r="FM92" s="72"/>
      <c r="FN92" s="72"/>
      <c r="FO92" s="72"/>
      <c r="FP92" s="72"/>
      <c r="FQ92" s="72"/>
      <c r="FR92" s="72"/>
      <c r="FS92" s="72"/>
      <c r="FT92" s="72"/>
      <c r="FU92" s="72"/>
      <c r="FV92" s="72"/>
      <c r="FW92" s="72"/>
      <c r="FX92" s="72"/>
      <c r="FY92" s="72"/>
      <c r="FZ92" s="72"/>
      <c r="GA92" s="72"/>
      <c r="GB92" s="72"/>
      <c r="GC92" s="72"/>
      <c r="GD92" s="72"/>
      <c r="GE92" s="72"/>
      <c r="GF92" s="72"/>
      <c r="GG92" s="72"/>
      <c r="GH92" s="72"/>
      <c r="GI92" s="72"/>
      <c r="GJ92" s="72"/>
      <c r="GK92" s="72"/>
      <c r="GL92" s="72"/>
      <c r="GM92" s="72"/>
      <c r="GN92" s="72"/>
      <c r="GO92" s="72"/>
      <c r="GP92" s="72"/>
      <c r="GQ92" s="72"/>
      <c r="GR92" s="72"/>
      <c r="GS92" s="72"/>
      <c r="GT92" s="72"/>
      <c r="GU92" s="72"/>
      <c r="GV92" s="72"/>
      <c r="GW92" s="72"/>
      <c r="GX92" s="72"/>
      <c r="GY92" s="72"/>
      <c r="GZ92" s="72"/>
      <c r="HA92" s="72"/>
      <c r="HB92" s="72"/>
      <c r="HC92" s="72"/>
      <c r="HD92" s="72"/>
      <c r="HE92" s="72"/>
      <c r="HF92" s="72"/>
      <c r="HG92" s="72"/>
      <c r="HH92" s="72"/>
      <c r="HI92" s="72"/>
      <c r="HJ92" s="72"/>
      <c r="HK92" s="72"/>
      <c r="HL92" s="72"/>
      <c r="HM92" s="72"/>
      <c r="HN92" s="72"/>
      <c r="HO92" s="72"/>
      <c r="HP92" s="72"/>
      <c r="HQ92" s="72"/>
      <c r="HR92" s="72"/>
      <c r="HS92" s="72"/>
      <c r="HT92" s="72"/>
      <c r="HU92" s="72"/>
      <c r="HV92" s="72"/>
      <c r="HW92" s="72"/>
      <c r="HX92" s="72"/>
      <c r="HY92" s="72"/>
      <c r="HZ92" s="72"/>
      <c r="IA92" s="72"/>
      <c r="IB92" s="72"/>
      <c r="IC92" s="72"/>
      <c r="ID92" s="72"/>
      <c r="IE92" s="72"/>
      <c r="IF92" s="72"/>
      <c r="IG92" s="72"/>
      <c r="IH92" s="72"/>
      <c r="II92" s="72"/>
      <c r="IJ92" s="72"/>
      <c r="IK92" s="72"/>
      <c r="IL92" s="72"/>
      <c r="IM92" s="72"/>
      <c r="IN92" s="72"/>
      <c r="IO92" s="72"/>
      <c r="IP92" s="72"/>
      <c r="IQ92" s="72"/>
      <c r="IR92" s="72"/>
      <c r="IS92" s="72"/>
      <c r="IT92" s="72"/>
      <c r="IU92" s="72"/>
      <c r="IV92" s="72"/>
      <c r="IW92" s="72"/>
      <c r="IX92" s="72"/>
    </row>
    <row r="93" spans="1:258" ht="16.5" thickTop="1" thickBot="1">
      <c r="A93" s="354"/>
      <c r="B93" s="356"/>
      <c r="C93" s="356"/>
      <c r="D93" s="159"/>
      <c r="E93" s="352"/>
      <c r="F93" s="352"/>
      <c r="G93" s="357"/>
      <c r="H93" s="352"/>
      <c r="I93" s="159"/>
      <c r="J93" s="160"/>
      <c r="K93" s="161" t="str">
        <f>IFERROR(CONCATENATE(INDEX('8- Politicas de admiistracion '!$B$16:$F$53,MATCH('5- Identificación de Riesgos'!J93,'8- Politicas de admiistracion '!$C$16:$C$54,0),1)," - ",L93),"")</f>
        <v/>
      </c>
      <c r="L93" s="162" t="str">
        <f>IFERROR(VLOOKUP(INDEX('8- Politicas de admiistracion '!$B$16:$F$64,MATCH('5- Identificación de Riesgos'!J93,'8- Politicas de admiistracion '!$C$16:$C$64,0),1),'8- Politicas de admiistracion '!$B$16:$F$64,5,FALSE),"")</f>
        <v/>
      </c>
      <c r="M93" s="352"/>
      <c r="N93" s="352"/>
      <c r="O93" s="166"/>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c r="BG93" s="72"/>
      <c r="BH93" s="72"/>
      <c r="BI93" s="72"/>
      <c r="BJ93" s="72"/>
      <c r="BK93" s="72"/>
      <c r="BL93" s="72"/>
      <c r="BM93" s="72"/>
      <c r="BN93" s="72"/>
      <c r="BO93" s="72"/>
      <c r="BP93" s="72"/>
      <c r="BQ93" s="72"/>
      <c r="BR93" s="72"/>
      <c r="BS93" s="72"/>
      <c r="BT93" s="72"/>
      <c r="BU93" s="72"/>
      <c r="BV93" s="72"/>
      <c r="BW93" s="72"/>
      <c r="BX93" s="72"/>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c r="DB93" s="72"/>
      <c r="DC93" s="72"/>
      <c r="DD93" s="72"/>
      <c r="DE93" s="72"/>
      <c r="DF93" s="72"/>
      <c r="DG93" s="72"/>
      <c r="DH93" s="72"/>
      <c r="DI93" s="72"/>
      <c r="DJ93" s="72"/>
      <c r="DK93" s="72"/>
      <c r="DL93" s="72"/>
      <c r="DM93" s="72"/>
      <c r="DN93" s="72"/>
      <c r="DO93" s="72"/>
      <c r="DP93" s="72"/>
      <c r="DQ93" s="72"/>
      <c r="DR93" s="72"/>
      <c r="DS93" s="72"/>
      <c r="DT93" s="72"/>
      <c r="DU93" s="72"/>
      <c r="DV93" s="72"/>
      <c r="DW93" s="72"/>
      <c r="DX93" s="72"/>
      <c r="DY93" s="72"/>
      <c r="DZ93" s="72"/>
      <c r="EA93" s="72"/>
      <c r="EB93" s="72"/>
      <c r="EC93" s="72"/>
      <c r="ED93" s="72"/>
      <c r="EE93" s="72"/>
      <c r="EF93" s="72"/>
      <c r="EG93" s="72"/>
      <c r="EH93" s="72"/>
      <c r="EI93" s="72"/>
      <c r="EJ93" s="72"/>
      <c r="EK93" s="72"/>
      <c r="EL93" s="72"/>
      <c r="EM93" s="72"/>
      <c r="EN93" s="72"/>
      <c r="EO93" s="72"/>
      <c r="EP93" s="72"/>
      <c r="EQ93" s="72"/>
      <c r="ER93" s="72"/>
      <c r="ES93" s="72"/>
      <c r="ET93" s="72"/>
      <c r="EU93" s="72"/>
      <c r="EV93" s="72"/>
      <c r="EW93" s="72"/>
      <c r="EX93" s="72"/>
      <c r="EY93" s="72"/>
      <c r="EZ93" s="72"/>
      <c r="FA93" s="72"/>
      <c r="FB93" s="72"/>
      <c r="FC93" s="72"/>
      <c r="FD93" s="72"/>
      <c r="FE93" s="72"/>
      <c r="FF93" s="72"/>
      <c r="FG93" s="72"/>
      <c r="FH93" s="72"/>
      <c r="FI93" s="72"/>
      <c r="FJ93" s="72"/>
      <c r="FK93" s="72"/>
      <c r="FL93" s="72"/>
      <c r="FM93" s="72"/>
      <c r="FN93" s="72"/>
      <c r="FO93" s="72"/>
      <c r="FP93" s="72"/>
      <c r="FQ93" s="72"/>
      <c r="FR93" s="72"/>
      <c r="FS93" s="72"/>
      <c r="FT93" s="72"/>
      <c r="FU93" s="72"/>
      <c r="FV93" s="72"/>
      <c r="FW93" s="72"/>
      <c r="FX93" s="72"/>
      <c r="FY93" s="72"/>
      <c r="FZ93" s="72"/>
      <c r="GA93" s="72"/>
      <c r="GB93" s="72"/>
      <c r="GC93" s="72"/>
      <c r="GD93" s="72"/>
      <c r="GE93" s="72"/>
      <c r="GF93" s="72"/>
      <c r="GG93" s="72"/>
      <c r="GH93" s="72"/>
      <c r="GI93" s="72"/>
      <c r="GJ93" s="72"/>
      <c r="GK93" s="72"/>
      <c r="GL93" s="72"/>
      <c r="GM93" s="72"/>
      <c r="GN93" s="72"/>
      <c r="GO93" s="72"/>
      <c r="GP93" s="72"/>
      <c r="GQ93" s="72"/>
      <c r="GR93" s="72"/>
      <c r="GS93" s="72"/>
      <c r="GT93" s="72"/>
      <c r="GU93" s="72"/>
      <c r="GV93" s="72"/>
      <c r="GW93" s="72"/>
      <c r="GX93" s="72"/>
      <c r="GY93" s="72"/>
      <c r="GZ93" s="72"/>
      <c r="HA93" s="72"/>
      <c r="HB93" s="72"/>
      <c r="HC93" s="72"/>
      <c r="HD93" s="72"/>
      <c r="HE93" s="72"/>
      <c r="HF93" s="72"/>
      <c r="HG93" s="72"/>
      <c r="HH93" s="72"/>
      <c r="HI93" s="72"/>
      <c r="HJ93" s="72"/>
      <c r="HK93" s="72"/>
      <c r="HL93" s="72"/>
      <c r="HM93" s="72"/>
      <c r="HN93" s="72"/>
      <c r="HO93" s="72"/>
      <c r="HP93" s="72"/>
      <c r="HQ93" s="72"/>
      <c r="HR93" s="72"/>
      <c r="HS93" s="72"/>
      <c r="HT93" s="72"/>
      <c r="HU93" s="72"/>
      <c r="HV93" s="72"/>
      <c r="HW93" s="72"/>
      <c r="HX93" s="72"/>
      <c r="HY93" s="72"/>
      <c r="HZ93" s="72"/>
      <c r="IA93" s="72"/>
      <c r="IB93" s="72"/>
      <c r="IC93" s="72"/>
      <c r="ID93" s="72"/>
      <c r="IE93" s="72"/>
      <c r="IF93" s="72"/>
      <c r="IG93" s="72"/>
      <c r="IH93" s="72"/>
      <c r="II93" s="72"/>
      <c r="IJ93" s="72"/>
      <c r="IK93" s="72"/>
      <c r="IL93" s="72"/>
      <c r="IM93" s="72"/>
      <c r="IN93" s="72"/>
      <c r="IO93" s="72"/>
      <c r="IP93" s="72"/>
      <c r="IQ93" s="72"/>
      <c r="IR93" s="72"/>
      <c r="IS93" s="72"/>
      <c r="IT93" s="72"/>
      <c r="IU93" s="72"/>
      <c r="IV93" s="72"/>
      <c r="IW93" s="72"/>
      <c r="IX93" s="72"/>
    </row>
    <row r="94" spans="1:258" ht="16.5" thickTop="1" thickBot="1">
      <c r="A94" s="354"/>
      <c r="B94" s="356"/>
      <c r="C94" s="356"/>
      <c r="D94" s="163"/>
      <c r="E94" s="352"/>
      <c r="F94" s="352"/>
      <c r="G94" s="357"/>
      <c r="H94" s="352"/>
      <c r="I94" s="159"/>
      <c r="J94" s="160"/>
      <c r="K94" s="161" t="str">
        <f>IFERROR(CONCATENATE(INDEX('8- Politicas de admiistracion '!$B$16:$F$53,MATCH('5- Identificación de Riesgos'!J94,'8- Politicas de admiistracion '!$C$16:$C$54,0),1)," - ",L94),"")</f>
        <v/>
      </c>
      <c r="L94" s="162" t="str">
        <f>IFERROR(VLOOKUP(INDEX('8- Politicas de admiistracion '!$B$16:$F$64,MATCH('5- Identificación de Riesgos'!J94,'8- Politicas de admiistracion '!$C$16:$C$64,0),1),'8- Politicas de admiistracion '!$B$16:$F$64,5,FALSE),"")</f>
        <v/>
      </c>
      <c r="M94" s="352"/>
      <c r="N94" s="352"/>
      <c r="O94" s="166"/>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c r="BG94" s="72"/>
      <c r="BH94" s="72"/>
      <c r="BI94" s="72"/>
      <c r="BJ94" s="72"/>
      <c r="BK94" s="72"/>
      <c r="BL94" s="72"/>
      <c r="BM94" s="72"/>
      <c r="BN94" s="72"/>
      <c r="BO94" s="72"/>
      <c r="BP94" s="72"/>
      <c r="BQ94" s="72"/>
      <c r="BR94" s="72"/>
      <c r="BS94" s="72"/>
      <c r="BT94" s="72"/>
      <c r="BU94" s="72"/>
      <c r="BV94" s="72"/>
      <c r="BW94" s="72"/>
      <c r="BX94" s="72"/>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c r="DB94" s="72"/>
      <c r="DC94" s="72"/>
      <c r="DD94" s="72"/>
      <c r="DE94" s="72"/>
      <c r="DF94" s="72"/>
      <c r="DG94" s="72"/>
      <c r="DH94" s="72"/>
      <c r="DI94" s="72"/>
      <c r="DJ94" s="72"/>
      <c r="DK94" s="72"/>
      <c r="DL94" s="72"/>
      <c r="DM94" s="72"/>
      <c r="DN94" s="72"/>
      <c r="DO94" s="72"/>
      <c r="DP94" s="72"/>
      <c r="DQ94" s="72"/>
      <c r="DR94" s="72"/>
      <c r="DS94" s="72"/>
      <c r="DT94" s="72"/>
      <c r="DU94" s="72"/>
      <c r="DV94" s="72"/>
      <c r="DW94" s="72"/>
      <c r="DX94" s="72"/>
      <c r="DY94" s="72"/>
      <c r="DZ94" s="72"/>
      <c r="EA94" s="72"/>
      <c r="EB94" s="72"/>
      <c r="EC94" s="72"/>
      <c r="ED94" s="72"/>
      <c r="EE94" s="72"/>
      <c r="EF94" s="72"/>
      <c r="EG94" s="72"/>
      <c r="EH94" s="72"/>
      <c r="EI94" s="72"/>
      <c r="EJ94" s="72"/>
      <c r="EK94" s="72"/>
      <c r="EL94" s="72"/>
      <c r="EM94" s="72"/>
      <c r="EN94" s="72"/>
      <c r="EO94" s="72"/>
      <c r="EP94" s="72"/>
      <c r="EQ94" s="72"/>
      <c r="ER94" s="72"/>
      <c r="ES94" s="72"/>
      <c r="ET94" s="72"/>
      <c r="EU94" s="72"/>
      <c r="EV94" s="72"/>
      <c r="EW94" s="72"/>
      <c r="EX94" s="72"/>
      <c r="EY94" s="72"/>
      <c r="EZ94" s="72"/>
      <c r="FA94" s="72"/>
      <c r="FB94" s="72"/>
      <c r="FC94" s="72"/>
      <c r="FD94" s="72"/>
      <c r="FE94" s="72"/>
      <c r="FF94" s="72"/>
      <c r="FG94" s="72"/>
      <c r="FH94" s="72"/>
      <c r="FI94" s="72"/>
      <c r="FJ94" s="72"/>
      <c r="FK94" s="72"/>
      <c r="FL94" s="72"/>
      <c r="FM94" s="72"/>
      <c r="FN94" s="72"/>
      <c r="FO94" s="72"/>
      <c r="FP94" s="72"/>
      <c r="FQ94" s="72"/>
      <c r="FR94" s="72"/>
      <c r="FS94" s="72"/>
      <c r="FT94" s="72"/>
      <c r="FU94" s="72"/>
      <c r="FV94" s="72"/>
      <c r="FW94" s="72"/>
      <c r="FX94" s="72"/>
      <c r="FY94" s="72"/>
      <c r="FZ94" s="72"/>
      <c r="GA94" s="72"/>
      <c r="GB94" s="72"/>
      <c r="GC94" s="72"/>
      <c r="GD94" s="72"/>
      <c r="GE94" s="72"/>
      <c r="GF94" s="72"/>
      <c r="GG94" s="72"/>
      <c r="GH94" s="72"/>
      <c r="GI94" s="72"/>
      <c r="GJ94" s="72"/>
      <c r="GK94" s="72"/>
      <c r="GL94" s="72"/>
      <c r="GM94" s="72"/>
      <c r="GN94" s="72"/>
      <c r="GO94" s="72"/>
      <c r="GP94" s="72"/>
      <c r="GQ94" s="72"/>
      <c r="GR94" s="72"/>
      <c r="GS94" s="72"/>
      <c r="GT94" s="72"/>
      <c r="GU94" s="72"/>
      <c r="GV94" s="72"/>
      <c r="GW94" s="72"/>
      <c r="GX94" s="72"/>
      <c r="GY94" s="72"/>
      <c r="GZ94" s="72"/>
      <c r="HA94" s="72"/>
      <c r="HB94" s="72"/>
      <c r="HC94" s="72"/>
      <c r="HD94" s="72"/>
      <c r="HE94" s="72"/>
      <c r="HF94" s="72"/>
      <c r="HG94" s="72"/>
      <c r="HH94" s="72"/>
      <c r="HI94" s="72"/>
      <c r="HJ94" s="72"/>
      <c r="HK94" s="72"/>
      <c r="HL94" s="72"/>
      <c r="HM94" s="72"/>
      <c r="HN94" s="72"/>
      <c r="HO94" s="72"/>
      <c r="HP94" s="72"/>
      <c r="HQ94" s="72"/>
      <c r="HR94" s="72"/>
      <c r="HS94" s="72"/>
      <c r="HT94" s="72"/>
      <c r="HU94" s="72"/>
      <c r="HV94" s="72"/>
      <c r="HW94" s="72"/>
      <c r="HX94" s="72"/>
      <c r="HY94" s="72"/>
      <c r="HZ94" s="72"/>
      <c r="IA94" s="72"/>
      <c r="IB94" s="72"/>
      <c r="IC94" s="72"/>
      <c r="ID94" s="72"/>
      <c r="IE94" s="72"/>
      <c r="IF94" s="72"/>
      <c r="IG94" s="72"/>
      <c r="IH94" s="72"/>
      <c r="II94" s="72"/>
      <c r="IJ94" s="72"/>
      <c r="IK94" s="72"/>
      <c r="IL94" s="72"/>
      <c r="IM94" s="72"/>
      <c r="IN94" s="72"/>
      <c r="IO94" s="72"/>
      <c r="IP94" s="72"/>
      <c r="IQ94" s="72"/>
      <c r="IR94" s="72"/>
      <c r="IS94" s="72"/>
      <c r="IT94" s="72"/>
      <c r="IU94" s="72"/>
      <c r="IV94" s="72"/>
      <c r="IW94" s="72"/>
      <c r="IX94" s="72"/>
    </row>
    <row r="95" spans="1:258" ht="16.5" thickTop="1" thickBot="1">
      <c r="A95" s="354"/>
      <c r="B95" s="356"/>
      <c r="C95" s="356"/>
      <c r="D95" s="163"/>
      <c r="E95" s="352"/>
      <c r="F95" s="352"/>
      <c r="G95" s="357"/>
      <c r="H95" s="352"/>
      <c r="I95" s="159"/>
      <c r="J95" s="160"/>
      <c r="K95" s="161" t="str">
        <f>IFERROR(CONCATENATE(INDEX('8- Politicas de admiistracion '!$B$16:$F$53,MATCH('5- Identificación de Riesgos'!J95,'8- Politicas de admiistracion '!$C$16:$C$54,0),1)," - ",L95),"")</f>
        <v/>
      </c>
      <c r="L95" s="162" t="str">
        <f>IFERROR(VLOOKUP(INDEX('8- Politicas de admiistracion '!$B$16:$F$64,MATCH('5- Identificación de Riesgos'!J95,'8- Politicas de admiistracion '!$C$16:$C$64,0),1),'8- Politicas de admiistracion '!$B$16:$F$64,5,FALSE),"")</f>
        <v/>
      </c>
      <c r="M95" s="352"/>
      <c r="N95" s="352"/>
      <c r="O95" s="166"/>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E95" s="72"/>
      <c r="BF95" s="72"/>
      <c r="BG95" s="72"/>
      <c r="BH95" s="72"/>
      <c r="BI95" s="72"/>
      <c r="BJ95" s="72"/>
      <c r="BK95" s="72"/>
      <c r="BL95" s="72"/>
      <c r="BM95" s="72"/>
      <c r="BN95" s="72"/>
      <c r="BO95" s="72"/>
      <c r="BP95" s="72"/>
      <c r="BQ95" s="72"/>
      <c r="BR95" s="72"/>
      <c r="BS95" s="72"/>
      <c r="BT95" s="72"/>
      <c r="BU95" s="72"/>
      <c r="BV95" s="72"/>
      <c r="BW95" s="72"/>
      <c r="BX95" s="72"/>
      <c r="BY95" s="72"/>
      <c r="BZ95" s="72"/>
      <c r="CA95" s="72"/>
      <c r="CB95" s="72"/>
      <c r="CC95" s="72"/>
      <c r="CD95" s="72"/>
      <c r="CE95" s="72"/>
      <c r="CF95" s="72"/>
      <c r="CG95" s="72"/>
      <c r="CH95" s="72"/>
      <c r="CI95" s="72"/>
      <c r="CJ95" s="72"/>
      <c r="CK95" s="72"/>
      <c r="CL95" s="72"/>
      <c r="CM95" s="72"/>
      <c r="CN95" s="72"/>
      <c r="CO95" s="72"/>
      <c r="CP95" s="72"/>
      <c r="CQ95" s="72"/>
      <c r="CR95" s="72"/>
      <c r="CS95" s="72"/>
      <c r="CT95" s="72"/>
      <c r="CU95" s="72"/>
      <c r="CV95" s="72"/>
      <c r="CW95" s="72"/>
      <c r="CX95" s="72"/>
      <c r="CY95" s="72"/>
      <c r="CZ95" s="72"/>
      <c r="DA95" s="72"/>
      <c r="DB95" s="72"/>
      <c r="DC95" s="72"/>
      <c r="DD95" s="72"/>
      <c r="DE95" s="72"/>
      <c r="DF95" s="72"/>
      <c r="DG95" s="72"/>
      <c r="DH95" s="72"/>
      <c r="DI95" s="72"/>
      <c r="DJ95" s="72"/>
      <c r="DK95" s="72"/>
      <c r="DL95" s="72"/>
      <c r="DM95" s="72"/>
      <c r="DN95" s="72"/>
      <c r="DO95" s="72"/>
      <c r="DP95" s="72"/>
      <c r="DQ95" s="72"/>
      <c r="DR95" s="72"/>
      <c r="DS95" s="72"/>
      <c r="DT95" s="72"/>
      <c r="DU95" s="72"/>
      <c r="DV95" s="72"/>
      <c r="DW95" s="72"/>
      <c r="DX95" s="72"/>
      <c r="DY95" s="72"/>
      <c r="DZ95" s="72"/>
      <c r="EA95" s="72"/>
      <c r="EB95" s="72"/>
      <c r="EC95" s="72"/>
      <c r="ED95" s="72"/>
      <c r="EE95" s="72"/>
      <c r="EF95" s="72"/>
      <c r="EG95" s="72"/>
      <c r="EH95" s="72"/>
      <c r="EI95" s="72"/>
      <c r="EJ95" s="72"/>
      <c r="EK95" s="72"/>
      <c r="EL95" s="72"/>
      <c r="EM95" s="72"/>
      <c r="EN95" s="72"/>
      <c r="EO95" s="72"/>
      <c r="EP95" s="72"/>
      <c r="EQ95" s="72"/>
      <c r="ER95" s="72"/>
      <c r="ES95" s="72"/>
      <c r="ET95" s="72"/>
      <c r="EU95" s="72"/>
      <c r="EV95" s="72"/>
      <c r="EW95" s="72"/>
      <c r="EX95" s="72"/>
      <c r="EY95" s="72"/>
      <c r="EZ95" s="72"/>
      <c r="FA95" s="72"/>
      <c r="FB95" s="72"/>
      <c r="FC95" s="72"/>
      <c r="FD95" s="72"/>
      <c r="FE95" s="72"/>
      <c r="FF95" s="72"/>
      <c r="FG95" s="72"/>
      <c r="FH95" s="72"/>
      <c r="FI95" s="72"/>
      <c r="FJ95" s="72"/>
      <c r="FK95" s="72"/>
      <c r="FL95" s="72"/>
      <c r="FM95" s="72"/>
      <c r="FN95" s="72"/>
      <c r="FO95" s="72"/>
      <c r="FP95" s="72"/>
      <c r="FQ95" s="72"/>
      <c r="FR95" s="72"/>
      <c r="FS95" s="72"/>
      <c r="FT95" s="72"/>
      <c r="FU95" s="72"/>
      <c r="FV95" s="72"/>
      <c r="FW95" s="72"/>
      <c r="FX95" s="72"/>
      <c r="FY95" s="72"/>
      <c r="FZ95" s="72"/>
      <c r="GA95" s="72"/>
      <c r="GB95" s="72"/>
      <c r="GC95" s="72"/>
      <c r="GD95" s="72"/>
      <c r="GE95" s="72"/>
      <c r="GF95" s="72"/>
      <c r="GG95" s="72"/>
      <c r="GH95" s="72"/>
      <c r="GI95" s="72"/>
      <c r="GJ95" s="72"/>
      <c r="GK95" s="72"/>
      <c r="GL95" s="72"/>
      <c r="GM95" s="72"/>
      <c r="GN95" s="72"/>
      <c r="GO95" s="72"/>
      <c r="GP95" s="72"/>
      <c r="GQ95" s="72"/>
      <c r="GR95" s="72"/>
      <c r="GS95" s="72"/>
      <c r="GT95" s="72"/>
      <c r="GU95" s="72"/>
      <c r="GV95" s="72"/>
      <c r="GW95" s="72"/>
      <c r="GX95" s="72"/>
      <c r="GY95" s="72"/>
      <c r="GZ95" s="72"/>
      <c r="HA95" s="72"/>
      <c r="HB95" s="72"/>
      <c r="HC95" s="72"/>
      <c r="HD95" s="72"/>
      <c r="HE95" s="72"/>
      <c r="HF95" s="72"/>
      <c r="HG95" s="72"/>
      <c r="HH95" s="72"/>
      <c r="HI95" s="72"/>
      <c r="HJ95" s="72"/>
      <c r="HK95" s="72"/>
      <c r="HL95" s="72"/>
      <c r="HM95" s="72"/>
      <c r="HN95" s="72"/>
      <c r="HO95" s="72"/>
      <c r="HP95" s="72"/>
      <c r="HQ95" s="72"/>
      <c r="HR95" s="72"/>
      <c r="HS95" s="72"/>
      <c r="HT95" s="72"/>
      <c r="HU95" s="72"/>
      <c r="HV95" s="72"/>
      <c r="HW95" s="72"/>
      <c r="HX95" s="72"/>
      <c r="HY95" s="72"/>
      <c r="HZ95" s="72"/>
      <c r="IA95" s="72"/>
      <c r="IB95" s="72"/>
      <c r="IC95" s="72"/>
      <c r="ID95" s="72"/>
      <c r="IE95" s="72"/>
      <c r="IF95" s="72"/>
      <c r="IG95" s="72"/>
      <c r="IH95" s="72"/>
      <c r="II95" s="72"/>
      <c r="IJ95" s="72"/>
      <c r="IK95" s="72"/>
      <c r="IL95" s="72"/>
      <c r="IM95" s="72"/>
      <c r="IN95" s="72"/>
      <c r="IO95" s="72"/>
      <c r="IP95" s="72"/>
      <c r="IQ95" s="72"/>
      <c r="IR95" s="72"/>
      <c r="IS95" s="72"/>
      <c r="IT95" s="72"/>
      <c r="IU95" s="72"/>
      <c r="IV95" s="72"/>
      <c r="IW95" s="72"/>
      <c r="IX95" s="72"/>
    </row>
    <row r="96" spans="1:258" ht="9.75" customHeight="1" thickTop="1" thickBot="1">
      <c r="A96" s="354"/>
      <c r="B96" s="356"/>
      <c r="C96" s="356"/>
      <c r="D96" s="163"/>
      <c r="E96" s="352"/>
      <c r="F96" s="352"/>
      <c r="G96" s="357"/>
      <c r="H96" s="352"/>
      <c r="I96" s="159"/>
      <c r="J96" s="160"/>
      <c r="K96" s="161" t="str">
        <f>IFERROR(CONCATENATE(INDEX('8- Politicas de admiistracion '!$B$16:$F$53,MATCH('5- Identificación de Riesgos'!J96,'8- Politicas de admiistracion '!$C$16:$C$54,0),1)," - ",L96),"")</f>
        <v/>
      </c>
      <c r="L96" s="162" t="str">
        <f>IFERROR(VLOOKUP(INDEX('8- Politicas de admiistracion '!$B$16:$F$64,MATCH('5- Identificación de Riesgos'!J96,'8- Politicas de admiistracion '!$C$16:$C$64,0),1),'8- Politicas de admiistracion '!$B$16:$F$64,5,FALSE),"")</f>
        <v/>
      </c>
      <c r="M96" s="352"/>
      <c r="N96" s="352"/>
      <c r="O96" s="166"/>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c r="BG96" s="72"/>
      <c r="BH96" s="72"/>
      <c r="BI96" s="72"/>
      <c r="BJ96" s="72"/>
      <c r="BK96" s="72"/>
      <c r="BL96" s="72"/>
      <c r="BM96" s="72"/>
      <c r="BN96" s="72"/>
      <c r="BO96" s="72"/>
      <c r="BP96" s="72"/>
      <c r="BQ96" s="72"/>
      <c r="BR96" s="72"/>
      <c r="BS96" s="72"/>
      <c r="BT96" s="72"/>
      <c r="BU96" s="72"/>
      <c r="BV96" s="72"/>
      <c r="BW96" s="72"/>
      <c r="BX96" s="72"/>
      <c r="BY96" s="72"/>
      <c r="BZ96" s="72"/>
      <c r="CA96" s="72"/>
      <c r="CB96" s="72"/>
      <c r="CC96" s="72"/>
      <c r="CD96" s="72"/>
      <c r="CE96" s="72"/>
      <c r="CF96" s="72"/>
      <c r="CG96" s="72"/>
      <c r="CH96" s="72"/>
      <c r="CI96" s="72"/>
      <c r="CJ96" s="72"/>
      <c r="CK96" s="72"/>
      <c r="CL96" s="72"/>
      <c r="CM96" s="72"/>
      <c r="CN96" s="72"/>
      <c r="CO96" s="72"/>
      <c r="CP96" s="72"/>
      <c r="CQ96" s="72"/>
      <c r="CR96" s="72"/>
      <c r="CS96" s="72"/>
      <c r="CT96" s="72"/>
      <c r="CU96" s="72"/>
      <c r="CV96" s="72"/>
      <c r="CW96" s="72"/>
      <c r="CX96" s="72"/>
      <c r="CY96" s="72"/>
      <c r="CZ96" s="72"/>
      <c r="DA96" s="72"/>
      <c r="DB96" s="72"/>
      <c r="DC96" s="72"/>
      <c r="DD96" s="72"/>
      <c r="DE96" s="72"/>
      <c r="DF96" s="72"/>
      <c r="DG96" s="72"/>
      <c r="DH96" s="72"/>
      <c r="DI96" s="72"/>
      <c r="DJ96" s="72"/>
      <c r="DK96" s="72"/>
      <c r="DL96" s="72"/>
      <c r="DM96" s="72"/>
      <c r="DN96" s="72"/>
      <c r="DO96" s="72"/>
      <c r="DP96" s="72"/>
      <c r="DQ96" s="72"/>
      <c r="DR96" s="72"/>
      <c r="DS96" s="72"/>
      <c r="DT96" s="72"/>
      <c r="DU96" s="72"/>
      <c r="DV96" s="72"/>
      <c r="DW96" s="72"/>
      <c r="DX96" s="72"/>
      <c r="DY96" s="72"/>
      <c r="DZ96" s="72"/>
      <c r="EA96" s="72"/>
      <c r="EB96" s="72"/>
      <c r="EC96" s="72"/>
      <c r="ED96" s="72"/>
      <c r="EE96" s="72"/>
      <c r="EF96" s="72"/>
      <c r="EG96" s="72"/>
      <c r="EH96" s="72"/>
      <c r="EI96" s="72"/>
      <c r="EJ96" s="72"/>
      <c r="EK96" s="72"/>
      <c r="EL96" s="72"/>
      <c r="EM96" s="72"/>
      <c r="EN96" s="72"/>
      <c r="EO96" s="72"/>
      <c r="EP96" s="72"/>
      <c r="EQ96" s="72"/>
      <c r="ER96" s="72"/>
      <c r="ES96" s="72"/>
      <c r="ET96" s="72"/>
      <c r="EU96" s="72"/>
      <c r="EV96" s="72"/>
      <c r="EW96" s="72"/>
      <c r="EX96" s="72"/>
      <c r="EY96" s="72"/>
      <c r="EZ96" s="72"/>
      <c r="FA96" s="72"/>
      <c r="FB96" s="72"/>
      <c r="FC96" s="72"/>
      <c r="FD96" s="72"/>
      <c r="FE96" s="72"/>
      <c r="FF96" s="72"/>
      <c r="FG96" s="72"/>
      <c r="FH96" s="72"/>
      <c r="FI96" s="72"/>
      <c r="FJ96" s="72"/>
      <c r="FK96" s="72"/>
      <c r="FL96" s="72"/>
      <c r="FM96" s="72"/>
      <c r="FN96" s="72"/>
      <c r="FO96" s="72"/>
      <c r="FP96" s="72"/>
      <c r="FQ96" s="72"/>
      <c r="FR96" s="72"/>
      <c r="FS96" s="72"/>
      <c r="FT96" s="72"/>
      <c r="FU96" s="72"/>
      <c r="FV96" s="72"/>
      <c r="FW96" s="72"/>
      <c r="FX96" s="72"/>
      <c r="FY96" s="72"/>
      <c r="FZ96" s="72"/>
      <c r="GA96" s="72"/>
      <c r="GB96" s="72"/>
      <c r="GC96" s="72"/>
      <c r="GD96" s="72"/>
      <c r="GE96" s="72"/>
      <c r="GF96" s="72"/>
      <c r="GG96" s="72"/>
      <c r="GH96" s="72"/>
      <c r="GI96" s="72"/>
      <c r="GJ96" s="72"/>
      <c r="GK96" s="72"/>
      <c r="GL96" s="72"/>
      <c r="GM96" s="72"/>
      <c r="GN96" s="72"/>
      <c r="GO96" s="72"/>
      <c r="GP96" s="72"/>
      <c r="GQ96" s="72"/>
      <c r="GR96" s="72"/>
      <c r="GS96" s="72"/>
      <c r="GT96" s="72"/>
      <c r="GU96" s="72"/>
      <c r="GV96" s="72"/>
      <c r="GW96" s="72"/>
      <c r="GX96" s="72"/>
      <c r="GY96" s="72"/>
      <c r="GZ96" s="72"/>
      <c r="HA96" s="72"/>
      <c r="HB96" s="72"/>
      <c r="HC96" s="72"/>
      <c r="HD96" s="72"/>
      <c r="HE96" s="72"/>
      <c r="HF96" s="72"/>
      <c r="HG96" s="72"/>
      <c r="HH96" s="72"/>
      <c r="HI96" s="72"/>
      <c r="HJ96" s="72"/>
      <c r="HK96" s="72"/>
      <c r="HL96" s="72"/>
      <c r="HM96" s="72"/>
      <c r="HN96" s="72"/>
      <c r="HO96" s="72"/>
      <c r="HP96" s="72"/>
      <c r="HQ96" s="72"/>
      <c r="HR96" s="72"/>
      <c r="HS96" s="72"/>
      <c r="HT96" s="72"/>
      <c r="HU96" s="72"/>
      <c r="HV96" s="72"/>
      <c r="HW96" s="72"/>
      <c r="HX96" s="72"/>
      <c r="HY96" s="72"/>
      <c r="HZ96" s="72"/>
      <c r="IA96" s="72"/>
      <c r="IB96" s="72"/>
      <c r="IC96" s="72"/>
      <c r="ID96" s="72"/>
      <c r="IE96" s="72"/>
      <c r="IF96" s="72"/>
      <c r="IG96" s="72"/>
      <c r="IH96" s="72"/>
      <c r="II96" s="72"/>
      <c r="IJ96" s="72"/>
      <c r="IK96" s="72"/>
      <c r="IL96" s="72"/>
      <c r="IM96" s="72"/>
      <c r="IN96" s="72"/>
      <c r="IO96" s="72"/>
      <c r="IP96" s="72"/>
      <c r="IQ96" s="72"/>
      <c r="IR96" s="72"/>
      <c r="IS96" s="72"/>
      <c r="IT96" s="72"/>
      <c r="IU96" s="72"/>
      <c r="IV96" s="72"/>
      <c r="IW96" s="72"/>
      <c r="IX96" s="72"/>
    </row>
    <row r="97" spans="1:258" ht="9.75" customHeight="1" thickTop="1" thickBot="1">
      <c r="A97" s="354"/>
      <c r="B97" s="356"/>
      <c r="C97" s="356"/>
      <c r="D97" s="159"/>
      <c r="E97" s="352"/>
      <c r="F97" s="352"/>
      <c r="G97" s="357"/>
      <c r="H97" s="352"/>
      <c r="I97" s="159"/>
      <c r="J97" s="160"/>
      <c r="K97" s="161" t="str">
        <f>IFERROR(CONCATENATE(INDEX('8- Politicas de admiistracion '!$B$16:$F$53,MATCH('5- Identificación de Riesgos'!J97,'8- Politicas de admiistracion '!$C$16:$C$54,0),1)," - ",L97),"")</f>
        <v/>
      </c>
      <c r="L97" s="162" t="str">
        <f>IFERROR(VLOOKUP(INDEX('8- Politicas de admiistracion '!$B$16:$F$64,MATCH('5- Identificación de Riesgos'!J97,'8- Politicas de admiistracion '!$C$16:$C$64,0),1),'8- Politicas de admiistracion '!$B$16:$F$64,5,FALSE),"")</f>
        <v/>
      </c>
      <c r="M97" s="352"/>
      <c r="N97" s="352"/>
      <c r="O97" s="166"/>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c r="BA97" s="72"/>
      <c r="BB97" s="72"/>
      <c r="BC97" s="72"/>
      <c r="BD97" s="72"/>
      <c r="BE97" s="72"/>
      <c r="BF97" s="72"/>
      <c r="BG97" s="72"/>
      <c r="BH97" s="72"/>
      <c r="BI97" s="72"/>
      <c r="BJ97" s="72"/>
      <c r="BK97" s="72"/>
      <c r="BL97" s="72"/>
      <c r="BM97" s="72"/>
      <c r="BN97" s="72"/>
      <c r="BO97" s="72"/>
      <c r="BP97" s="72"/>
      <c r="BQ97" s="72"/>
      <c r="BR97" s="72"/>
      <c r="BS97" s="72"/>
      <c r="BT97" s="72"/>
      <c r="BU97" s="72"/>
      <c r="BV97" s="72"/>
      <c r="BW97" s="72"/>
      <c r="BX97" s="72"/>
      <c r="BY97" s="72"/>
      <c r="BZ97" s="72"/>
      <c r="CA97" s="72"/>
      <c r="CB97" s="72"/>
      <c r="CC97" s="72"/>
      <c r="CD97" s="72"/>
      <c r="CE97" s="72"/>
      <c r="CF97" s="72"/>
      <c r="CG97" s="72"/>
      <c r="CH97" s="72"/>
      <c r="CI97" s="72"/>
      <c r="CJ97" s="72"/>
      <c r="CK97" s="72"/>
      <c r="CL97" s="72"/>
      <c r="CM97" s="72"/>
      <c r="CN97" s="72"/>
      <c r="CO97" s="72"/>
      <c r="CP97" s="72"/>
      <c r="CQ97" s="72"/>
      <c r="CR97" s="72"/>
      <c r="CS97" s="72"/>
      <c r="CT97" s="72"/>
      <c r="CU97" s="72"/>
      <c r="CV97" s="72"/>
      <c r="CW97" s="72"/>
      <c r="CX97" s="72"/>
      <c r="CY97" s="72"/>
      <c r="CZ97" s="72"/>
      <c r="DA97" s="72"/>
      <c r="DB97" s="72"/>
      <c r="DC97" s="72"/>
      <c r="DD97" s="72"/>
      <c r="DE97" s="72"/>
      <c r="DF97" s="72"/>
      <c r="DG97" s="72"/>
      <c r="DH97" s="72"/>
      <c r="DI97" s="72"/>
      <c r="DJ97" s="72"/>
      <c r="DK97" s="72"/>
      <c r="DL97" s="72"/>
      <c r="DM97" s="72"/>
      <c r="DN97" s="72"/>
      <c r="DO97" s="72"/>
      <c r="DP97" s="72"/>
      <c r="DQ97" s="72"/>
      <c r="DR97" s="72"/>
      <c r="DS97" s="72"/>
      <c r="DT97" s="72"/>
      <c r="DU97" s="72"/>
      <c r="DV97" s="72"/>
      <c r="DW97" s="72"/>
      <c r="DX97" s="72"/>
      <c r="DY97" s="72"/>
      <c r="DZ97" s="72"/>
      <c r="EA97" s="72"/>
      <c r="EB97" s="72"/>
      <c r="EC97" s="72"/>
      <c r="ED97" s="72"/>
      <c r="EE97" s="72"/>
      <c r="EF97" s="72"/>
      <c r="EG97" s="72"/>
      <c r="EH97" s="72"/>
      <c r="EI97" s="72"/>
      <c r="EJ97" s="72"/>
      <c r="EK97" s="72"/>
      <c r="EL97" s="72"/>
      <c r="EM97" s="72"/>
      <c r="EN97" s="72"/>
      <c r="EO97" s="72"/>
      <c r="EP97" s="72"/>
      <c r="EQ97" s="72"/>
      <c r="ER97" s="72"/>
      <c r="ES97" s="72"/>
      <c r="ET97" s="72"/>
      <c r="EU97" s="72"/>
      <c r="EV97" s="72"/>
      <c r="EW97" s="72"/>
      <c r="EX97" s="72"/>
      <c r="EY97" s="72"/>
      <c r="EZ97" s="72"/>
      <c r="FA97" s="72"/>
      <c r="FB97" s="72"/>
      <c r="FC97" s="72"/>
      <c r="FD97" s="72"/>
      <c r="FE97" s="72"/>
      <c r="FF97" s="72"/>
      <c r="FG97" s="72"/>
      <c r="FH97" s="72"/>
      <c r="FI97" s="72"/>
      <c r="FJ97" s="72"/>
      <c r="FK97" s="72"/>
      <c r="FL97" s="72"/>
      <c r="FM97" s="72"/>
      <c r="FN97" s="72"/>
      <c r="FO97" s="72"/>
      <c r="FP97" s="72"/>
      <c r="FQ97" s="72"/>
      <c r="FR97" s="72"/>
      <c r="FS97" s="72"/>
      <c r="FT97" s="72"/>
      <c r="FU97" s="72"/>
      <c r="FV97" s="72"/>
      <c r="FW97" s="72"/>
      <c r="FX97" s="72"/>
      <c r="FY97" s="72"/>
      <c r="FZ97" s="72"/>
      <c r="GA97" s="72"/>
      <c r="GB97" s="72"/>
      <c r="GC97" s="72"/>
      <c r="GD97" s="72"/>
      <c r="GE97" s="72"/>
      <c r="GF97" s="72"/>
      <c r="GG97" s="72"/>
      <c r="GH97" s="72"/>
      <c r="GI97" s="72"/>
      <c r="GJ97" s="72"/>
      <c r="GK97" s="72"/>
      <c r="GL97" s="72"/>
      <c r="GM97" s="72"/>
      <c r="GN97" s="72"/>
      <c r="GO97" s="72"/>
      <c r="GP97" s="72"/>
      <c r="GQ97" s="72"/>
      <c r="GR97" s="72"/>
      <c r="GS97" s="72"/>
      <c r="GT97" s="72"/>
      <c r="GU97" s="72"/>
      <c r="GV97" s="72"/>
      <c r="GW97" s="72"/>
      <c r="GX97" s="72"/>
      <c r="GY97" s="72"/>
      <c r="GZ97" s="72"/>
      <c r="HA97" s="72"/>
      <c r="HB97" s="72"/>
      <c r="HC97" s="72"/>
      <c r="HD97" s="72"/>
      <c r="HE97" s="72"/>
      <c r="HF97" s="72"/>
      <c r="HG97" s="72"/>
      <c r="HH97" s="72"/>
      <c r="HI97" s="72"/>
      <c r="HJ97" s="72"/>
      <c r="HK97" s="72"/>
      <c r="HL97" s="72"/>
      <c r="HM97" s="72"/>
      <c r="HN97" s="72"/>
      <c r="HO97" s="72"/>
      <c r="HP97" s="72"/>
      <c r="HQ97" s="72"/>
      <c r="HR97" s="72"/>
      <c r="HS97" s="72"/>
      <c r="HT97" s="72"/>
      <c r="HU97" s="72"/>
      <c r="HV97" s="72"/>
      <c r="HW97" s="72"/>
      <c r="HX97" s="72"/>
      <c r="HY97" s="72"/>
      <c r="HZ97" s="72"/>
      <c r="IA97" s="72"/>
      <c r="IB97" s="72"/>
      <c r="IC97" s="72"/>
      <c r="ID97" s="72"/>
      <c r="IE97" s="72"/>
      <c r="IF97" s="72"/>
      <c r="IG97" s="72"/>
      <c r="IH97" s="72"/>
      <c r="II97" s="72"/>
      <c r="IJ97" s="72"/>
      <c r="IK97" s="72"/>
      <c r="IL97" s="72"/>
      <c r="IM97" s="72"/>
      <c r="IN97" s="72"/>
      <c r="IO97" s="72"/>
      <c r="IP97" s="72"/>
      <c r="IQ97" s="72"/>
      <c r="IR97" s="72"/>
      <c r="IS97" s="72"/>
      <c r="IT97" s="72"/>
      <c r="IU97" s="72"/>
      <c r="IV97" s="72"/>
      <c r="IW97" s="72"/>
      <c r="IX97" s="72"/>
    </row>
    <row r="98" spans="1:258" ht="9.75" customHeight="1" thickTop="1" thickBot="1">
      <c r="A98" s="354"/>
      <c r="B98" s="356"/>
      <c r="C98" s="356"/>
      <c r="D98" s="159"/>
      <c r="E98" s="352"/>
      <c r="F98" s="352"/>
      <c r="G98" s="357"/>
      <c r="H98" s="352"/>
      <c r="I98" s="159"/>
      <c r="J98" s="160"/>
      <c r="K98" s="161" t="str">
        <f>IFERROR(CONCATENATE(INDEX('8- Politicas de admiistracion '!$B$16:$F$53,MATCH('5- Identificación de Riesgos'!J98,'8- Politicas de admiistracion '!$C$16:$C$54,0),1)," - ",L98),"")</f>
        <v/>
      </c>
      <c r="L98" s="162" t="str">
        <f>IFERROR(VLOOKUP(INDEX('8- Politicas de admiistracion '!$B$16:$F$64,MATCH('5- Identificación de Riesgos'!J98,'8- Politicas de admiistracion '!$C$16:$C$64,0),1),'8- Politicas de admiistracion '!$B$16:$F$64,5,FALSE),"")</f>
        <v/>
      </c>
      <c r="M98" s="352"/>
      <c r="N98" s="352"/>
      <c r="O98" s="166"/>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c r="BA98" s="72"/>
      <c r="BB98" s="72"/>
      <c r="BC98" s="72"/>
      <c r="BD98" s="72"/>
      <c r="BE98" s="72"/>
      <c r="BF98" s="72"/>
      <c r="BG98" s="72"/>
      <c r="BH98" s="72"/>
      <c r="BI98" s="72"/>
      <c r="BJ98" s="72"/>
      <c r="BK98" s="72"/>
      <c r="BL98" s="72"/>
      <c r="BM98" s="72"/>
      <c r="BN98" s="72"/>
      <c r="BO98" s="72"/>
      <c r="BP98" s="72"/>
      <c r="BQ98" s="72"/>
      <c r="BR98" s="72"/>
      <c r="BS98" s="72"/>
      <c r="BT98" s="72"/>
      <c r="BU98" s="72"/>
      <c r="BV98" s="72"/>
      <c r="BW98" s="72"/>
      <c r="BX98" s="72"/>
      <c r="BY98" s="72"/>
      <c r="BZ98" s="72"/>
      <c r="CA98" s="72"/>
      <c r="CB98" s="72"/>
      <c r="CC98" s="72"/>
      <c r="CD98" s="72"/>
      <c r="CE98" s="72"/>
      <c r="CF98" s="72"/>
      <c r="CG98" s="72"/>
      <c r="CH98" s="72"/>
      <c r="CI98" s="72"/>
      <c r="CJ98" s="72"/>
      <c r="CK98" s="72"/>
      <c r="CL98" s="72"/>
      <c r="CM98" s="72"/>
      <c r="CN98" s="72"/>
      <c r="CO98" s="72"/>
      <c r="CP98" s="72"/>
      <c r="CQ98" s="72"/>
      <c r="CR98" s="72"/>
      <c r="CS98" s="72"/>
      <c r="CT98" s="72"/>
      <c r="CU98" s="72"/>
      <c r="CV98" s="72"/>
      <c r="CW98" s="72"/>
      <c r="CX98" s="72"/>
      <c r="CY98" s="72"/>
      <c r="CZ98" s="72"/>
      <c r="DA98" s="72"/>
      <c r="DB98" s="72"/>
      <c r="DC98" s="72"/>
      <c r="DD98" s="72"/>
      <c r="DE98" s="72"/>
      <c r="DF98" s="72"/>
      <c r="DG98" s="72"/>
      <c r="DH98" s="72"/>
      <c r="DI98" s="72"/>
      <c r="DJ98" s="72"/>
      <c r="DK98" s="72"/>
      <c r="DL98" s="72"/>
      <c r="DM98" s="72"/>
      <c r="DN98" s="72"/>
      <c r="DO98" s="72"/>
      <c r="DP98" s="72"/>
      <c r="DQ98" s="72"/>
      <c r="DR98" s="72"/>
      <c r="DS98" s="72"/>
      <c r="DT98" s="72"/>
      <c r="DU98" s="72"/>
      <c r="DV98" s="72"/>
      <c r="DW98" s="72"/>
      <c r="DX98" s="72"/>
      <c r="DY98" s="72"/>
      <c r="DZ98" s="72"/>
      <c r="EA98" s="72"/>
      <c r="EB98" s="72"/>
      <c r="EC98" s="72"/>
      <c r="ED98" s="72"/>
      <c r="EE98" s="72"/>
      <c r="EF98" s="72"/>
      <c r="EG98" s="72"/>
      <c r="EH98" s="72"/>
      <c r="EI98" s="72"/>
      <c r="EJ98" s="72"/>
      <c r="EK98" s="72"/>
      <c r="EL98" s="72"/>
      <c r="EM98" s="72"/>
      <c r="EN98" s="72"/>
      <c r="EO98" s="72"/>
      <c r="EP98" s="72"/>
      <c r="EQ98" s="72"/>
      <c r="ER98" s="72"/>
      <c r="ES98" s="72"/>
      <c r="ET98" s="72"/>
      <c r="EU98" s="72"/>
      <c r="EV98" s="72"/>
      <c r="EW98" s="72"/>
      <c r="EX98" s="72"/>
      <c r="EY98" s="72"/>
      <c r="EZ98" s="72"/>
      <c r="FA98" s="72"/>
      <c r="FB98" s="72"/>
      <c r="FC98" s="72"/>
      <c r="FD98" s="72"/>
      <c r="FE98" s="72"/>
      <c r="FF98" s="72"/>
      <c r="FG98" s="72"/>
      <c r="FH98" s="72"/>
      <c r="FI98" s="72"/>
      <c r="FJ98" s="72"/>
      <c r="FK98" s="72"/>
      <c r="FL98" s="72"/>
      <c r="FM98" s="72"/>
      <c r="FN98" s="72"/>
      <c r="FO98" s="72"/>
      <c r="FP98" s="72"/>
      <c r="FQ98" s="72"/>
      <c r="FR98" s="72"/>
      <c r="FS98" s="72"/>
      <c r="FT98" s="72"/>
      <c r="FU98" s="72"/>
      <c r="FV98" s="72"/>
      <c r="FW98" s="72"/>
      <c r="FX98" s="72"/>
      <c r="FY98" s="72"/>
      <c r="FZ98" s="72"/>
      <c r="GA98" s="72"/>
      <c r="GB98" s="72"/>
      <c r="GC98" s="72"/>
      <c r="GD98" s="72"/>
      <c r="GE98" s="72"/>
      <c r="GF98" s="72"/>
      <c r="GG98" s="72"/>
      <c r="GH98" s="72"/>
      <c r="GI98" s="72"/>
      <c r="GJ98" s="72"/>
      <c r="GK98" s="72"/>
      <c r="GL98" s="72"/>
      <c r="GM98" s="72"/>
      <c r="GN98" s="72"/>
      <c r="GO98" s="72"/>
      <c r="GP98" s="72"/>
      <c r="GQ98" s="72"/>
      <c r="GR98" s="72"/>
      <c r="GS98" s="72"/>
      <c r="GT98" s="72"/>
      <c r="GU98" s="72"/>
      <c r="GV98" s="72"/>
      <c r="GW98" s="72"/>
      <c r="GX98" s="72"/>
      <c r="GY98" s="72"/>
      <c r="GZ98" s="72"/>
      <c r="HA98" s="72"/>
      <c r="HB98" s="72"/>
      <c r="HC98" s="72"/>
      <c r="HD98" s="72"/>
      <c r="HE98" s="72"/>
      <c r="HF98" s="72"/>
      <c r="HG98" s="72"/>
      <c r="HH98" s="72"/>
      <c r="HI98" s="72"/>
      <c r="HJ98" s="72"/>
      <c r="HK98" s="72"/>
      <c r="HL98" s="72"/>
      <c r="HM98" s="72"/>
      <c r="HN98" s="72"/>
      <c r="HO98" s="72"/>
      <c r="HP98" s="72"/>
      <c r="HQ98" s="72"/>
      <c r="HR98" s="72"/>
      <c r="HS98" s="72"/>
      <c r="HT98" s="72"/>
      <c r="HU98" s="72"/>
      <c r="HV98" s="72"/>
      <c r="HW98" s="72"/>
      <c r="HX98" s="72"/>
      <c r="HY98" s="72"/>
      <c r="HZ98" s="72"/>
      <c r="IA98" s="72"/>
      <c r="IB98" s="72"/>
      <c r="IC98" s="72"/>
      <c r="ID98" s="72"/>
      <c r="IE98" s="72"/>
      <c r="IF98" s="72"/>
      <c r="IG98" s="72"/>
      <c r="IH98" s="72"/>
      <c r="II98" s="72"/>
      <c r="IJ98" s="72"/>
      <c r="IK98" s="72"/>
      <c r="IL98" s="72"/>
      <c r="IM98" s="72"/>
      <c r="IN98" s="72"/>
      <c r="IO98" s="72"/>
      <c r="IP98" s="72"/>
      <c r="IQ98" s="72"/>
      <c r="IR98" s="72"/>
      <c r="IS98" s="72"/>
      <c r="IT98" s="72"/>
      <c r="IU98" s="72"/>
      <c r="IV98" s="72"/>
      <c r="IW98" s="72"/>
      <c r="IX98" s="72"/>
    </row>
    <row r="99" spans="1:258" ht="9.75" customHeight="1" thickTop="1" thickBot="1">
      <c r="A99" s="354"/>
      <c r="B99" s="356"/>
      <c r="C99" s="356"/>
      <c r="D99" s="159"/>
      <c r="E99" s="352"/>
      <c r="F99" s="352"/>
      <c r="G99" s="357"/>
      <c r="H99" s="352"/>
      <c r="I99" s="159"/>
      <c r="J99" s="160"/>
      <c r="K99" s="161" t="str">
        <f>IFERROR(CONCATENATE(INDEX('8- Politicas de admiistracion '!$B$16:$F$53,MATCH('5- Identificación de Riesgos'!J99,'8- Politicas de admiistracion '!$C$16:$C$54,0),1)," - ",L99),"")</f>
        <v/>
      </c>
      <c r="L99" s="162" t="str">
        <f>IFERROR(VLOOKUP(INDEX('8- Politicas de admiistracion '!$B$16:$F$64,MATCH('5- Identificación de Riesgos'!J99,'8- Politicas de admiistracion '!$C$16:$C$64,0),1),'8- Politicas de admiistracion '!$B$16:$F$64,5,FALSE),"")</f>
        <v/>
      </c>
      <c r="M99" s="352"/>
      <c r="N99" s="352"/>
      <c r="O99" s="166"/>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c r="BA99" s="72"/>
      <c r="BB99" s="72"/>
      <c r="BC99" s="72"/>
      <c r="BD99" s="72"/>
      <c r="BE99" s="72"/>
      <c r="BF99" s="72"/>
      <c r="BG99" s="72"/>
      <c r="BH99" s="72"/>
      <c r="BI99" s="72"/>
      <c r="BJ99" s="72"/>
      <c r="BK99" s="72"/>
      <c r="BL99" s="72"/>
      <c r="BM99" s="72"/>
      <c r="BN99" s="72"/>
      <c r="BO99" s="72"/>
      <c r="BP99" s="72"/>
      <c r="BQ99" s="72"/>
      <c r="BR99" s="72"/>
      <c r="BS99" s="72"/>
      <c r="BT99" s="72"/>
      <c r="BU99" s="72"/>
      <c r="BV99" s="72"/>
      <c r="BW99" s="72"/>
      <c r="BX99" s="72"/>
      <c r="BY99" s="72"/>
      <c r="BZ99" s="72"/>
      <c r="CA99" s="72"/>
      <c r="CB99" s="72"/>
      <c r="CC99" s="72"/>
      <c r="CD99" s="72"/>
      <c r="CE99" s="72"/>
      <c r="CF99" s="72"/>
      <c r="CG99" s="72"/>
      <c r="CH99" s="72"/>
      <c r="CI99" s="72"/>
      <c r="CJ99" s="72"/>
      <c r="CK99" s="72"/>
      <c r="CL99" s="72"/>
      <c r="CM99" s="72"/>
      <c r="CN99" s="72"/>
      <c r="CO99" s="72"/>
      <c r="CP99" s="72"/>
      <c r="CQ99" s="72"/>
      <c r="CR99" s="72"/>
      <c r="CS99" s="72"/>
      <c r="CT99" s="72"/>
      <c r="CU99" s="72"/>
      <c r="CV99" s="72"/>
      <c r="CW99" s="72"/>
      <c r="CX99" s="72"/>
      <c r="CY99" s="72"/>
      <c r="CZ99" s="72"/>
      <c r="DA99" s="72"/>
      <c r="DB99" s="72"/>
      <c r="DC99" s="72"/>
      <c r="DD99" s="72"/>
      <c r="DE99" s="72"/>
      <c r="DF99" s="72"/>
      <c r="DG99" s="72"/>
      <c r="DH99" s="72"/>
      <c r="DI99" s="72"/>
      <c r="DJ99" s="72"/>
      <c r="DK99" s="72"/>
      <c r="DL99" s="72"/>
      <c r="DM99" s="72"/>
      <c r="DN99" s="72"/>
      <c r="DO99" s="72"/>
      <c r="DP99" s="72"/>
      <c r="DQ99" s="72"/>
      <c r="DR99" s="72"/>
      <c r="DS99" s="72"/>
      <c r="DT99" s="72"/>
      <c r="DU99" s="72"/>
      <c r="DV99" s="72"/>
      <c r="DW99" s="72"/>
      <c r="DX99" s="72"/>
      <c r="DY99" s="72"/>
      <c r="DZ99" s="72"/>
      <c r="EA99" s="72"/>
      <c r="EB99" s="72"/>
      <c r="EC99" s="72"/>
      <c r="ED99" s="72"/>
      <c r="EE99" s="72"/>
      <c r="EF99" s="72"/>
      <c r="EG99" s="72"/>
      <c r="EH99" s="72"/>
      <c r="EI99" s="72"/>
      <c r="EJ99" s="72"/>
      <c r="EK99" s="72"/>
      <c r="EL99" s="72"/>
      <c r="EM99" s="72"/>
      <c r="EN99" s="72"/>
      <c r="EO99" s="72"/>
      <c r="EP99" s="72"/>
      <c r="EQ99" s="72"/>
      <c r="ER99" s="72"/>
      <c r="ES99" s="72"/>
      <c r="ET99" s="72"/>
      <c r="EU99" s="72"/>
      <c r="EV99" s="72"/>
      <c r="EW99" s="72"/>
      <c r="EX99" s="72"/>
      <c r="EY99" s="72"/>
      <c r="EZ99" s="72"/>
      <c r="FA99" s="72"/>
      <c r="FB99" s="72"/>
      <c r="FC99" s="72"/>
      <c r="FD99" s="72"/>
      <c r="FE99" s="72"/>
      <c r="FF99" s="72"/>
      <c r="FG99" s="72"/>
      <c r="FH99" s="72"/>
      <c r="FI99" s="72"/>
      <c r="FJ99" s="72"/>
      <c r="FK99" s="72"/>
      <c r="FL99" s="72"/>
      <c r="FM99" s="72"/>
      <c r="FN99" s="72"/>
      <c r="FO99" s="72"/>
      <c r="FP99" s="72"/>
      <c r="FQ99" s="72"/>
      <c r="FR99" s="72"/>
      <c r="FS99" s="72"/>
      <c r="FT99" s="72"/>
      <c r="FU99" s="72"/>
      <c r="FV99" s="72"/>
      <c r="FW99" s="72"/>
      <c r="FX99" s="72"/>
      <c r="FY99" s="72"/>
      <c r="FZ99" s="72"/>
      <c r="GA99" s="72"/>
      <c r="GB99" s="72"/>
      <c r="GC99" s="72"/>
      <c r="GD99" s="72"/>
      <c r="GE99" s="72"/>
      <c r="GF99" s="72"/>
      <c r="GG99" s="72"/>
      <c r="GH99" s="72"/>
      <c r="GI99" s="72"/>
      <c r="GJ99" s="72"/>
      <c r="GK99" s="72"/>
      <c r="GL99" s="72"/>
      <c r="GM99" s="72"/>
      <c r="GN99" s="72"/>
      <c r="GO99" s="72"/>
      <c r="GP99" s="72"/>
      <c r="GQ99" s="72"/>
      <c r="GR99" s="72"/>
      <c r="GS99" s="72"/>
      <c r="GT99" s="72"/>
      <c r="GU99" s="72"/>
      <c r="GV99" s="72"/>
      <c r="GW99" s="72"/>
      <c r="GX99" s="72"/>
      <c r="GY99" s="72"/>
      <c r="GZ99" s="72"/>
      <c r="HA99" s="72"/>
      <c r="HB99" s="72"/>
      <c r="HC99" s="72"/>
      <c r="HD99" s="72"/>
      <c r="HE99" s="72"/>
      <c r="HF99" s="72"/>
      <c r="HG99" s="72"/>
      <c r="HH99" s="72"/>
      <c r="HI99" s="72"/>
      <c r="HJ99" s="72"/>
      <c r="HK99" s="72"/>
      <c r="HL99" s="72"/>
      <c r="HM99" s="72"/>
      <c r="HN99" s="72"/>
      <c r="HO99" s="72"/>
      <c r="HP99" s="72"/>
      <c r="HQ99" s="72"/>
      <c r="HR99" s="72"/>
      <c r="HS99" s="72"/>
      <c r="HT99" s="72"/>
      <c r="HU99" s="72"/>
      <c r="HV99" s="72"/>
      <c r="HW99" s="72"/>
      <c r="HX99" s="72"/>
      <c r="HY99" s="72"/>
      <c r="HZ99" s="72"/>
      <c r="IA99" s="72"/>
      <c r="IB99" s="72"/>
      <c r="IC99" s="72"/>
      <c r="ID99" s="72"/>
      <c r="IE99" s="72"/>
      <c r="IF99" s="72"/>
      <c r="IG99" s="72"/>
      <c r="IH99" s="72"/>
      <c r="II99" s="72"/>
      <c r="IJ99" s="72"/>
      <c r="IK99" s="72"/>
      <c r="IL99" s="72"/>
      <c r="IM99" s="72"/>
      <c r="IN99" s="72"/>
      <c r="IO99" s="72"/>
      <c r="IP99" s="72"/>
      <c r="IQ99" s="72"/>
      <c r="IR99" s="72"/>
      <c r="IS99" s="72"/>
      <c r="IT99" s="72"/>
      <c r="IU99" s="72"/>
      <c r="IV99" s="72"/>
      <c r="IW99" s="72"/>
      <c r="IX99" s="72"/>
    </row>
    <row r="100" spans="1:258" ht="36" customHeight="1" thickTop="1" thickBot="1">
      <c r="A100" s="354">
        <v>10</v>
      </c>
      <c r="B100" s="355" t="s">
        <v>353</v>
      </c>
      <c r="C100" s="356" t="s">
        <v>354</v>
      </c>
      <c r="D100" s="163" t="s">
        <v>346</v>
      </c>
      <c r="E100" s="352">
        <v>8036</v>
      </c>
      <c r="F100" s="352">
        <v>0</v>
      </c>
      <c r="G100" s="357">
        <f t="shared" ref="G100" si="6">F100/E100</f>
        <v>0</v>
      </c>
      <c r="H100" s="352" t="s">
        <v>339</v>
      </c>
      <c r="I100" s="159" t="s">
        <v>293</v>
      </c>
      <c r="J100" s="160" t="s">
        <v>317</v>
      </c>
      <c r="K100" s="161" t="str">
        <f>IFERROR(CONCATENATE(INDEX('8- Politicas de admiistracion '!$B$16:$F$53,MATCH('5- Identificación de Riesgos'!J100,'8- Politicas de admiistracion '!$C$16:$C$54,0),1)," - ",L100),"")</f>
        <v>Menor - 2</v>
      </c>
      <c r="L100" s="162">
        <f>IFERROR(VLOOKUP(INDEX('8- Politicas de admiistracion '!$B$16:$F$64,MATCH('5- Identificación de Riesgos'!J100,'8- Politicas de admiistracion '!$C$16:$C$64,0),1),'8- Politicas de admiistracion '!$B$16:$F$64,5,FALSE),"")</f>
        <v>2</v>
      </c>
      <c r="M100" s="352" t="str">
        <f>IFERROR(CONCATENATE(INDEX('8- Politicas de admiistracion '!$B$16:$F$53,MATCH(ROUND(AVERAGE(L100:L109),0),'8- Politicas de admiistracion '!$F$16:$F$53,0),1)," - ",ROUND(AVERAGE(L100:L109),0)),"")</f>
        <v>Menor - 2</v>
      </c>
      <c r="N100" s="352" t="str">
        <f>IFERROR(CONCATENATE(VLOOKUP((LEFT(H100,LEN(H100)-4)&amp;LEFT(M100,LEN(M100)-4)),'9- Matriz de Calor '!$D$17:$E$41,2,0)," - ",RIGHT(H100,1)*RIGHT(M100,1)),"")</f>
        <v>Bajo - 2</v>
      </c>
      <c r="O100" s="353">
        <f>RIGHT(H100,1)*RIGHT(M100,1)</f>
        <v>2</v>
      </c>
      <c r="P100" s="72"/>
      <c r="Q100" s="71" t="s">
        <v>355</v>
      </c>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c r="BA100" s="72"/>
      <c r="BB100" s="72"/>
      <c r="BC100" s="72"/>
      <c r="BD100" s="72"/>
      <c r="BE100" s="72"/>
      <c r="BF100" s="72"/>
      <c r="BG100" s="72"/>
      <c r="BH100" s="72"/>
      <c r="BI100" s="72"/>
      <c r="BJ100" s="72"/>
      <c r="BK100" s="72"/>
      <c r="BL100" s="72"/>
      <c r="BM100" s="72"/>
      <c r="BN100" s="72"/>
      <c r="BO100" s="72"/>
      <c r="BP100" s="72"/>
      <c r="BQ100" s="72"/>
      <c r="BR100" s="72"/>
      <c r="BS100" s="72"/>
      <c r="BT100" s="72"/>
      <c r="BU100" s="72"/>
      <c r="BV100" s="72"/>
      <c r="BW100" s="72"/>
      <c r="BX100" s="72"/>
      <c r="BY100" s="72"/>
      <c r="BZ100" s="72"/>
      <c r="CA100" s="72"/>
      <c r="CB100" s="72"/>
      <c r="CC100" s="72"/>
      <c r="CD100" s="72"/>
      <c r="CE100" s="72"/>
      <c r="CF100" s="72"/>
      <c r="CG100" s="72"/>
      <c r="CH100" s="72"/>
      <c r="CI100" s="72"/>
      <c r="CJ100" s="72"/>
      <c r="CK100" s="72"/>
      <c r="CL100" s="72"/>
      <c r="CM100" s="72"/>
      <c r="CN100" s="72"/>
      <c r="CO100" s="72"/>
      <c r="CP100" s="72"/>
      <c r="CQ100" s="72"/>
      <c r="CR100" s="72"/>
      <c r="CS100" s="72"/>
      <c r="CT100" s="72"/>
      <c r="CU100" s="72"/>
      <c r="CV100" s="72"/>
      <c r="CW100" s="72"/>
      <c r="CX100" s="72"/>
      <c r="CY100" s="72"/>
      <c r="CZ100" s="72"/>
      <c r="DA100" s="72"/>
      <c r="DB100" s="72"/>
      <c r="DC100" s="72"/>
      <c r="DD100" s="72"/>
      <c r="DE100" s="72"/>
      <c r="DF100" s="72"/>
      <c r="DG100" s="72"/>
      <c r="DH100" s="72"/>
      <c r="DI100" s="72"/>
      <c r="DJ100" s="72"/>
      <c r="DK100" s="72"/>
      <c r="DL100" s="72"/>
      <c r="DM100" s="72"/>
      <c r="DN100" s="72"/>
      <c r="DO100" s="72"/>
      <c r="DP100" s="72"/>
      <c r="DQ100" s="72"/>
      <c r="DR100" s="72"/>
      <c r="DS100" s="72"/>
      <c r="DT100" s="72"/>
      <c r="DU100" s="72"/>
      <c r="DV100" s="72"/>
      <c r="DW100" s="72"/>
      <c r="DX100" s="72"/>
      <c r="DY100" s="72"/>
      <c r="DZ100" s="72"/>
      <c r="EA100" s="72"/>
      <c r="EB100" s="72"/>
      <c r="EC100" s="72"/>
      <c r="ED100" s="72"/>
      <c r="EE100" s="72"/>
      <c r="EF100" s="72"/>
      <c r="EG100" s="72"/>
      <c r="EH100" s="72"/>
      <c r="EI100" s="72"/>
      <c r="EJ100" s="72"/>
      <c r="EK100" s="72"/>
      <c r="EL100" s="72"/>
      <c r="EM100" s="72"/>
      <c r="EN100" s="72"/>
      <c r="EO100" s="72"/>
      <c r="EP100" s="72"/>
      <c r="EQ100" s="72"/>
      <c r="ER100" s="72"/>
      <c r="ES100" s="72"/>
      <c r="ET100" s="72"/>
      <c r="EU100" s="72"/>
      <c r="EV100" s="72"/>
      <c r="EW100" s="72"/>
      <c r="EX100" s="72"/>
      <c r="EY100" s="72"/>
      <c r="EZ100" s="72"/>
      <c r="FA100" s="72"/>
      <c r="FB100" s="72"/>
      <c r="FC100" s="72"/>
      <c r="FD100" s="72"/>
      <c r="FE100" s="72"/>
      <c r="FF100" s="72"/>
      <c r="FG100" s="72"/>
      <c r="FH100" s="72"/>
      <c r="FI100" s="72"/>
      <c r="FJ100" s="72"/>
      <c r="FK100" s="72"/>
      <c r="FL100" s="72"/>
      <c r="FM100" s="72"/>
      <c r="FN100" s="72"/>
      <c r="FO100" s="72"/>
      <c r="FP100" s="72"/>
      <c r="FQ100" s="72"/>
      <c r="FR100" s="72"/>
      <c r="FS100" s="72"/>
      <c r="FT100" s="72"/>
      <c r="FU100" s="72"/>
      <c r="FV100" s="72"/>
      <c r="FW100" s="72"/>
      <c r="FX100" s="72"/>
      <c r="FY100" s="72"/>
      <c r="FZ100" s="72"/>
      <c r="GA100" s="72"/>
      <c r="GB100" s="72"/>
      <c r="GC100" s="72"/>
      <c r="GD100" s="72"/>
      <c r="GE100" s="72"/>
      <c r="GF100" s="72"/>
      <c r="GG100" s="72"/>
      <c r="GH100" s="72"/>
      <c r="GI100" s="72"/>
      <c r="GJ100" s="72"/>
      <c r="GK100" s="72"/>
      <c r="GL100" s="72"/>
      <c r="GM100" s="72"/>
      <c r="GN100" s="72"/>
      <c r="GO100" s="72"/>
      <c r="GP100" s="72"/>
      <c r="GQ100" s="72"/>
      <c r="GR100" s="72"/>
      <c r="GS100" s="72"/>
      <c r="GT100" s="72"/>
      <c r="GU100" s="72"/>
      <c r="GV100" s="72"/>
      <c r="GW100" s="72"/>
      <c r="GX100" s="72"/>
      <c r="GY100" s="72"/>
      <c r="GZ100" s="72"/>
      <c r="HA100" s="72"/>
      <c r="HB100" s="72"/>
      <c r="HC100" s="72"/>
      <c r="HD100" s="72"/>
      <c r="HE100" s="72"/>
      <c r="HF100" s="72"/>
      <c r="HG100" s="72"/>
      <c r="HH100" s="72"/>
      <c r="HI100" s="72"/>
      <c r="HJ100" s="72"/>
      <c r="HK100" s="72"/>
      <c r="HL100" s="72"/>
      <c r="HM100" s="72"/>
      <c r="HN100" s="72"/>
      <c r="HO100" s="72"/>
      <c r="HP100" s="72"/>
      <c r="HQ100" s="72"/>
      <c r="HR100" s="72"/>
      <c r="HS100" s="72"/>
      <c r="HT100" s="72"/>
      <c r="HU100" s="72"/>
      <c r="HV100" s="72"/>
      <c r="HW100" s="72"/>
      <c r="HX100" s="72"/>
      <c r="HY100" s="72"/>
      <c r="HZ100" s="72"/>
      <c r="IA100" s="72"/>
      <c r="IB100" s="72"/>
      <c r="IC100" s="72"/>
      <c r="ID100" s="72"/>
      <c r="IE100" s="72"/>
      <c r="IF100" s="72"/>
      <c r="IG100" s="72"/>
      <c r="IH100" s="72"/>
      <c r="II100" s="72"/>
      <c r="IJ100" s="72"/>
      <c r="IK100" s="72"/>
      <c r="IL100" s="72"/>
      <c r="IM100" s="72"/>
      <c r="IN100" s="72"/>
      <c r="IO100" s="72"/>
      <c r="IP100" s="72"/>
      <c r="IQ100" s="72"/>
      <c r="IR100" s="72"/>
      <c r="IS100" s="72"/>
      <c r="IT100" s="72"/>
      <c r="IU100" s="72"/>
      <c r="IV100" s="72"/>
      <c r="IW100" s="72"/>
      <c r="IX100" s="72"/>
    </row>
    <row r="101" spans="1:258" ht="26.25" customHeight="1" thickTop="1" thickBot="1">
      <c r="A101" s="354"/>
      <c r="B101" s="355"/>
      <c r="C101" s="356"/>
      <c r="D101" s="163" t="s">
        <v>347</v>
      </c>
      <c r="E101" s="352"/>
      <c r="F101" s="352"/>
      <c r="G101" s="357"/>
      <c r="H101" s="352"/>
      <c r="I101" s="159" t="s">
        <v>296</v>
      </c>
      <c r="J101" s="160" t="s">
        <v>341</v>
      </c>
      <c r="K101" s="161" t="str">
        <f>IFERROR(CONCATENATE(INDEX('8- Politicas de admiistracion '!$B$16:$F$53,MATCH('5- Identificación de Riesgos'!J101,'8- Politicas de admiistracion '!$C$16:$C$54,0),1)," - ",L101),"")</f>
        <v>Menor - 2</v>
      </c>
      <c r="L101" s="162">
        <f>IFERROR(VLOOKUP(INDEX('8- Politicas de admiistracion '!$B$16:$F$64,MATCH('5- Identificación de Riesgos'!J101,'8- Politicas de admiistracion '!$C$16:$C$64,0),1),'8- Politicas de admiistracion '!$B$16:$F$64,5,FALSE),"")</f>
        <v>2</v>
      </c>
      <c r="M101" s="352"/>
      <c r="N101" s="352"/>
      <c r="O101" s="353"/>
      <c r="P101" s="72"/>
      <c r="Q101" s="71" t="s">
        <v>341</v>
      </c>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c r="BA101" s="72"/>
      <c r="BB101" s="72"/>
      <c r="BC101" s="72"/>
      <c r="BD101" s="72"/>
      <c r="BE101" s="72"/>
      <c r="BF101" s="72"/>
      <c r="BG101" s="72"/>
      <c r="BH101" s="72"/>
      <c r="BI101" s="72"/>
      <c r="BJ101" s="72"/>
      <c r="BK101" s="72"/>
      <c r="BL101" s="72"/>
      <c r="BM101" s="72"/>
      <c r="BN101" s="72"/>
      <c r="BO101" s="72"/>
      <c r="BP101" s="72"/>
      <c r="BQ101" s="72"/>
      <c r="BR101" s="72"/>
      <c r="BS101" s="72"/>
      <c r="BT101" s="72"/>
      <c r="BU101" s="72"/>
      <c r="BV101" s="72"/>
      <c r="BW101" s="72"/>
      <c r="BX101" s="72"/>
      <c r="BY101" s="72"/>
      <c r="BZ101" s="72"/>
      <c r="CA101" s="72"/>
      <c r="CB101" s="72"/>
      <c r="CC101" s="72"/>
      <c r="CD101" s="72"/>
      <c r="CE101" s="72"/>
      <c r="CF101" s="72"/>
      <c r="CG101" s="72"/>
      <c r="CH101" s="72"/>
      <c r="CI101" s="72"/>
      <c r="CJ101" s="72"/>
      <c r="CK101" s="72"/>
      <c r="CL101" s="72"/>
      <c r="CM101" s="72"/>
      <c r="CN101" s="72"/>
      <c r="CO101" s="72"/>
      <c r="CP101" s="72"/>
      <c r="CQ101" s="72"/>
      <c r="CR101" s="72"/>
      <c r="CS101" s="72"/>
      <c r="CT101" s="72"/>
      <c r="CU101" s="72"/>
      <c r="CV101" s="72"/>
      <c r="CW101" s="72"/>
      <c r="CX101" s="72"/>
      <c r="CY101" s="72"/>
      <c r="CZ101" s="72"/>
      <c r="DA101" s="72"/>
      <c r="DB101" s="72"/>
      <c r="DC101" s="72"/>
      <c r="DD101" s="72"/>
      <c r="DE101" s="72"/>
      <c r="DF101" s="72"/>
      <c r="DG101" s="72"/>
      <c r="DH101" s="72"/>
      <c r="DI101" s="72"/>
      <c r="DJ101" s="72"/>
      <c r="DK101" s="72"/>
      <c r="DL101" s="72"/>
      <c r="DM101" s="72"/>
      <c r="DN101" s="72"/>
      <c r="DO101" s="72"/>
      <c r="DP101" s="72"/>
      <c r="DQ101" s="72"/>
      <c r="DR101" s="72"/>
      <c r="DS101" s="72"/>
      <c r="DT101" s="72"/>
      <c r="DU101" s="72"/>
      <c r="DV101" s="72"/>
      <c r="DW101" s="72"/>
      <c r="DX101" s="72"/>
      <c r="DY101" s="72"/>
      <c r="DZ101" s="72"/>
      <c r="EA101" s="72"/>
      <c r="EB101" s="72"/>
      <c r="EC101" s="72"/>
      <c r="ED101" s="72"/>
      <c r="EE101" s="72"/>
      <c r="EF101" s="72"/>
      <c r="EG101" s="72"/>
      <c r="EH101" s="72"/>
      <c r="EI101" s="72"/>
      <c r="EJ101" s="72"/>
      <c r="EK101" s="72"/>
      <c r="EL101" s="72"/>
      <c r="EM101" s="72"/>
      <c r="EN101" s="72"/>
      <c r="EO101" s="72"/>
      <c r="EP101" s="72"/>
      <c r="EQ101" s="72"/>
      <c r="ER101" s="72"/>
      <c r="ES101" s="72"/>
      <c r="ET101" s="72"/>
      <c r="EU101" s="72"/>
      <c r="EV101" s="72"/>
      <c r="EW101" s="72"/>
      <c r="EX101" s="72"/>
      <c r="EY101" s="72"/>
      <c r="EZ101" s="72"/>
      <c r="FA101" s="72"/>
      <c r="FB101" s="72"/>
      <c r="FC101" s="72"/>
      <c r="FD101" s="72"/>
      <c r="FE101" s="72"/>
      <c r="FF101" s="72"/>
      <c r="FG101" s="72"/>
      <c r="FH101" s="72"/>
      <c r="FI101" s="72"/>
      <c r="FJ101" s="72"/>
      <c r="FK101" s="72"/>
      <c r="FL101" s="72"/>
      <c r="FM101" s="72"/>
      <c r="FN101" s="72"/>
      <c r="FO101" s="72"/>
      <c r="FP101" s="72"/>
      <c r="FQ101" s="72"/>
      <c r="FR101" s="72"/>
      <c r="FS101" s="72"/>
      <c r="FT101" s="72"/>
      <c r="FU101" s="72"/>
      <c r="FV101" s="72"/>
      <c r="FW101" s="72"/>
      <c r="FX101" s="72"/>
      <c r="FY101" s="72"/>
      <c r="FZ101" s="72"/>
      <c r="GA101" s="72"/>
      <c r="GB101" s="72"/>
      <c r="GC101" s="72"/>
      <c r="GD101" s="72"/>
      <c r="GE101" s="72"/>
      <c r="GF101" s="72"/>
      <c r="GG101" s="72"/>
      <c r="GH101" s="72"/>
      <c r="GI101" s="72"/>
      <c r="GJ101" s="72"/>
      <c r="GK101" s="72"/>
      <c r="GL101" s="72"/>
      <c r="GM101" s="72"/>
      <c r="GN101" s="72"/>
      <c r="GO101" s="72"/>
      <c r="GP101" s="72"/>
      <c r="GQ101" s="72"/>
      <c r="GR101" s="72"/>
      <c r="GS101" s="72"/>
      <c r="GT101" s="72"/>
      <c r="GU101" s="72"/>
      <c r="GV101" s="72"/>
      <c r="GW101" s="72"/>
      <c r="GX101" s="72"/>
      <c r="GY101" s="72"/>
      <c r="GZ101" s="72"/>
      <c r="HA101" s="72"/>
      <c r="HB101" s="72"/>
      <c r="HC101" s="72"/>
      <c r="HD101" s="72"/>
      <c r="HE101" s="72"/>
      <c r="HF101" s="72"/>
      <c r="HG101" s="72"/>
      <c r="HH101" s="72"/>
      <c r="HI101" s="72"/>
      <c r="HJ101" s="72"/>
      <c r="HK101" s="72"/>
      <c r="HL101" s="72"/>
      <c r="HM101" s="72"/>
      <c r="HN101" s="72"/>
      <c r="HO101" s="72"/>
      <c r="HP101" s="72"/>
      <c r="HQ101" s="72"/>
      <c r="HR101" s="72"/>
      <c r="HS101" s="72"/>
      <c r="HT101" s="72"/>
      <c r="HU101" s="72"/>
      <c r="HV101" s="72"/>
      <c r="HW101" s="72"/>
      <c r="HX101" s="72"/>
      <c r="HY101" s="72"/>
      <c r="HZ101" s="72"/>
      <c r="IA101" s="72"/>
      <c r="IB101" s="72"/>
      <c r="IC101" s="72"/>
      <c r="ID101" s="72"/>
      <c r="IE101" s="72"/>
      <c r="IF101" s="72"/>
      <c r="IG101" s="72"/>
      <c r="IH101" s="72"/>
      <c r="II101" s="72"/>
      <c r="IJ101" s="72"/>
      <c r="IK101" s="72"/>
      <c r="IL101" s="72"/>
      <c r="IM101" s="72"/>
      <c r="IN101" s="72"/>
      <c r="IO101" s="72"/>
      <c r="IP101" s="72"/>
      <c r="IQ101" s="72"/>
      <c r="IR101" s="72"/>
      <c r="IS101" s="72"/>
      <c r="IT101" s="72"/>
      <c r="IU101" s="72"/>
      <c r="IV101" s="72"/>
      <c r="IW101" s="72"/>
      <c r="IX101" s="72"/>
    </row>
    <row r="102" spans="1:258" ht="46.5" thickTop="1" thickBot="1">
      <c r="A102" s="354"/>
      <c r="B102" s="355"/>
      <c r="C102" s="356"/>
      <c r="D102" s="159" t="s">
        <v>356</v>
      </c>
      <c r="E102" s="352"/>
      <c r="F102" s="352"/>
      <c r="G102" s="357"/>
      <c r="H102" s="352"/>
      <c r="I102" s="159"/>
      <c r="J102" s="160"/>
      <c r="K102" s="161" t="str">
        <f>IFERROR(CONCATENATE(INDEX('8- Politicas de admiistracion '!$B$16:$F$53,MATCH('5- Identificación de Riesgos'!J102,'8- Politicas de admiistracion '!$C$16:$C$54,0),1)," - ",L102),"")</f>
        <v/>
      </c>
      <c r="L102" s="162" t="str">
        <f>IFERROR(VLOOKUP(INDEX('8- Politicas de admiistracion '!$B$16:$F$64,MATCH('5- Identificación de Riesgos'!J102,'8- Politicas de admiistracion '!$C$16:$C$64,0),1),'8- Politicas de admiistracion '!$B$16:$F$64,5,FALSE),"")</f>
        <v/>
      </c>
      <c r="M102" s="352"/>
      <c r="N102" s="352"/>
      <c r="O102" s="353"/>
      <c r="P102" s="72"/>
      <c r="Q102" s="71" t="s">
        <v>357</v>
      </c>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c r="BC102" s="72"/>
      <c r="BD102" s="72"/>
      <c r="BE102" s="72"/>
      <c r="BF102" s="72"/>
      <c r="BG102" s="72"/>
      <c r="BH102" s="72"/>
      <c r="BI102" s="72"/>
      <c r="BJ102" s="72"/>
      <c r="BK102" s="72"/>
      <c r="BL102" s="72"/>
      <c r="BM102" s="72"/>
      <c r="BN102" s="72"/>
      <c r="BO102" s="72"/>
      <c r="BP102" s="72"/>
      <c r="BQ102" s="72"/>
      <c r="BR102" s="72"/>
      <c r="BS102" s="72"/>
      <c r="BT102" s="72"/>
      <c r="BU102" s="72"/>
      <c r="BV102" s="72"/>
      <c r="BW102" s="72"/>
      <c r="BX102" s="72"/>
      <c r="BY102" s="72"/>
      <c r="BZ102" s="72"/>
      <c r="CA102" s="72"/>
      <c r="CB102" s="72"/>
      <c r="CC102" s="72"/>
      <c r="CD102" s="72"/>
      <c r="CE102" s="72"/>
      <c r="CF102" s="72"/>
      <c r="CG102" s="72"/>
      <c r="CH102" s="72"/>
      <c r="CI102" s="72"/>
      <c r="CJ102" s="72"/>
      <c r="CK102" s="72"/>
      <c r="CL102" s="72"/>
      <c r="CM102" s="72"/>
      <c r="CN102" s="72"/>
      <c r="CO102" s="72"/>
      <c r="CP102" s="72"/>
      <c r="CQ102" s="72"/>
      <c r="CR102" s="72"/>
      <c r="CS102" s="72"/>
      <c r="CT102" s="72"/>
      <c r="CU102" s="72"/>
      <c r="CV102" s="72"/>
      <c r="CW102" s="72"/>
      <c r="CX102" s="72"/>
      <c r="CY102" s="72"/>
      <c r="CZ102" s="72"/>
      <c r="DA102" s="72"/>
      <c r="DB102" s="72"/>
      <c r="DC102" s="72"/>
      <c r="DD102" s="72"/>
      <c r="DE102" s="72"/>
      <c r="DF102" s="72"/>
      <c r="DG102" s="72"/>
      <c r="DH102" s="72"/>
      <c r="DI102" s="72"/>
      <c r="DJ102" s="72"/>
      <c r="DK102" s="72"/>
      <c r="DL102" s="72"/>
      <c r="DM102" s="72"/>
      <c r="DN102" s="72"/>
      <c r="DO102" s="72"/>
      <c r="DP102" s="72"/>
      <c r="DQ102" s="72"/>
      <c r="DR102" s="72"/>
      <c r="DS102" s="72"/>
      <c r="DT102" s="72"/>
      <c r="DU102" s="72"/>
      <c r="DV102" s="72"/>
      <c r="DW102" s="72"/>
      <c r="DX102" s="72"/>
      <c r="DY102" s="72"/>
      <c r="DZ102" s="72"/>
      <c r="EA102" s="72"/>
      <c r="EB102" s="72"/>
      <c r="EC102" s="72"/>
      <c r="ED102" s="72"/>
      <c r="EE102" s="72"/>
      <c r="EF102" s="72"/>
      <c r="EG102" s="72"/>
      <c r="EH102" s="72"/>
      <c r="EI102" s="72"/>
      <c r="EJ102" s="72"/>
      <c r="EK102" s="72"/>
      <c r="EL102" s="72"/>
      <c r="EM102" s="72"/>
      <c r="EN102" s="72"/>
      <c r="EO102" s="72"/>
      <c r="EP102" s="72"/>
      <c r="EQ102" s="72"/>
      <c r="ER102" s="72"/>
      <c r="ES102" s="72"/>
      <c r="ET102" s="72"/>
      <c r="EU102" s="72"/>
      <c r="EV102" s="72"/>
      <c r="EW102" s="72"/>
      <c r="EX102" s="72"/>
      <c r="EY102" s="72"/>
      <c r="EZ102" s="72"/>
      <c r="FA102" s="72"/>
      <c r="FB102" s="72"/>
      <c r="FC102" s="72"/>
      <c r="FD102" s="72"/>
      <c r="FE102" s="72"/>
      <c r="FF102" s="72"/>
      <c r="FG102" s="72"/>
      <c r="FH102" s="72"/>
      <c r="FI102" s="72"/>
      <c r="FJ102" s="72"/>
      <c r="FK102" s="72"/>
      <c r="FL102" s="72"/>
      <c r="FM102" s="72"/>
      <c r="FN102" s="72"/>
      <c r="FO102" s="72"/>
      <c r="FP102" s="72"/>
      <c r="FQ102" s="72"/>
      <c r="FR102" s="72"/>
      <c r="FS102" s="72"/>
      <c r="FT102" s="72"/>
      <c r="FU102" s="72"/>
      <c r="FV102" s="72"/>
      <c r="FW102" s="72"/>
      <c r="FX102" s="72"/>
      <c r="FY102" s="72"/>
      <c r="FZ102" s="72"/>
      <c r="GA102" s="72"/>
      <c r="GB102" s="72"/>
      <c r="GC102" s="72"/>
      <c r="GD102" s="72"/>
      <c r="GE102" s="72"/>
      <c r="GF102" s="72"/>
      <c r="GG102" s="72"/>
      <c r="GH102" s="72"/>
      <c r="GI102" s="72"/>
      <c r="GJ102" s="72"/>
      <c r="GK102" s="72"/>
      <c r="GL102" s="72"/>
      <c r="GM102" s="72"/>
      <c r="GN102" s="72"/>
      <c r="GO102" s="72"/>
      <c r="GP102" s="72"/>
      <c r="GQ102" s="72"/>
      <c r="GR102" s="72"/>
      <c r="GS102" s="72"/>
      <c r="GT102" s="72"/>
      <c r="GU102" s="72"/>
      <c r="GV102" s="72"/>
      <c r="GW102" s="72"/>
      <c r="GX102" s="72"/>
      <c r="GY102" s="72"/>
      <c r="GZ102" s="72"/>
      <c r="HA102" s="72"/>
      <c r="HB102" s="72"/>
      <c r="HC102" s="72"/>
      <c r="HD102" s="72"/>
      <c r="HE102" s="72"/>
      <c r="HF102" s="72"/>
      <c r="HG102" s="72"/>
      <c r="HH102" s="72"/>
      <c r="HI102" s="72"/>
      <c r="HJ102" s="72"/>
      <c r="HK102" s="72"/>
      <c r="HL102" s="72"/>
      <c r="HM102" s="72"/>
      <c r="HN102" s="72"/>
      <c r="HO102" s="72"/>
      <c r="HP102" s="72"/>
      <c r="HQ102" s="72"/>
      <c r="HR102" s="72"/>
      <c r="HS102" s="72"/>
      <c r="HT102" s="72"/>
      <c r="HU102" s="72"/>
      <c r="HV102" s="72"/>
      <c r="HW102" s="72"/>
      <c r="HX102" s="72"/>
      <c r="HY102" s="72"/>
      <c r="HZ102" s="72"/>
      <c r="IA102" s="72"/>
      <c r="IB102" s="72"/>
      <c r="IC102" s="72"/>
      <c r="ID102" s="72"/>
      <c r="IE102" s="72"/>
      <c r="IF102" s="72"/>
      <c r="IG102" s="72"/>
      <c r="IH102" s="72"/>
      <c r="II102" s="72"/>
      <c r="IJ102" s="72"/>
      <c r="IK102" s="72"/>
      <c r="IL102" s="72"/>
      <c r="IM102" s="72"/>
      <c r="IN102" s="72"/>
      <c r="IO102" s="72"/>
      <c r="IP102" s="72"/>
      <c r="IQ102" s="72"/>
      <c r="IR102" s="72"/>
      <c r="IS102" s="72"/>
      <c r="IT102" s="72"/>
      <c r="IU102" s="72"/>
      <c r="IV102" s="72"/>
      <c r="IW102" s="72"/>
      <c r="IX102" s="72"/>
    </row>
    <row r="103" spans="1:258" ht="33.75" customHeight="1" thickTop="1" thickBot="1">
      <c r="A103" s="354"/>
      <c r="B103" s="355"/>
      <c r="C103" s="356"/>
      <c r="D103" s="160" t="s">
        <v>358</v>
      </c>
      <c r="E103" s="352"/>
      <c r="F103" s="352"/>
      <c r="G103" s="357"/>
      <c r="H103" s="352"/>
      <c r="I103" s="159"/>
      <c r="J103" s="160"/>
      <c r="K103" s="161" t="str">
        <f>IFERROR(CONCATENATE(INDEX('8- Politicas de admiistracion '!$B$16:$F$53,MATCH('5- Identificación de Riesgos'!J103,'8- Politicas de admiistracion '!$C$16:$C$54,0),1)," - ",L103),"")</f>
        <v/>
      </c>
      <c r="L103" s="162" t="str">
        <f>IFERROR(VLOOKUP(INDEX('8- Politicas de admiistracion '!$B$16:$F$64,MATCH('5- Identificación de Riesgos'!J103,'8- Politicas de admiistracion '!$C$16:$C$64,0),1),'8- Politicas de admiistracion '!$B$16:$F$64,5,FALSE),"")</f>
        <v/>
      </c>
      <c r="M103" s="352"/>
      <c r="N103" s="352"/>
      <c r="O103" s="353"/>
      <c r="P103" s="72"/>
      <c r="Q103" s="71" t="s">
        <v>359</v>
      </c>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c r="BC103" s="72"/>
      <c r="BD103" s="72"/>
      <c r="BE103" s="72"/>
      <c r="BF103" s="72"/>
      <c r="BG103" s="72"/>
      <c r="BH103" s="72"/>
      <c r="BI103" s="72"/>
      <c r="BJ103" s="72"/>
      <c r="BK103" s="72"/>
      <c r="BL103" s="72"/>
      <c r="BM103" s="72"/>
      <c r="BN103" s="72"/>
      <c r="BO103" s="72"/>
      <c r="BP103" s="72"/>
      <c r="BQ103" s="72"/>
      <c r="BR103" s="72"/>
      <c r="BS103" s="72"/>
      <c r="BT103" s="72"/>
      <c r="BU103" s="72"/>
      <c r="BV103" s="72"/>
      <c r="BW103" s="72"/>
      <c r="BX103" s="72"/>
      <c r="BY103" s="72"/>
      <c r="BZ103" s="72"/>
      <c r="CA103" s="72"/>
      <c r="CB103" s="72"/>
      <c r="CC103" s="72"/>
      <c r="CD103" s="72"/>
      <c r="CE103" s="72"/>
      <c r="CF103" s="72"/>
      <c r="CG103" s="72"/>
      <c r="CH103" s="72"/>
      <c r="CI103" s="72"/>
      <c r="CJ103" s="72"/>
      <c r="CK103" s="72"/>
      <c r="CL103" s="72"/>
      <c r="CM103" s="72"/>
      <c r="CN103" s="72"/>
      <c r="CO103" s="72"/>
      <c r="CP103" s="72"/>
      <c r="CQ103" s="72"/>
      <c r="CR103" s="72"/>
      <c r="CS103" s="72"/>
      <c r="CT103" s="72"/>
      <c r="CU103" s="72"/>
      <c r="CV103" s="72"/>
      <c r="CW103" s="72"/>
      <c r="CX103" s="72"/>
      <c r="CY103" s="72"/>
      <c r="CZ103" s="72"/>
      <c r="DA103" s="72"/>
      <c r="DB103" s="72"/>
      <c r="DC103" s="72"/>
      <c r="DD103" s="72"/>
      <c r="DE103" s="72"/>
      <c r="DF103" s="72"/>
      <c r="DG103" s="72"/>
      <c r="DH103" s="72"/>
      <c r="DI103" s="72"/>
      <c r="DJ103" s="72"/>
      <c r="DK103" s="72"/>
      <c r="DL103" s="72"/>
      <c r="DM103" s="72"/>
      <c r="DN103" s="72"/>
      <c r="DO103" s="72"/>
      <c r="DP103" s="72"/>
      <c r="DQ103" s="72"/>
      <c r="DR103" s="72"/>
      <c r="DS103" s="72"/>
      <c r="DT103" s="72"/>
      <c r="DU103" s="72"/>
      <c r="DV103" s="72"/>
      <c r="DW103" s="72"/>
      <c r="DX103" s="72"/>
      <c r="DY103" s="72"/>
      <c r="DZ103" s="72"/>
      <c r="EA103" s="72"/>
      <c r="EB103" s="72"/>
      <c r="EC103" s="72"/>
      <c r="ED103" s="72"/>
      <c r="EE103" s="72"/>
      <c r="EF103" s="72"/>
      <c r="EG103" s="72"/>
      <c r="EH103" s="72"/>
      <c r="EI103" s="72"/>
      <c r="EJ103" s="72"/>
      <c r="EK103" s="72"/>
      <c r="EL103" s="72"/>
      <c r="EM103" s="72"/>
      <c r="EN103" s="72"/>
      <c r="EO103" s="72"/>
      <c r="EP103" s="72"/>
      <c r="EQ103" s="72"/>
      <c r="ER103" s="72"/>
      <c r="ES103" s="72"/>
      <c r="ET103" s="72"/>
      <c r="EU103" s="72"/>
      <c r="EV103" s="72"/>
      <c r="EW103" s="72"/>
      <c r="EX103" s="72"/>
      <c r="EY103" s="72"/>
      <c r="EZ103" s="72"/>
      <c r="FA103" s="72"/>
      <c r="FB103" s="72"/>
      <c r="FC103" s="72"/>
      <c r="FD103" s="72"/>
      <c r="FE103" s="72"/>
      <c r="FF103" s="72"/>
      <c r="FG103" s="72"/>
      <c r="FH103" s="72"/>
      <c r="FI103" s="72"/>
      <c r="FJ103" s="72"/>
      <c r="FK103" s="72"/>
      <c r="FL103" s="72"/>
      <c r="FM103" s="72"/>
      <c r="FN103" s="72"/>
      <c r="FO103" s="72"/>
      <c r="FP103" s="72"/>
      <c r="FQ103" s="72"/>
      <c r="FR103" s="72"/>
      <c r="FS103" s="72"/>
      <c r="FT103" s="72"/>
      <c r="FU103" s="72"/>
      <c r="FV103" s="72"/>
      <c r="FW103" s="72"/>
      <c r="FX103" s="72"/>
      <c r="FY103" s="72"/>
      <c r="FZ103" s="72"/>
      <c r="GA103" s="72"/>
      <c r="GB103" s="72"/>
      <c r="GC103" s="72"/>
      <c r="GD103" s="72"/>
      <c r="GE103" s="72"/>
      <c r="GF103" s="72"/>
      <c r="GG103" s="72"/>
      <c r="GH103" s="72"/>
      <c r="GI103" s="72"/>
      <c r="GJ103" s="72"/>
      <c r="GK103" s="72"/>
      <c r="GL103" s="72"/>
      <c r="GM103" s="72"/>
      <c r="GN103" s="72"/>
      <c r="GO103" s="72"/>
      <c r="GP103" s="72"/>
      <c r="GQ103" s="72"/>
      <c r="GR103" s="72"/>
      <c r="GS103" s="72"/>
      <c r="GT103" s="72"/>
      <c r="GU103" s="72"/>
      <c r="GV103" s="72"/>
      <c r="GW103" s="72"/>
      <c r="GX103" s="72"/>
      <c r="GY103" s="72"/>
      <c r="GZ103" s="72"/>
      <c r="HA103" s="72"/>
      <c r="HB103" s="72"/>
      <c r="HC103" s="72"/>
      <c r="HD103" s="72"/>
      <c r="HE103" s="72"/>
      <c r="HF103" s="72"/>
      <c r="HG103" s="72"/>
      <c r="HH103" s="72"/>
      <c r="HI103" s="72"/>
      <c r="HJ103" s="72"/>
      <c r="HK103" s="72"/>
      <c r="HL103" s="72"/>
      <c r="HM103" s="72"/>
      <c r="HN103" s="72"/>
      <c r="HO103" s="72"/>
      <c r="HP103" s="72"/>
      <c r="HQ103" s="72"/>
      <c r="HR103" s="72"/>
      <c r="HS103" s="72"/>
      <c r="HT103" s="72"/>
      <c r="HU103" s="72"/>
      <c r="HV103" s="72"/>
      <c r="HW103" s="72"/>
      <c r="HX103" s="72"/>
      <c r="HY103" s="72"/>
      <c r="HZ103" s="72"/>
      <c r="IA103" s="72"/>
      <c r="IB103" s="72"/>
      <c r="IC103" s="72"/>
      <c r="ID103" s="72"/>
      <c r="IE103" s="72"/>
      <c r="IF103" s="72"/>
      <c r="IG103" s="72"/>
      <c r="IH103" s="72"/>
      <c r="II103" s="72"/>
      <c r="IJ103" s="72"/>
      <c r="IK103" s="72"/>
      <c r="IL103" s="72"/>
      <c r="IM103" s="72"/>
      <c r="IN103" s="72"/>
      <c r="IO103" s="72"/>
      <c r="IP103" s="72"/>
      <c r="IQ103" s="72"/>
      <c r="IR103" s="72"/>
      <c r="IS103" s="72"/>
      <c r="IT103" s="72"/>
      <c r="IU103" s="72"/>
      <c r="IV103" s="72"/>
      <c r="IW103" s="72"/>
      <c r="IX103" s="72"/>
    </row>
    <row r="104" spans="1:258" ht="33.75" customHeight="1" thickTop="1" thickBot="1">
      <c r="A104" s="354"/>
      <c r="B104" s="355"/>
      <c r="C104" s="356"/>
      <c r="D104" s="159" t="s">
        <v>360</v>
      </c>
      <c r="E104" s="352"/>
      <c r="F104" s="352"/>
      <c r="G104" s="357"/>
      <c r="H104" s="352"/>
      <c r="I104" s="159"/>
      <c r="J104" s="160"/>
      <c r="K104" s="161" t="str">
        <f>IFERROR(CONCATENATE(INDEX('8- Politicas de admiistracion '!$B$16:$F$53,MATCH('5- Identificación de Riesgos'!J104,'8- Politicas de admiistracion '!$C$16:$C$54,0),1)," - ",L104),"")</f>
        <v/>
      </c>
      <c r="L104" s="162" t="str">
        <f>IFERROR(VLOOKUP(INDEX('8- Politicas de admiistracion '!$B$16:$F$64,MATCH('5- Identificación de Riesgos'!J104,'8- Politicas de admiistracion '!$C$16:$C$64,0),1),'8- Politicas de admiistracion '!$B$16:$F$64,5,FALSE),"")</f>
        <v/>
      </c>
      <c r="M104" s="352"/>
      <c r="N104" s="352"/>
      <c r="O104" s="353"/>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c r="BC104" s="72"/>
      <c r="BD104" s="72"/>
      <c r="BE104" s="72"/>
      <c r="BF104" s="72"/>
      <c r="BG104" s="72"/>
      <c r="BH104" s="72"/>
      <c r="BI104" s="72"/>
      <c r="BJ104" s="72"/>
      <c r="BK104" s="72"/>
      <c r="BL104" s="72"/>
      <c r="BM104" s="72"/>
      <c r="BN104" s="72"/>
      <c r="BO104" s="72"/>
      <c r="BP104" s="72"/>
      <c r="BQ104" s="72"/>
      <c r="BR104" s="72"/>
      <c r="BS104" s="72"/>
      <c r="BT104" s="72"/>
      <c r="BU104" s="72"/>
      <c r="BV104" s="72"/>
      <c r="BW104" s="72"/>
      <c r="BX104" s="72"/>
      <c r="BY104" s="72"/>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c r="DB104" s="72"/>
      <c r="DC104" s="72"/>
      <c r="DD104" s="72"/>
      <c r="DE104" s="72"/>
      <c r="DF104" s="72"/>
      <c r="DG104" s="72"/>
      <c r="DH104" s="72"/>
      <c r="DI104" s="72"/>
      <c r="DJ104" s="72"/>
      <c r="DK104" s="72"/>
      <c r="DL104" s="72"/>
      <c r="DM104" s="72"/>
      <c r="DN104" s="72"/>
      <c r="DO104" s="72"/>
      <c r="DP104" s="72"/>
      <c r="DQ104" s="72"/>
      <c r="DR104" s="72"/>
      <c r="DS104" s="72"/>
      <c r="DT104" s="72"/>
      <c r="DU104" s="72"/>
      <c r="DV104" s="72"/>
      <c r="DW104" s="72"/>
      <c r="DX104" s="72"/>
      <c r="DY104" s="72"/>
      <c r="DZ104" s="72"/>
      <c r="EA104" s="72"/>
      <c r="EB104" s="72"/>
      <c r="EC104" s="72"/>
      <c r="ED104" s="72"/>
      <c r="EE104" s="72"/>
      <c r="EF104" s="72"/>
      <c r="EG104" s="72"/>
      <c r="EH104" s="72"/>
      <c r="EI104" s="72"/>
      <c r="EJ104" s="72"/>
      <c r="EK104" s="72"/>
      <c r="EL104" s="72"/>
      <c r="EM104" s="72"/>
      <c r="EN104" s="72"/>
      <c r="EO104" s="72"/>
      <c r="EP104" s="72"/>
      <c r="EQ104" s="72"/>
      <c r="ER104" s="72"/>
      <c r="ES104" s="72"/>
      <c r="ET104" s="72"/>
      <c r="EU104" s="72"/>
      <c r="EV104" s="72"/>
      <c r="EW104" s="72"/>
      <c r="EX104" s="72"/>
      <c r="EY104" s="72"/>
      <c r="EZ104" s="72"/>
      <c r="FA104" s="72"/>
      <c r="FB104" s="72"/>
      <c r="FC104" s="72"/>
      <c r="FD104" s="72"/>
      <c r="FE104" s="72"/>
      <c r="FF104" s="72"/>
      <c r="FG104" s="72"/>
      <c r="FH104" s="72"/>
      <c r="FI104" s="72"/>
      <c r="FJ104" s="72"/>
      <c r="FK104" s="72"/>
      <c r="FL104" s="72"/>
      <c r="FM104" s="72"/>
      <c r="FN104" s="72"/>
      <c r="FO104" s="72"/>
      <c r="FP104" s="72"/>
      <c r="FQ104" s="72"/>
      <c r="FR104" s="72"/>
      <c r="FS104" s="72"/>
      <c r="FT104" s="72"/>
      <c r="FU104" s="72"/>
      <c r="FV104" s="72"/>
      <c r="FW104" s="72"/>
      <c r="FX104" s="72"/>
      <c r="FY104" s="72"/>
      <c r="FZ104" s="72"/>
      <c r="GA104" s="72"/>
      <c r="GB104" s="72"/>
      <c r="GC104" s="72"/>
      <c r="GD104" s="72"/>
      <c r="GE104" s="72"/>
      <c r="GF104" s="72"/>
      <c r="GG104" s="72"/>
      <c r="GH104" s="72"/>
      <c r="GI104" s="72"/>
      <c r="GJ104" s="72"/>
      <c r="GK104" s="72"/>
      <c r="GL104" s="72"/>
      <c r="GM104" s="72"/>
      <c r="GN104" s="72"/>
      <c r="GO104" s="72"/>
      <c r="GP104" s="72"/>
      <c r="GQ104" s="72"/>
      <c r="GR104" s="72"/>
      <c r="GS104" s="72"/>
      <c r="GT104" s="72"/>
      <c r="GU104" s="72"/>
      <c r="GV104" s="72"/>
      <c r="GW104" s="72"/>
      <c r="GX104" s="72"/>
      <c r="GY104" s="72"/>
      <c r="GZ104" s="72"/>
      <c r="HA104" s="72"/>
      <c r="HB104" s="72"/>
      <c r="HC104" s="72"/>
      <c r="HD104" s="72"/>
      <c r="HE104" s="72"/>
      <c r="HF104" s="72"/>
      <c r="HG104" s="72"/>
      <c r="HH104" s="72"/>
      <c r="HI104" s="72"/>
      <c r="HJ104" s="72"/>
      <c r="HK104" s="72"/>
      <c r="HL104" s="72"/>
      <c r="HM104" s="72"/>
      <c r="HN104" s="72"/>
      <c r="HO104" s="72"/>
      <c r="HP104" s="72"/>
      <c r="HQ104" s="72"/>
      <c r="HR104" s="72"/>
      <c r="HS104" s="72"/>
      <c r="HT104" s="72"/>
      <c r="HU104" s="72"/>
      <c r="HV104" s="72"/>
      <c r="HW104" s="72"/>
      <c r="HX104" s="72"/>
      <c r="HY104" s="72"/>
      <c r="HZ104" s="72"/>
      <c r="IA104" s="72"/>
      <c r="IB104" s="72"/>
      <c r="IC104" s="72"/>
      <c r="ID104" s="72"/>
      <c r="IE104" s="72"/>
      <c r="IF104" s="72"/>
      <c r="IG104" s="72"/>
      <c r="IH104" s="72"/>
      <c r="II104" s="72"/>
      <c r="IJ104" s="72"/>
      <c r="IK104" s="72"/>
      <c r="IL104" s="72"/>
      <c r="IM104" s="72"/>
      <c r="IN104" s="72"/>
      <c r="IO104" s="72"/>
      <c r="IP104" s="72"/>
      <c r="IQ104" s="72"/>
      <c r="IR104" s="72"/>
      <c r="IS104" s="72"/>
      <c r="IT104" s="72"/>
      <c r="IU104" s="72"/>
      <c r="IV104" s="72"/>
      <c r="IW104" s="72"/>
      <c r="IX104" s="72"/>
    </row>
    <row r="105" spans="1:258" ht="33.75" customHeight="1" thickTop="1" thickBot="1">
      <c r="A105" s="354"/>
      <c r="B105" s="355"/>
      <c r="C105" s="356"/>
      <c r="D105" s="159" t="s">
        <v>361</v>
      </c>
      <c r="E105" s="352"/>
      <c r="F105" s="352"/>
      <c r="G105" s="357"/>
      <c r="H105" s="352"/>
      <c r="I105" s="159"/>
      <c r="J105" s="160"/>
      <c r="K105" s="161" t="str">
        <f>IFERROR(CONCATENATE(INDEX('8- Politicas de admiistracion '!$B$16:$F$53,MATCH('5- Identificación de Riesgos'!J105,'8- Politicas de admiistracion '!$C$16:$C$54,0),1)," - ",L105),"")</f>
        <v/>
      </c>
      <c r="L105" s="162" t="str">
        <f>IFERROR(VLOOKUP(INDEX('8- Politicas de admiistracion '!$B$16:$F$64,MATCH('5- Identificación de Riesgos'!J105,'8- Politicas de admiistracion '!$C$16:$C$64,0),1),'8- Politicas de admiistracion '!$B$16:$F$64,5,FALSE),"")</f>
        <v/>
      </c>
      <c r="M105" s="352"/>
      <c r="N105" s="352"/>
      <c r="O105" s="353"/>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c r="BG105" s="72"/>
      <c r="BH105" s="72"/>
      <c r="BI105" s="72"/>
      <c r="BJ105" s="72"/>
      <c r="BK105" s="72"/>
      <c r="BL105" s="72"/>
      <c r="BM105" s="72"/>
      <c r="BN105" s="72"/>
      <c r="BO105" s="72"/>
      <c r="BP105" s="72"/>
      <c r="BQ105" s="72"/>
      <c r="BR105" s="72"/>
      <c r="BS105" s="72"/>
      <c r="BT105" s="72"/>
      <c r="BU105" s="72"/>
      <c r="BV105" s="72"/>
      <c r="BW105" s="72"/>
      <c r="BX105" s="72"/>
      <c r="BY105" s="72"/>
      <c r="BZ105" s="72"/>
      <c r="CA105" s="72"/>
      <c r="CB105" s="72"/>
      <c r="CC105" s="72"/>
      <c r="CD105" s="72"/>
      <c r="CE105" s="72"/>
      <c r="CF105" s="72"/>
      <c r="CG105" s="72"/>
      <c r="CH105" s="72"/>
      <c r="CI105" s="72"/>
      <c r="CJ105" s="72"/>
      <c r="CK105" s="72"/>
      <c r="CL105" s="72"/>
      <c r="CM105" s="72"/>
      <c r="CN105" s="72"/>
      <c r="CO105" s="72"/>
      <c r="CP105" s="72"/>
      <c r="CQ105" s="72"/>
      <c r="CR105" s="72"/>
      <c r="CS105" s="72"/>
      <c r="CT105" s="72"/>
      <c r="CU105" s="72"/>
      <c r="CV105" s="72"/>
      <c r="CW105" s="72"/>
      <c r="CX105" s="72"/>
      <c r="CY105" s="72"/>
      <c r="CZ105" s="72"/>
      <c r="DA105" s="72"/>
      <c r="DB105" s="72"/>
      <c r="DC105" s="72"/>
      <c r="DD105" s="72"/>
      <c r="DE105" s="72"/>
      <c r="DF105" s="72"/>
      <c r="DG105" s="72"/>
      <c r="DH105" s="72"/>
      <c r="DI105" s="72"/>
      <c r="DJ105" s="72"/>
      <c r="DK105" s="72"/>
      <c r="DL105" s="72"/>
      <c r="DM105" s="72"/>
      <c r="DN105" s="72"/>
      <c r="DO105" s="72"/>
      <c r="DP105" s="72"/>
      <c r="DQ105" s="72"/>
      <c r="DR105" s="72"/>
      <c r="DS105" s="72"/>
      <c r="DT105" s="72"/>
      <c r="DU105" s="72"/>
      <c r="DV105" s="72"/>
      <c r="DW105" s="72"/>
      <c r="DX105" s="72"/>
      <c r="DY105" s="72"/>
      <c r="DZ105" s="72"/>
      <c r="EA105" s="72"/>
      <c r="EB105" s="72"/>
      <c r="EC105" s="72"/>
      <c r="ED105" s="72"/>
      <c r="EE105" s="72"/>
      <c r="EF105" s="72"/>
      <c r="EG105" s="72"/>
      <c r="EH105" s="72"/>
      <c r="EI105" s="72"/>
      <c r="EJ105" s="72"/>
      <c r="EK105" s="72"/>
      <c r="EL105" s="72"/>
      <c r="EM105" s="72"/>
      <c r="EN105" s="72"/>
      <c r="EO105" s="72"/>
      <c r="EP105" s="72"/>
      <c r="EQ105" s="72"/>
      <c r="ER105" s="72"/>
      <c r="ES105" s="72"/>
      <c r="ET105" s="72"/>
      <c r="EU105" s="72"/>
      <c r="EV105" s="72"/>
      <c r="EW105" s="72"/>
      <c r="EX105" s="72"/>
      <c r="EY105" s="72"/>
      <c r="EZ105" s="72"/>
      <c r="FA105" s="72"/>
      <c r="FB105" s="72"/>
      <c r="FC105" s="72"/>
      <c r="FD105" s="72"/>
      <c r="FE105" s="72"/>
      <c r="FF105" s="72"/>
      <c r="FG105" s="72"/>
      <c r="FH105" s="72"/>
      <c r="FI105" s="72"/>
      <c r="FJ105" s="72"/>
      <c r="FK105" s="72"/>
      <c r="FL105" s="72"/>
      <c r="FM105" s="72"/>
      <c r="FN105" s="72"/>
      <c r="FO105" s="72"/>
      <c r="FP105" s="72"/>
      <c r="FQ105" s="72"/>
      <c r="FR105" s="72"/>
      <c r="FS105" s="72"/>
      <c r="FT105" s="72"/>
      <c r="FU105" s="72"/>
      <c r="FV105" s="72"/>
      <c r="FW105" s="72"/>
      <c r="FX105" s="72"/>
      <c r="FY105" s="72"/>
      <c r="FZ105" s="72"/>
      <c r="GA105" s="72"/>
      <c r="GB105" s="72"/>
      <c r="GC105" s="72"/>
      <c r="GD105" s="72"/>
      <c r="GE105" s="72"/>
      <c r="GF105" s="72"/>
      <c r="GG105" s="72"/>
      <c r="GH105" s="72"/>
      <c r="GI105" s="72"/>
      <c r="GJ105" s="72"/>
      <c r="GK105" s="72"/>
      <c r="GL105" s="72"/>
      <c r="GM105" s="72"/>
      <c r="GN105" s="72"/>
      <c r="GO105" s="72"/>
      <c r="GP105" s="72"/>
      <c r="GQ105" s="72"/>
      <c r="GR105" s="72"/>
      <c r="GS105" s="72"/>
      <c r="GT105" s="72"/>
      <c r="GU105" s="72"/>
      <c r="GV105" s="72"/>
      <c r="GW105" s="72"/>
      <c r="GX105" s="72"/>
      <c r="GY105" s="72"/>
      <c r="GZ105" s="72"/>
      <c r="HA105" s="72"/>
      <c r="HB105" s="72"/>
      <c r="HC105" s="72"/>
      <c r="HD105" s="72"/>
      <c r="HE105" s="72"/>
      <c r="HF105" s="72"/>
      <c r="HG105" s="72"/>
      <c r="HH105" s="72"/>
      <c r="HI105" s="72"/>
      <c r="HJ105" s="72"/>
      <c r="HK105" s="72"/>
      <c r="HL105" s="72"/>
      <c r="HM105" s="72"/>
      <c r="HN105" s="72"/>
      <c r="HO105" s="72"/>
      <c r="HP105" s="72"/>
      <c r="HQ105" s="72"/>
      <c r="HR105" s="72"/>
      <c r="HS105" s="72"/>
      <c r="HT105" s="72"/>
      <c r="HU105" s="72"/>
      <c r="HV105" s="72"/>
      <c r="HW105" s="72"/>
      <c r="HX105" s="72"/>
      <c r="HY105" s="72"/>
      <c r="HZ105" s="72"/>
      <c r="IA105" s="72"/>
      <c r="IB105" s="72"/>
      <c r="IC105" s="72"/>
      <c r="ID105" s="72"/>
      <c r="IE105" s="72"/>
      <c r="IF105" s="72"/>
      <c r="IG105" s="72"/>
      <c r="IH105" s="72"/>
      <c r="II105" s="72"/>
      <c r="IJ105" s="72"/>
      <c r="IK105" s="72"/>
      <c r="IL105" s="72"/>
      <c r="IM105" s="72"/>
      <c r="IN105" s="72"/>
      <c r="IO105" s="72"/>
      <c r="IP105" s="72"/>
      <c r="IQ105" s="72"/>
      <c r="IR105" s="72"/>
      <c r="IS105" s="72"/>
      <c r="IT105" s="72"/>
      <c r="IU105" s="72"/>
      <c r="IV105" s="72"/>
      <c r="IW105" s="72"/>
      <c r="IX105" s="72"/>
    </row>
    <row r="106" spans="1:258" ht="11.25" customHeight="1" thickTop="1" thickBot="1">
      <c r="A106" s="354"/>
      <c r="B106" s="355"/>
      <c r="C106" s="356"/>
      <c r="D106" s="159"/>
      <c r="E106" s="352"/>
      <c r="F106" s="352"/>
      <c r="G106" s="357"/>
      <c r="H106" s="352"/>
      <c r="I106" s="159"/>
      <c r="J106" s="160"/>
      <c r="K106" s="161" t="str">
        <f>IFERROR(CONCATENATE(INDEX('8- Politicas de admiistracion '!$B$16:$F$53,MATCH('5- Identificación de Riesgos'!J106,'8- Politicas de admiistracion '!$C$16:$C$54,0),1)," - ",L106),"")</f>
        <v/>
      </c>
      <c r="L106" s="162" t="str">
        <f>IFERROR(VLOOKUP(INDEX('8- Politicas de admiistracion '!$B$16:$F$64,MATCH('5- Identificación de Riesgos'!J106,'8- Politicas de admiistracion '!$C$16:$C$64,0),1),'8- Politicas de admiistracion '!$B$16:$F$64,5,FALSE),"")</f>
        <v/>
      </c>
      <c r="M106" s="352"/>
      <c r="N106" s="352"/>
      <c r="O106" s="353"/>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c r="BC106" s="72"/>
      <c r="BD106" s="72"/>
      <c r="BE106" s="72"/>
      <c r="BF106" s="72"/>
      <c r="BG106" s="72"/>
      <c r="BH106" s="72"/>
      <c r="BI106" s="72"/>
      <c r="BJ106" s="72"/>
      <c r="BK106" s="72"/>
      <c r="BL106" s="72"/>
      <c r="BM106" s="72"/>
      <c r="BN106" s="72"/>
      <c r="BO106" s="72"/>
      <c r="BP106" s="72"/>
      <c r="BQ106" s="72"/>
      <c r="BR106" s="72"/>
      <c r="BS106" s="72"/>
      <c r="BT106" s="72"/>
      <c r="BU106" s="72"/>
      <c r="BV106" s="72"/>
      <c r="BW106" s="72"/>
      <c r="BX106" s="72"/>
      <c r="BY106" s="72"/>
      <c r="BZ106" s="72"/>
      <c r="CA106" s="72"/>
      <c r="CB106" s="72"/>
      <c r="CC106" s="72"/>
      <c r="CD106" s="72"/>
      <c r="CE106" s="72"/>
      <c r="CF106" s="72"/>
      <c r="CG106" s="72"/>
      <c r="CH106" s="72"/>
      <c r="CI106" s="72"/>
      <c r="CJ106" s="72"/>
      <c r="CK106" s="72"/>
      <c r="CL106" s="72"/>
      <c r="CM106" s="72"/>
      <c r="CN106" s="72"/>
      <c r="CO106" s="72"/>
      <c r="CP106" s="72"/>
      <c r="CQ106" s="72"/>
      <c r="CR106" s="72"/>
      <c r="CS106" s="72"/>
      <c r="CT106" s="72"/>
      <c r="CU106" s="72"/>
      <c r="CV106" s="72"/>
      <c r="CW106" s="72"/>
      <c r="CX106" s="72"/>
      <c r="CY106" s="72"/>
      <c r="CZ106" s="72"/>
      <c r="DA106" s="72"/>
      <c r="DB106" s="72"/>
      <c r="DC106" s="72"/>
      <c r="DD106" s="72"/>
      <c r="DE106" s="72"/>
      <c r="DF106" s="72"/>
      <c r="DG106" s="72"/>
      <c r="DH106" s="72"/>
      <c r="DI106" s="72"/>
      <c r="DJ106" s="72"/>
      <c r="DK106" s="72"/>
      <c r="DL106" s="72"/>
      <c r="DM106" s="72"/>
      <c r="DN106" s="72"/>
      <c r="DO106" s="72"/>
      <c r="DP106" s="72"/>
      <c r="DQ106" s="72"/>
      <c r="DR106" s="72"/>
      <c r="DS106" s="72"/>
      <c r="DT106" s="72"/>
      <c r="DU106" s="72"/>
      <c r="DV106" s="72"/>
      <c r="DW106" s="72"/>
      <c r="DX106" s="72"/>
      <c r="DY106" s="72"/>
      <c r="DZ106" s="72"/>
      <c r="EA106" s="72"/>
      <c r="EB106" s="72"/>
      <c r="EC106" s="72"/>
      <c r="ED106" s="72"/>
      <c r="EE106" s="72"/>
      <c r="EF106" s="72"/>
      <c r="EG106" s="72"/>
      <c r="EH106" s="72"/>
      <c r="EI106" s="72"/>
      <c r="EJ106" s="72"/>
      <c r="EK106" s="72"/>
      <c r="EL106" s="72"/>
      <c r="EM106" s="72"/>
      <c r="EN106" s="72"/>
      <c r="EO106" s="72"/>
      <c r="EP106" s="72"/>
      <c r="EQ106" s="72"/>
      <c r="ER106" s="72"/>
      <c r="ES106" s="72"/>
      <c r="ET106" s="72"/>
      <c r="EU106" s="72"/>
      <c r="EV106" s="72"/>
      <c r="EW106" s="72"/>
      <c r="EX106" s="72"/>
      <c r="EY106" s="72"/>
      <c r="EZ106" s="72"/>
      <c r="FA106" s="72"/>
      <c r="FB106" s="72"/>
      <c r="FC106" s="72"/>
      <c r="FD106" s="72"/>
      <c r="FE106" s="72"/>
      <c r="FF106" s="72"/>
      <c r="FG106" s="72"/>
      <c r="FH106" s="72"/>
      <c r="FI106" s="72"/>
      <c r="FJ106" s="72"/>
      <c r="FK106" s="72"/>
      <c r="FL106" s="72"/>
      <c r="FM106" s="72"/>
      <c r="FN106" s="72"/>
      <c r="FO106" s="72"/>
      <c r="FP106" s="72"/>
      <c r="FQ106" s="72"/>
      <c r="FR106" s="72"/>
      <c r="FS106" s="72"/>
      <c r="FT106" s="72"/>
      <c r="FU106" s="72"/>
      <c r="FV106" s="72"/>
      <c r="FW106" s="72"/>
      <c r="FX106" s="72"/>
      <c r="FY106" s="72"/>
      <c r="FZ106" s="72"/>
      <c r="GA106" s="72"/>
      <c r="GB106" s="72"/>
      <c r="GC106" s="72"/>
      <c r="GD106" s="72"/>
      <c r="GE106" s="72"/>
      <c r="GF106" s="72"/>
      <c r="GG106" s="72"/>
      <c r="GH106" s="72"/>
      <c r="GI106" s="72"/>
      <c r="GJ106" s="72"/>
      <c r="GK106" s="72"/>
      <c r="GL106" s="72"/>
      <c r="GM106" s="72"/>
      <c r="GN106" s="72"/>
      <c r="GO106" s="72"/>
      <c r="GP106" s="72"/>
      <c r="GQ106" s="72"/>
      <c r="GR106" s="72"/>
      <c r="GS106" s="72"/>
      <c r="GT106" s="72"/>
      <c r="GU106" s="72"/>
      <c r="GV106" s="72"/>
      <c r="GW106" s="72"/>
      <c r="GX106" s="72"/>
      <c r="GY106" s="72"/>
      <c r="GZ106" s="72"/>
      <c r="HA106" s="72"/>
      <c r="HB106" s="72"/>
      <c r="HC106" s="72"/>
      <c r="HD106" s="72"/>
      <c r="HE106" s="72"/>
      <c r="HF106" s="72"/>
      <c r="HG106" s="72"/>
      <c r="HH106" s="72"/>
      <c r="HI106" s="72"/>
      <c r="HJ106" s="72"/>
      <c r="HK106" s="72"/>
      <c r="HL106" s="72"/>
      <c r="HM106" s="72"/>
      <c r="HN106" s="72"/>
      <c r="HO106" s="72"/>
      <c r="HP106" s="72"/>
      <c r="HQ106" s="72"/>
      <c r="HR106" s="72"/>
      <c r="HS106" s="72"/>
      <c r="HT106" s="72"/>
      <c r="HU106" s="72"/>
      <c r="HV106" s="72"/>
      <c r="HW106" s="72"/>
      <c r="HX106" s="72"/>
      <c r="HY106" s="72"/>
      <c r="HZ106" s="72"/>
      <c r="IA106" s="72"/>
      <c r="IB106" s="72"/>
      <c r="IC106" s="72"/>
      <c r="ID106" s="72"/>
      <c r="IE106" s="72"/>
      <c r="IF106" s="72"/>
      <c r="IG106" s="72"/>
      <c r="IH106" s="72"/>
      <c r="II106" s="72"/>
      <c r="IJ106" s="72"/>
      <c r="IK106" s="72"/>
      <c r="IL106" s="72"/>
      <c r="IM106" s="72"/>
      <c r="IN106" s="72"/>
      <c r="IO106" s="72"/>
      <c r="IP106" s="72"/>
      <c r="IQ106" s="72"/>
      <c r="IR106" s="72"/>
      <c r="IS106" s="72"/>
      <c r="IT106" s="72"/>
      <c r="IU106" s="72"/>
      <c r="IV106" s="72"/>
      <c r="IW106" s="72"/>
      <c r="IX106" s="72"/>
    </row>
    <row r="107" spans="1:258" ht="11.25" customHeight="1" thickTop="1" thickBot="1">
      <c r="A107" s="354"/>
      <c r="B107" s="355"/>
      <c r="C107" s="356"/>
      <c r="D107" s="159"/>
      <c r="E107" s="352"/>
      <c r="F107" s="352"/>
      <c r="G107" s="357"/>
      <c r="H107" s="352"/>
      <c r="I107" s="159"/>
      <c r="J107" s="160"/>
      <c r="K107" s="161" t="str">
        <f>IFERROR(CONCATENATE(INDEX('8- Politicas de admiistracion '!$B$16:$F$53,MATCH('5- Identificación de Riesgos'!J107,'8- Politicas de admiistracion '!$C$16:$C$54,0),1)," - ",L107),"")</f>
        <v/>
      </c>
      <c r="L107" s="162" t="str">
        <f>IFERROR(VLOOKUP(INDEX('8- Politicas de admiistracion '!$B$16:$F$64,MATCH('5- Identificación de Riesgos'!J107,'8- Politicas de admiistracion '!$C$16:$C$64,0),1),'8- Politicas de admiistracion '!$B$16:$F$64,5,FALSE),"")</f>
        <v/>
      </c>
      <c r="M107" s="352"/>
      <c r="N107" s="352"/>
      <c r="O107" s="353"/>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c r="BG107" s="72"/>
      <c r="BH107" s="72"/>
      <c r="BI107" s="72"/>
      <c r="BJ107" s="72"/>
      <c r="BK107" s="72"/>
      <c r="BL107" s="72"/>
      <c r="BM107" s="72"/>
      <c r="BN107" s="72"/>
      <c r="BO107" s="72"/>
      <c r="BP107" s="72"/>
      <c r="BQ107" s="72"/>
      <c r="BR107" s="72"/>
      <c r="BS107" s="72"/>
      <c r="BT107" s="72"/>
      <c r="BU107" s="72"/>
      <c r="BV107" s="72"/>
      <c r="BW107" s="72"/>
      <c r="BX107" s="72"/>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c r="DB107" s="72"/>
      <c r="DC107" s="72"/>
      <c r="DD107" s="72"/>
      <c r="DE107" s="72"/>
      <c r="DF107" s="72"/>
      <c r="DG107" s="72"/>
      <c r="DH107" s="72"/>
      <c r="DI107" s="72"/>
      <c r="DJ107" s="72"/>
      <c r="DK107" s="72"/>
      <c r="DL107" s="72"/>
      <c r="DM107" s="72"/>
      <c r="DN107" s="72"/>
      <c r="DO107" s="72"/>
      <c r="DP107" s="72"/>
      <c r="DQ107" s="72"/>
      <c r="DR107" s="72"/>
      <c r="DS107" s="72"/>
      <c r="DT107" s="72"/>
      <c r="DU107" s="72"/>
      <c r="DV107" s="72"/>
      <c r="DW107" s="72"/>
      <c r="DX107" s="72"/>
      <c r="DY107" s="72"/>
      <c r="DZ107" s="72"/>
      <c r="EA107" s="72"/>
      <c r="EB107" s="72"/>
      <c r="EC107" s="72"/>
      <c r="ED107" s="72"/>
      <c r="EE107" s="72"/>
      <c r="EF107" s="72"/>
      <c r="EG107" s="72"/>
      <c r="EH107" s="72"/>
      <c r="EI107" s="72"/>
      <c r="EJ107" s="72"/>
      <c r="EK107" s="72"/>
      <c r="EL107" s="72"/>
      <c r="EM107" s="72"/>
      <c r="EN107" s="72"/>
      <c r="EO107" s="72"/>
      <c r="EP107" s="72"/>
      <c r="EQ107" s="72"/>
      <c r="ER107" s="72"/>
      <c r="ES107" s="72"/>
      <c r="ET107" s="72"/>
      <c r="EU107" s="72"/>
      <c r="EV107" s="72"/>
      <c r="EW107" s="72"/>
      <c r="EX107" s="72"/>
      <c r="EY107" s="72"/>
      <c r="EZ107" s="72"/>
      <c r="FA107" s="72"/>
      <c r="FB107" s="72"/>
      <c r="FC107" s="72"/>
      <c r="FD107" s="72"/>
      <c r="FE107" s="72"/>
      <c r="FF107" s="72"/>
      <c r="FG107" s="72"/>
      <c r="FH107" s="72"/>
      <c r="FI107" s="72"/>
      <c r="FJ107" s="72"/>
      <c r="FK107" s="72"/>
      <c r="FL107" s="72"/>
      <c r="FM107" s="72"/>
      <c r="FN107" s="72"/>
      <c r="FO107" s="72"/>
      <c r="FP107" s="72"/>
      <c r="FQ107" s="72"/>
      <c r="FR107" s="72"/>
      <c r="FS107" s="72"/>
      <c r="FT107" s="72"/>
      <c r="FU107" s="72"/>
      <c r="FV107" s="72"/>
      <c r="FW107" s="72"/>
      <c r="FX107" s="72"/>
      <c r="FY107" s="72"/>
      <c r="FZ107" s="72"/>
      <c r="GA107" s="72"/>
      <c r="GB107" s="72"/>
      <c r="GC107" s="72"/>
      <c r="GD107" s="72"/>
      <c r="GE107" s="72"/>
      <c r="GF107" s="72"/>
      <c r="GG107" s="72"/>
      <c r="GH107" s="72"/>
      <c r="GI107" s="72"/>
      <c r="GJ107" s="72"/>
      <c r="GK107" s="72"/>
      <c r="GL107" s="72"/>
      <c r="GM107" s="72"/>
      <c r="GN107" s="72"/>
      <c r="GO107" s="72"/>
      <c r="GP107" s="72"/>
      <c r="GQ107" s="72"/>
      <c r="GR107" s="72"/>
      <c r="GS107" s="72"/>
      <c r="GT107" s="72"/>
      <c r="GU107" s="72"/>
      <c r="GV107" s="72"/>
      <c r="GW107" s="72"/>
      <c r="GX107" s="72"/>
      <c r="GY107" s="72"/>
      <c r="GZ107" s="72"/>
      <c r="HA107" s="72"/>
      <c r="HB107" s="72"/>
      <c r="HC107" s="72"/>
      <c r="HD107" s="72"/>
      <c r="HE107" s="72"/>
      <c r="HF107" s="72"/>
      <c r="HG107" s="72"/>
      <c r="HH107" s="72"/>
      <c r="HI107" s="72"/>
      <c r="HJ107" s="72"/>
      <c r="HK107" s="72"/>
      <c r="HL107" s="72"/>
      <c r="HM107" s="72"/>
      <c r="HN107" s="72"/>
      <c r="HO107" s="72"/>
      <c r="HP107" s="72"/>
      <c r="HQ107" s="72"/>
      <c r="HR107" s="72"/>
      <c r="HS107" s="72"/>
      <c r="HT107" s="72"/>
      <c r="HU107" s="72"/>
      <c r="HV107" s="72"/>
      <c r="HW107" s="72"/>
      <c r="HX107" s="72"/>
      <c r="HY107" s="72"/>
      <c r="HZ107" s="72"/>
      <c r="IA107" s="72"/>
      <c r="IB107" s="72"/>
      <c r="IC107" s="72"/>
      <c r="ID107" s="72"/>
      <c r="IE107" s="72"/>
      <c r="IF107" s="72"/>
      <c r="IG107" s="72"/>
      <c r="IH107" s="72"/>
      <c r="II107" s="72"/>
      <c r="IJ107" s="72"/>
      <c r="IK107" s="72"/>
      <c r="IL107" s="72"/>
      <c r="IM107" s="72"/>
      <c r="IN107" s="72"/>
      <c r="IO107" s="72"/>
      <c r="IP107" s="72"/>
      <c r="IQ107" s="72"/>
      <c r="IR107" s="72"/>
      <c r="IS107" s="72"/>
      <c r="IT107" s="72"/>
      <c r="IU107" s="72"/>
      <c r="IV107" s="72"/>
      <c r="IW107" s="72"/>
      <c r="IX107" s="72"/>
    </row>
    <row r="108" spans="1:258" ht="11.25" customHeight="1" thickTop="1" thickBot="1">
      <c r="A108" s="354"/>
      <c r="B108" s="355"/>
      <c r="C108" s="356"/>
      <c r="D108" s="159"/>
      <c r="E108" s="352"/>
      <c r="F108" s="352"/>
      <c r="G108" s="357"/>
      <c r="H108" s="352"/>
      <c r="I108" s="159"/>
      <c r="J108" s="160"/>
      <c r="K108" s="161" t="str">
        <f>IFERROR(CONCATENATE(INDEX('8- Politicas de admiistracion '!$B$16:$F$53,MATCH('5- Identificación de Riesgos'!J108,'8- Politicas de admiistracion '!$C$16:$C$54,0),1)," - ",L108),"")</f>
        <v/>
      </c>
      <c r="L108" s="162" t="str">
        <f>IFERROR(VLOOKUP(INDEX('8- Politicas de admiistracion '!$B$16:$F$64,MATCH('5- Identificación de Riesgos'!J108,'8- Politicas de admiistracion '!$C$16:$C$64,0),1),'8- Politicas de admiistracion '!$B$16:$F$64,5,FALSE),"")</f>
        <v/>
      </c>
      <c r="M108" s="352"/>
      <c r="N108" s="352"/>
      <c r="O108" s="353"/>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c r="BG108" s="72"/>
      <c r="BH108" s="72"/>
      <c r="BI108" s="72"/>
      <c r="BJ108" s="72"/>
      <c r="BK108" s="72"/>
      <c r="BL108" s="72"/>
      <c r="BM108" s="72"/>
      <c r="BN108" s="72"/>
      <c r="BO108" s="72"/>
      <c r="BP108" s="72"/>
      <c r="BQ108" s="72"/>
      <c r="BR108" s="72"/>
      <c r="BS108" s="72"/>
      <c r="BT108" s="72"/>
      <c r="BU108" s="72"/>
      <c r="BV108" s="72"/>
      <c r="BW108" s="72"/>
      <c r="BX108" s="72"/>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c r="DB108" s="72"/>
      <c r="DC108" s="72"/>
      <c r="DD108" s="72"/>
      <c r="DE108" s="72"/>
      <c r="DF108" s="72"/>
      <c r="DG108" s="72"/>
      <c r="DH108" s="72"/>
      <c r="DI108" s="72"/>
      <c r="DJ108" s="72"/>
      <c r="DK108" s="72"/>
      <c r="DL108" s="72"/>
      <c r="DM108" s="72"/>
      <c r="DN108" s="72"/>
      <c r="DO108" s="72"/>
      <c r="DP108" s="72"/>
      <c r="DQ108" s="72"/>
      <c r="DR108" s="72"/>
      <c r="DS108" s="72"/>
      <c r="DT108" s="72"/>
      <c r="DU108" s="72"/>
      <c r="DV108" s="72"/>
      <c r="DW108" s="72"/>
      <c r="DX108" s="72"/>
      <c r="DY108" s="72"/>
      <c r="DZ108" s="72"/>
      <c r="EA108" s="72"/>
      <c r="EB108" s="72"/>
      <c r="EC108" s="72"/>
      <c r="ED108" s="72"/>
      <c r="EE108" s="72"/>
      <c r="EF108" s="72"/>
      <c r="EG108" s="72"/>
      <c r="EH108" s="72"/>
      <c r="EI108" s="72"/>
      <c r="EJ108" s="72"/>
      <c r="EK108" s="72"/>
      <c r="EL108" s="72"/>
      <c r="EM108" s="72"/>
      <c r="EN108" s="72"/>
      <c r="EO108" s="72"/>
      <c r="EP108" s="72"/>
      <c r="EQ108" s="72"/>
      <c r="ER108" s="72"/>
      <c r="ES108" s="72"/>
      <c r="ET108" s="72"/>
      <c r="EU108" s="72"/>
      <c r="EV108" s="72"/>
      <c r="EW108" s="72"/>
      <c r="EX108" s="72"/>
      <c r="EY108" s="72"/>
      <c r="EZ108" s="72"/>
      <c r="FA108" s="72"/>
      <c r="FB108" s="72"/>
      <c r="FC108" s="72"/>
      <c r="FD108" s="72"/>
      <c r="FE108" s="72"/>
      <c r="FF108" s="72"/>
      <c r="FG108" s="72"/>
      <c r="FH108" s="72"/>
      <c r="FI108" s="72"/>
      <c r="FJ108" s="72"/>
      <c r="FK108" s="72"/>
      <c r="FL108" s="72"/>
      <c r="FM108" s="72"/>
      <c r="FN108" s="72"/>
      <c r="FO108" s="72"/>
      <c r="FP108" s="72"/>
      <c r="FQ108" s="72"/>
      <c r="FR108" s="72"/>
      <c r="FS108" s="72"/>
      <c r="FT108" s="72"/>
      <c r="FU108" s="72"/>
      <c r="FV108" s="72"/>
      <c r="FW108" s="72"/>
      <c r="FX108" s="72"/>
      <c r="FY108" s="72"/>
      <c r="FZ108" s="72"/>
      <c r="GA108" s="72"/>
      <c r="GB108" s="72"/>
      <c r="GC108" s="72"/>
      <c r="GD108" s="72"/>
      <c r="GE108" s="72"/>
      <c r="GF108" s="72"/>
      <c r="GG108" s="72"/>
      <c r="GH108" s="72"/>
      <c r="GI108" s="72"/>
      <c r="GJ108" s="72"/>
      <c r="GK108" s="72"/>
      <c r="GL108" s="72"/>
      <c r="GM108" s="72"/>
      <c r="GN108" s="72"/>
      <c r="GO108" s="72"/>
      <c r="GP108" s="72"/>
      <c r="GQ108" s="72"/>
      <c r="GR108" s="72"/>
      <c r="GS108" s="72"/>
      <c r="GT108" s="72"/>
      <c r="GU108" s="72"/>
      <c r="GV108" s="72"/>
      <c r="GW108" s="72"/>
      <c r="GX108" s="72"/>
      <c r="GY108" s="72"/>
      <c r="GZ108" s="72"/>
      <c r="HA108" s="72"/>
      <c r="HB108" s="72"/>
      <c r="HC108" s="72"/>
      <c r="HD108" s="72"/>
      <c r="HE108" s="72"/>
      <c r="HF108" s="72"/>
      <c r="HG108" s="72"/>
      <c r="HH108" s="72"/>
      <c r="HI108" s="72"/>
      <c r="HJ108" s="72"/>
      <c r="HK108" s="72"/>
      <c r="HL108" s="72"/>
      <c r="HM108" s="72"/>
      <c r="HN108" s="72"/>
      <c r="HO108" s="72"/>
      <c r="HP108" s="72"/>
      <c r="HQ108" s="72"/>
      <c r="HR108" s="72"/>
      <c r="HS108" s="72"/>
      <c r="HT108" s="72"/>
      <c r="HU108" s="72"/>
      <c r="HV108" s="72"/>
      <c r="HW108" s="72"/>
      <c r="HX108" s="72"/>
      <c r="HY108" s="72"/>
      <c r="HZ108" s="72"/>
      <c r="IA108" s="72"/>
      <c r="IB108" s="72"/>
      <c r="IC108" s="72"/>
      <c r="ID108" s="72"/>
      <c r="IE108" s="72"/>
      <c r="IF108" s="72"/>
      <c r="IG108" s="72"/>
      <c r="IH108" s="72"/>
      <c r="II108" s="72"/>
      <c r="IJ108" s="72"/>
      <c r="IK108" s="72"/>
      <c r="IL108" s="72"/>
      <c r="IM108" s="72"/>
      <c r="IN108" s="72"/>
      <c r="IO108" s="72"/>
      <c r="IP108" s="72"/>
      <c r="IQ108" s="72"/>
      <c r="IR108" s="72"/>
      <c r="IS108" s="72"/>
      <c r="IT108" s="72"/>
      <c r="IU108" s="72"/>
      <c r="IV108" s="72"/>
      <c r="IW108" s="72"/>
      <c r="IX108" s="72"/>
    </row>
    <row r="109" spans="1:258" ht="11.25" customHeight="1" thickTop="1" thickBot="1">
      <c r="A109" s="354"/>
      <c r="B109" s="355"/>
      <c r="C109" s="356"/>
      <c r="D109" s="159"/>
      <c r="E109" s="352"/>
      <c r="F109" s="352"/>
      <c r="G109" s="357"/>
      <c r="H109" s="352"/>
      <c r="I109" s="159"/>
      <c r="J109" s="160"/>
      <c r="K109" s="161" t="str">
        <f>IFERROR(CONCATENATE(INDEX('8- Politicas de admiistracion '!$B$16:$F$53,MATCH('5- Identificación de Riesgos'!J109,'8- Politicas de admiistracion '!$C$16:$C$54,0),1)," - ",L109),"")</f>
        <v/>
      </c>
      <c r="L109" s="162" t="str">
        <f>IFERROR(VLOOKUP(INDEX('8- Politicas de admiistracion '!$B$16:$F$64,MATCH('5- Identificación de Riesgos'!J109,'8- Politicas de admiistracion '!$C$16:$C$64,0),1),'8- Politicas de admiistracion '!$B$16:$F$64,5,FALSE),"")</f>
        <v/>
      </c>
      <c r="M109" s="352"/>
      <c r="N109" s="352"/>
      <c r="O109" s="353"/>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c r="BG109" s="72"/>
      <c r="BH109" s="72"/>
      <c r="BI109" s="72"/>
      <c r="BJ109" s="72"/>
      <c r="BK109" s="72"/>
      <c r="BL109" s="72"/>
      <c r="BM109" s="72"/>
      <c r="BN109" s="72"/>
      <c r="BO109" s="72"/>
      <c r="BP109" s="72"/>
      <c r="BQ109" s="72"/>
      <c r="BR109" s="72"/>
      <c r="BS109" s="72"/>
      <c r="BT109" s="72"/>
      <c r="BU109" s="72"/>
      <c r="BV109" s="72"/>
      <c r="BW109" s="72"/>
      <c r="BX109" s="72"/>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c r="DB109" s="72"/>
      <c r="DC109" s="72"/>
      <c r="DD109" s="72"/>
      <c r="DE109" s="72"/>
      <c r="DF109" s="72"/>
      <c r="DG109" s="72"/>
      <c r="DH109" s="72"/>
      <c r="DI109" s="72"/>
      <c r="DJ109" s="72"/>
      <c r="DK109" s="72"/>
      <c r="DL109" s="72"/>
      <c r="DM109" s="72"/>
      <c r="DN109" s="72"/>
      <c r="DO109" s="72"/>
      <c r="DP109" s="72"/>
      <c r="DQ109" s="72"/>
      <c r="DR109" s="72"/>
      <c r="DS109" s="72"/>
      <c r="DT109" s="72"/>
      <c r="DU109" s="72"/>
      <c r="DV109" s="72"/>
      <c r="DW109" s="72"/>
      <c r="DX109" s="72"/>
      <c r="DY109" s="72"/>
      <c r="DZ109" s="72"/>
      <c r="EA109" s="72"/>
      <c r="EB109" s="72"/>
      <c r="EC109" s="72"/>
      <c r="ED109" s="72"/>
      <c r="EE109" s="72"/>
      <c r="EF109" s="72"/>
      <c r="EG109" s="72"/>
      <c r="EH109" s="72"/>
      <c r="EI109" s="72"/>
      <c r="EJ109" s="72"/>
      <c r="EK109" s="72"/>
      <c r="EL109" s="72"/>
      <c r="EM109" s="72"/>
      <c r="EN109" s="72"/>
      <c r="EO109" s="72"/>
      <c r="EP109" s="72"/>
      <c r="EQ109" s="72"/>
      <c r="ER109" s="72"/>
      <c r="ES109" s="72"/>
      <c r="ET109" s="72"/>
      <c r="EU109" s="72"/>
      <c r="EV109" s="72"/>
      <c r="EW109" s="72"/>
      <c r="EX109" s="72"/>
      <c r="EY109" s="72"/>
      <c r="EZ109" s="72"/>
      <c r="FA109" s="72"/>
      <c r="FB109" s="72"/>
      <c r="FC109" s="72"/>
      <c r="FD109" s="72"/>
      <c r="FE109" s="72"/>
      <c r="FF109" s="72"/>
      <c r="FG109" s="72"/>
      <c r="FH109" s="72"/>
      <c r="FI109" s="72"/>
      <c r="FJ109" s="72"/>
      <c r="FK109" s="72"/>
      <c r="FL109" s="72"/>
      <c r="FM109" s="72"/>
      <c r="FN109" s="72"/>
      <c r="FO109" s="72"/>
      <c r="FP109" s="72"/>
      <c r="FQ109" s="72"/>
      <c r="FR109" s="72"/>
      <c r="FS109" s="72"/>
      <c r="FT109" s="72"/>
      <c r="FU109" s="72"/>
      <c r="FV109" s="72"/>
      <c r="FW109" s="72"/>
      <c r="FX109" s="72"/>
      <c r="FY109" s="72"/>
      <c r="FZ109" s="72"/>
      <c r="GA109" s="72"/>
      <c r="GB109" s="72"/>
      <c r="GC109" s="72"/>
      <c r="GD109" s="72"/>
      <c r="GE109" s="72"/>
      <c r="GF109" s="72"/>
      <c r="GG109" s="72"/>
      <c r="GH109" s="72"/>
      <c r="GI109" s="72"/>
      <c r="GJ109" s="72"/>
      <c r="GK109" s="72"/>
      <c r="GL109" s="72"/>
      <c r="GM109" s="72"/>
      <c r="GN109" s="72"/>
      <c r="GO109" s="72"/>
      <c r="GP109" s="72"/>
      <c r="GQ109" s="72"/>
      <c r="GR109" s="72"/>
      <c r="GS109" s="72"/>
      <c r="GT109" s="72"/>
      <c r="GU109" s="72"/>
      <c r="GV109" s="72"/>
      <c r="GW109" s="72"/>
      <c r="GX109" s="72"/>
      <c r="GY109" s="72"/>
      <c r="GZ109" s="72"/>
      <c r="HA109" s="72"/>
      <c r="HB109" s="72"/>
      <c r="HC109" s="72"/>
      <c r="HD109" s="72"/>
      <c r="HE109" s="72"/>
      <c r="HF109" s="72"/>
      <c r="HG109" s="72"/>
      <c r="HH109" s="72"/>
      <c r="HI109" s="72"/>
      <c r="HJ109" s="72"/>
      <c r="HK109" s="72"/>
      <c r="HL109" s="72"/>
      <c r="HM109" s="72"/>
      <c r="HN109" s="72"/>
      <c r="HO109" s="72"/>
      <c r="HP109" s="72"/>
      <c r="HQ109" s="72"/>
      <c r="HR109" s="72"/>
      <c r="HS109" s="72"/>
      <c r="HT109" s="72"/>
      <c r="HU109" s="72"/>
      <c r="HV109" s="72"/>
      <c r="HW109" s="72"/>
      <c r="HX109" s="72"/>
      <c r="HY109" s="72"/>
      <c r="HZ109" s="72"/>
      <c r="IA109" s="72"/>
      <c r="IB109" s="72"/>
      <c r="IC109" s="72"/>
      <c r="ID109" s="72"/>
      <c r="IE109" s="72"/>
      <c r="IF109" s="72"/>
      <c r="IG109" s="72"/>
      <c r="IH109" s="72"/>
      <c r="II109" s="72"/>
      <c r="IJ109" s="72"/>
      <c r="IK109" s="72"/>
      <c r="IL109" s="72"/>
      <c r="IM109" s="72"/>
      <c r="IN109" s="72"/>
      <c r="IO109" s="72"/>
      <c r="IP109" s="72"/>
      <c r="IQ109" s="72"/>
      <c r="IR109" s="72"/>
      <c r="IS109" s="72"/>
      <c r="IT109" s="72"/>
      <c r="IU109" s="72"/>
      <c r="IV109" s="72"/>
      <c r="IW109" s="72"/>
      <c r="IX109" s="72"/>
    </row>
    <row r="110" spans="1:258" ht="36" customHeight="1" thickTop="1" thickBot="1">
      <c r="A110" s="354">
        <v>11</v>
      </c>
      <c r="B110" s="355" t="s">
        <v>362</v>
      </c>
      <c r="C110" s="356" t="s">
        <v>363</v>
      </c>
      <c r="D110" s="163" t="s">
        <v>346</v>
      </c>
      <c r="E110" s="352">
        <v>100</v>
      </c>
      <c r="F110" s="352">
        <v>0</v>
      </c>
      <c r="G110" s="357">
        <f t="shared" ref="G110" si="7">F110/E110</f>
        <v>0</v>
      </c>
      <c r="H110" s="352" t="s">
        <v>339</v>
      </c>
      <c r="I110" s="159" t="s">
        <v>293</v>
      </c>
      <c r="J110" s="160" t="s">
        <v>317</v>
      </c>
      <c r="K110" s="161" t="str">
        <f>IFERROR(CONCATENATE(INDEX('8- Politicas de admiistracion '!$B$16:$F$53,MATCH('5- Identificación de Riesgos'!J110,'8- Politicas de admiistracion '!$C$16:$C$54,0),1)," - ",L110),"")</f>
        <v>Menor - 2</v>
      </c>
      <c r="L110" s="162">
        <f>IFERROR(VLOOKUP(INDEX('8- Politicas de admiistracion '!$B$16:$F$64,MATCH('5- Identificación de Riesgos'!J110,'8- Politicas de admiistracion '!$C$16:$C$64,0),1),'8- Politicas de admiistracion '!$B$16:$F$64,5,FALSE),"")</f>
        <v>2</v>
      </c>
      <c r="M110" s="352" t="str">
        <f>IFERROR(CONCATENATE(INDEX('8- Politicas de admiistracion '!$B$16:$F$53,MATCH(ROUND(AVERAGE(L110:L119),0),'8- Politicas de admiistracion '!$F$16:$F$53,0),1)," - ",ROUND(AVERAGE(L110:L119),0)),"")</f>
        <v>Menor - 2</v>
      </c>
      <c r="N110" s="352" t="str">
        <f>IFERROR(CONCATENATE(VLOOKUP((LEFT(H110,LEN(H110)-4)&amp;LEFT(M110,LEN(M110)-4)),'9- Matriz de Calor '!$D$17:$E$41,2,0)," - ",RIGHT(H110,1)*RIGHT(M110,1)),"")</f>
        <v>Bajo - 2</v>
      </c>
      <c r="O110" s="353">
        <f>RIGHT(H110,1)*RIGHT(M110,1)</f>
        <v>2</v>
      </c>
      <c r="P110" s="72"/>
      <c r="Q110" s="71" t="s">
        <v>355</v>
      </c>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c r="BG110" s="72"/>
      <c r="BH110" s="72"/>
      <c r="BI110" s="72"/>
      <c r="BJ110" s="72"/>
      <c r="BK110" s="72"/>
      <c r="BL110" s="72"/>
      <c r="BM110" s="72"/>
      <c r="BN110" s="72"/>
      <c r="BO110" s="72"/>
      <c r="BP110" s="72"/>
      <c r="BQ110" s="72"/>
      <c r="BR110" s="72"/>
      <c r="BS110" s="72"/>
      <c r="BT110" s="72"/>
      <c r="BU110" s="72"/>
      <c r="BV110" s="72"/>
      <c r="BW110" s="72"/>
      <c r="BX110" s="72"/>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c r="DB110" s="72"/>
      <c r="DC110" s="72"/>
      <c r="DD110" s="72"/>
      <c r="DE110" s="72"/>
      <c r="DF110" s="72"/>
      <c r="DG110" s="72"/>
      <c r="DH110" s="72"/>
      <c r="DI110" s="72"/>
      <c r="DJ110" s="72"/>
      <c r="DK110" s="72"/>
      <c r="DL110" s="72"/>
      <c r="DM110" s="72"/>
      <c r="DN110" s="72"/>
      <c r="DO110" s="72"/>
      <c r="DP110" s="72"/>
      <c r="DQ110" s="72"/>
      <c r="DR110" s="72"/>
      <c r="DS110" s="72"/>
      <c r="DT110" s="72"/>
      <c r="DU110" s="72"/>
      <c r="DV110" s="72"/>
      <c r="DW110" s="72"/>
      <c r="DX110" s="72"/>
      <c r="DY110" s="72"/>
      <c r="DZ110" s="72"/>
      <c r="EA110" s="72"/>
      <c r="EB110" s="72"/>
      <c r="EC110" s="72"/>
      <c r="ED110" s="72"/>
      <c r="EE110" s="72"/>
      <c r="EF110" s="72"/>
      <c r="EG110" s="72"/>
      <c r="EH110" s="72"/>
      <c r="EI110" s="72"/>
      <c r="EJ110" s="72"/>
      <c r="EK110" s="72"/>
      <c r="EL110" s="72"/>
      <c r="EM110" s="72"/>
      <c r="EN110" s="72"/>
      <c r="EO110" s="72"/>
      <c r="EP110" s="72"/>
      <c r="EQ110" s="72"/>
      <c r="ER110" s="72"/>
      <c r="ES110" s="72"/>
      <c r="ET110" s="72"/>
      <c r="EU110" s="72"/>
      <c r="EV110" s="72"/>
      <c r="EW110" s="72"/>
      <c r="EX110" s="72"/>
      <c r="EY110" s="72"/>
      <c r="EZ110" s="72"/>
      <c r="FA110" s="72"/>
      <c r="FB110" s="72"/>
      <c r="FC110" s="72"/>
      <c r="FD110" s="72"/>
      <c r="FE110" s="72"/>
      <c r="FF110" s="72"/>
      <c r="FG110" s="72"/>
      <c r="FH110" s="72"/>
      <c r="FI110" s="72"/>
      <c r="FJ110" s="72"/>
      <c r="FK110" s="72"/>
      <c r="FL110" s="72"/>
      <c r="FM110" s="72"/>
      <c r="FN110" s="72"/>
      <c r="FO110" s="72"/>
      <c r="FP110" s="72"/>
      <c r="FQ110" s="72"/>
      <c r="FR110" s="72"/>
      <c r="FS110" s="72"/>
      <c r="FT110" s="72"/>
      <c r="FU110" s="72"/>
      <c r="FV110" s="72"/>
      <c r="FW110" s="72"/>
      <c r="FX110" s="72"/>
      <c r="FY110" s="72"/>
      <c r="FZ110" s="72"/>
      <c r="GA110" s="72"/>
      <c r="GB110" s="72"/>
      <c r="GC110" s="72"/>
      <c r="GD110" s="72"/>
      <c r="GE110" s="72"/>
      <c r="GF110" s="72"/>
      <c r="GG110" s="72"/>
      <c r="GH110" s="72"/>
      <c r="GI110" s="72"/>
      <c r="GJ110" s="72"/>
      <c r="GK110" s="72"/>
      <c r="GL110" s="72"/>
      <c r="GM110" s="72"/>
      <c r="GN110" s="72"/>
      <c r="GO110" s="72"/>
      <c r="GP110" s="72"/>
      <c r="GQ110" s="72"/>
      <c r="GR110" s="72"/>
      <c r="GS110" s="72"/>
      <c r="GT110" s="72"/>
      <c r="GU110" s="72"/>
      <c r="GV110" s="72"/>
      <c r="GW110" s="72"/>
      <c r="GX110" s="72"/>
      <c r="GY110" s="72"/>
      <c r="GZ110" s="72"/>
      <c r="HA110" s="72"/>
      <c r="HB110" s="72"/>
      <c r="HC110" s="72"/>
      <c r="HD110" s="72"/>
      <c r="HE110" s="72"/>
      <c r="HF110" s="72"/>
      <c r="HG110" s="72"/>
      <c r="HH110" s="72"/>
      <c r="HI110" s="72"/>
      <c r="HJ110" s="72"/>
      <c r="HK110" s="72"/>
      <c r="HL110" s="72"/>
      <c r="HM110" s="72"/>
      <c r="HN110" s="72"/>
      <c r="HO110" s="72"/>
      <c r="HP110" s="72"/>
      <c r="HQ110" s="72"/>
      <c r="HR110" s="72"/>
      <c r="HS110" s="72"/>
      <c r="HT110" s="72"/>
      <c r="HU110" s="72"/>
      <c r="HV110" s="72"/>
      <c r="HW110" s="72"/>
      <c r="HX110" s="72"/>
      <c r="HY110" s="72"/>
      <c r="HZ110" s="72"/>
      <c r="IA110" s="72"/>
      <c r="IB110" s="72"/>
      <c r="IC110" s="72"/>
      <c r="ID110" s="72"/>
      <c r="IE110" s="72"/>
      <c r="IF110" s="72"/>
      <c r="IG110" s="72"/>
      <c r="IH110" s="72"/>
      <c r="II110" s="72"/>
      <c r="IJ110" s="72"/>
      <c r="IK110" s="72"/>
      <c r="IL110" s="72"/>
      <c r="IM110" s="72"/>
      <c r="IN110" s="72"/>
      <c r="IO110" s="72"/>
      <c r="IP110" s="72"/>
      <c r="IQ110" s="72"/>
      <c r="IR110" s="72"/>
      <c r="IS110" s="72"/>
      <c r="IT110" s="72"/>
      <c r="IU110" s="72"/>
      <c r="IV110" s="72"/>
      <c r="IW110" s="72"/>
      <c r="IX110" s="72"/>
    </row>
    <row r="111" spans="1:258" ht="26.25" customHeight="1" thickTop="1" thickBot="1">
      <c r="A111" s="354"/>
      <c r="B111" s="355"/>
      <c r="C111" s="356"/>
      <c r="D111" s="163" t="s">
        <v>347</v>
      </c>
      <c r="E111" s="352"/>
      <c r="F111" s="352"/>
      <c r="G111" s="357"/>
      <c r="H111" s="352"/>
      <c r="I111" s="159" t="s">
        <v>296</v>
      </c>
      <c r="J111" s="160" t="s">
        <v>341</v>
      </c>
      <c r="K111" s="161" t="str">
        <f>IFERROR(CONCATENATE(INDEX('8- Politicas de admiistracion '!$B$16:$F$53,MATCH('5- Identificación de Riesgos'!J111,'8- Politicas de admiistracion '!$C$16:$C$54,0),1)," - ",L111),"")</f>
        <v>Menor - 2</v>
      </c>
      <c r="L111" s="162">
        <f>IFERROR(VLOOKUP(INDEX('8- Politicas de admiistracion '!$B$16:$F$64,MATCH('5- Identificación de Riesgos'!J111,'8- Politicas de admiistracion '!$C$16:$C$64,0),1),'8- Politicas de admiistracion '!$B$16:$F$64,5,FALSE),"")</f>
        <v>2</v>
      </c>
      <c r="M111" s="352"/>
      <c r="N111" s="352"/>
      <c r="O111" s="353"/>
      <c r="P111" s="72"/>
      <c r="Q111" s="71" t="s">
        <v>341</v>
      </c>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c r="BC111" s="72"/>
      <c r="BD111" s="72"/>
      <c r="BE111" s="72"/>
      <c r="BF111" s="72"/>
      <c r="BG111" s="72"/>
      <c r="BH111" s="72"/>
      <c r="BI111" s="72"/>
      <c r="BJ111" s="72"/>
      <c r="BK111" s="72"/>
      <c r="BL111" s="72"/>
      <c r="BM111" s="72"/>
      <c r="BN111" s="72"/>
      <c r="BO111" s="72"/>
      <c r="BP111" s="72"/>
      <c r="BQ111" s="72"/>
      <c r="BR111" s="72"/>
      <c r="BS111" s="72"/>
      <c r="BT111" s="72"/>
      <c r="BU111" s="72"/>
      <c r="BV111" s="72"/>
      <c r="BW111" s="72"/>
      <c r="BX111" s="72"/>
      <c r="BY111" s="72"/>
      <c r="BZ111" s="72"/>
      <c r="CA111" s="72"/>
      <c r="CB111" s="72"/>
      <c r="CC111" s="72"/>
      <c r="CD111" s="72"/>
      <c r="CE111" s="72"/>
      <c r="CF111" s="72"/>
      <c r="CG111" s="72"/>
      <c r="CH111" s="72"/>
      <c r="CI111" s="72"/>
      <c r="CJ111" s="72"/>
      <c r="CK111" s="72"/>
      <c r="CL111" s="72"/>
      <c r="CM111" s="72"/>
      <c r="CN111" s="72"/>
      <c r="CO111" s="72"/>
      <c r="CP111" s="72"/>
      <c r="CQ111" s="72"/>
      <c r="CR111" s="72"/>
      <c r="CS111" s="72"/>
      <c r="CT111" s="72"/>
      <c r="CU111" s="72"/>
      <c r="CV111" s="72"/>
      <c r="CW111" s="72"/>
      <c r="CX111" s="72"/>
      <c r="CY111" s="72"/>
      <c r="CZ111" s="72"/>
      <c r="DA111" s="72"/>
      <c r="DB111" s="72"/>
      <c r="DC111" s="72"/>
      <c r="DD111" s="72"/>
      <c r="DE111" s="72"/>
      <c r="DF111" s="72"/>
      <c r="DG111" s="72"/>
      <c r="DH111" s="72"/>
      <c r="DI111" s="72"/>
      <c r="DJ111" s="72"/>
      <c r="DK111" s="72"/>
      <c r="DL111" s="72"/>
      <c r="DM111" s="72"/>
      <c r="DN111" s="72"/>
      <c r="DO111" s="72"/>
      <c r="DP111" s="72"/>
      <c r="DQ111" s="72"/>
      <c r="DR111" s="72"/>
      <c r="DS111" s="72"/>
      <c r="DT111" s="72"/>
      <c r="DU111" s="72"/>
      <c r="DV111" s="72"/>
      <c r="DW111" s="72"/>
      <c r="DX111" s="72"/>
      <c r="DY111" s="72"/>
      <c r="DZ111" s="72"/>
      <c r="EA111" s="72"/>
      <c r="EB111" s="72"/>
      <c r="EC111" s="72"/>
      <c r="ED111" s="72"/>
      <c r="EE111" s="72"/>
      <c r="EF111" s="72"/>
      <c r="EG111" s="72"/>
      <c r="EH111" s="72"/>
      <c r="EI111" s="72"/>
      <c r="EJ111" s="72"/>
      <c r="EK111" s="72"/>
      <c r="EL111" s="72"/>
      <c r="EM111" s="72"/>
      <c r="EN111" s="72"/>
      <c r="EO111" s="72"/>
      <c r="EP111" s="72"/>
      <c r="EQ111" s="72"/>
      <c r="ER111" s="72"/>
      <c r="ES111" s="72"/>
      <c r="ET111" s="72"/>
      <c r="EU111" s="72"/>
      <c r="EV111" s="72"/>
      <c r="EW111" s="72"/>
      <c r="EX111" s="72"/>
      <c r="EY111" s="72"/>
      <c r="EZ111" s="72"/>
      <c r="FA111" s="72"/>
      <c r="FB111" s="72"/>
      <c r="FC111" s="72"/>
      <c r="FD111" s="72"/>
      <c r="FE111" s="72"/>
      <c r="FF111" s="72"/>
      <c r="FG111" s="72"/>
      <c r="FH111" s="72"/>
      <c r="FI111" s="72"/>
      <c r="FJ111" s="72"/>
      <c r="FK111" s="72"/>
      <c r="FL111" s="72"/>
      <c r="FM111" s="72"/>
      <c r="FN111" s="72"/>
      <c r="FO111" s="72"/>
      <c r="FP111" s="72"/>
      <c r="FQ111" s="72"/>
      <c r="FR111" s="72"/>
      <c r="FS111" s="72"/>
      <c r="FT111" s="72"/>
      <c r="FU111" s="72"/>
      <c r="FV111" s="72"/>
      <c r="FW111" s="72"/>
      <c r="FX111" s="72"/>
      <c r="FY111" s="72"/>
      <c r="FZ111" s="72"/>
      <c r="GA111" s="72"/>
      <c r="GB111" s="72"/>
      <c r="GC111" s="72"/>
      <c r="GD111" s="72"/>
      <c r="GE111" s="72"/>
      <c r="GF111" s="72"/>
      <c r="GG111" s="72"/>
      <c r="GH111" s="72"/>
      <c r="GI111" s="72"/>
      <c r="GJ111" s="72"/>
      <c r="GK111" s="72"/>
      <c r="GL111" s="72"/>
      <c r="GM111" s="72"/>
      <c r="GN111" s="72"/>
      <c r="GO111" s="72"/>
      <c r="GP111" s="72"/>
      <c r="GQ111" s="72"/>
      <c r="GR111" s="72"/>
      <c r="GS111" s="72"/>
      <c r="GT111" s="72"/>
      <c r="GU111" s="72"/>
      <c r="GV111" s="72"/>
      <c r="GW111" s="72"/>
      <c r="GX111" s="72"/>
      <c r="GY111" s="72"/>
      <c r="GZ111" s="72"/>
      <c r="HA111" s="72"/>
      <c r="HB111" s="72"/>
      <c r="HC111" s="72"/>
      <c r="HD111" s="72"/>
      <c r="HE111" s="72"/>
      <c r="HF111" s="72"/>
      <c r="HG111" s="72"/>
      <c r="HH111" s="72"/>
      <c r="HI111" s="72"/>
      <c r="HJ111" s="72"/>
      <c r="HK111" s="72"/>
      <c r="HL111" s="72"/>
      <c r="HM111" s="72"/>
      <c r="HN111" s="72"/>
      <c r="HO111" s="72"/>
      <c r="HP111" s="72"/>
      <c r="HQ111" s="72"/>
      <c r="HR111" s="72"/>
      <c r="HS111" s="72"/>
      <c r="HT111" s="72"/>
      <c r="HU111" s="72"/>
      <c r="HV111" s="72"/>
      <c r="HW111" s="72"/>
      <c r="HX111" s="72"/>
      <c r="HY111" s="72"/>
      <c r="HZ111" s="72"/>
      <c r="IA111" s="72"/>
      <c r="IB111" s="72"/>
      <c r="IC111" s="72"/>
      <c r="ID111" s="72"/>
      <c r="IE111" s="72"/>
      <c r="IF111" s="72"/>
      <c r="IG111" s="72"/>
      <c r="IH111" s="72"/>
      <c r="II111" s="72"/>
      <c r="IJ111" s="72"/>
      <c r="IK111" s="72"/>
      <c r="IL111" s="72"/>
      <c r="IM111" s="72"/>
      <c r="IN111" s="72"/>
      <c r="IO111" s="72"/>
      <c r="IP111" s="72"/>
      <c r="IQ111" s="72"/>
      <c r="IR111" s="72"/>
      <c r="IS111" s="72"/>
      <c r="IT111" s="72"/>
      <c r="IU111" s="72"/>
      <c r="IV111" s="72"/>
      <c r="IW111" s="72"/>
      <c r="IX111" s="72"/>
    </row>
    <row r="112" spans="1:258" ht="16.5" thickTop="1" thickBot="1">
      <c r="A112" s="354"/>
      <c r="B112" s="355"/>
      <c r="C112" s="356"/>
      <c r="D112" s="159" t="s">
        <v>364</v>
      </c>
      <c r="E112" s="352"/>
      <c r="F112" s="352"/>
      <c r="G112" s="357"/>
      <c r="H112" s="352"/>
      <c r="I112" s="159"/>
      <c r="J112" s="160"/>
      <c r="K112" s="161" t="str">
        <f>IFERROR(CONCATENATE(INDEX('8- Politicas de admiistracion '!$B$16:$F$53,MATCH('5- Identificación de Riesgos'!J112,'8- Politicas de admiistracion '!$C$16:$C$54,0),1)," - ",L112),"")</f>
        <v/>
      </c>
      <c r="L112" s="162" t="str">
        <f>IFERROR(VLOOKUP(INDEX('8- Politicas de admiistracion '!$B$16:$F$64,MATCH('5- Identificación de Riesgos'!J112,'8- Politicas de admiistracion '!$C$16:$C$64,0),1),'8- Politicas de admiistracion '!$B$16:$F$64,5,FALSE),"")</f>
        <v/>
      </c>
      <c r="M112" s="352"/>
      <c r="N112" s="352"/>
      <c r="O112" s="353"/>
      <c r="P112" s="72"/>
      <c r="Q112" s="71" t="s">
        <v>357</v>
      </c>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c r="BC112" s="72"/>
      <c r="BD112" s="72"/>
      <c r="BE112" s="72"/>
      <c r="BF112" s="72"/>
      <c r="BG112" s="72"/>
      <c r="BH112" s="72"/>
      <c r="BI112" s="72"/>
      <c r="BJ112" s="72"/>
      <c r="BK112" s="72"/>
      <c r="BL112" s="72"/>
      <c r="BM112" s="72"/>
      <c r="BN112" s="72"/>
      <c r="BO112" s="72"/>
      <c r="BP112" s="72"/>
      <c r="BQ112" s="72"/>
      <c r="BR112" s="72"/>
      <c r="BS112" s="72"/>
      <c r="BT112" s="72"/>
      <c r="BU112" s="72"/>
      <c r="BV112" s="72"/>
      <c r="BW112" s="72"/>
      <c r="BX112" s="72"/>
      <c r="BY112" s="72"/>
      <c r="BZ112" s="72"/>
      <c r="CA112" s="72"/>
      <c r="CB112" s="72"/>
      <c r="CC112" s="72"/>
      <c r="CD112" s="72"/>
      <c r="CE112" s="72"/>
      <c r="CF112" s="72"/>
      <c r="CG112" s="72"/>
      <c r="CH112" s="72"/>
      <c r="CI112" s="72"/>
      <c r="CJ112" s="72"/>
      <c r="CK112" s="72"/>
      <c r="CL112" s="72"/>
      <c r="CM112" s="72"/>
      <c r="CN112" s="72"/>
      <c r="CO112" s="72"/>
      <c r="CP112" s="72"/>
      <c r="CQ112" s="72"/>
      <c r="CR112" s="72"/>
      <c r="CS112" s="72"/>
      <c r="CT112" s="72"/>
      <c r="CU112" s="72"/>
      <c r="CV112" s="72"/>
      <c r="CW112" s="72"/>
      <c r="CX112" s="72"/>
      <c r="CY112" s="72"/>
      <c r="CZ112" s="72"/>
      <c r="DA112" s="72"/>
      <c r="DB112" s="72"/>
      <c r="DC112" s="72"/>
      <c r="DD112" s="72"/>
      <c r="DE112" s="72"/>
      <c r="DF112" s="72"/>
      <c r="DG112" s="72"/>
      <c r="DH112" s="72"/>
      <c r="DI112" s="72"/>
      <c r="DJ112" s="72"/>
      <c r="DK112" s="72"/>
      <c r="DL112" s="72"/>
      <c r="DM112" s="72"/>
      <c r="DN112" s="72"/>
      <c r="DO112" s="72"/>
      <c r="DP112" s="72"/>
      <c r="DQ112" s="72"/>
      <c r="DR112" s="72"/>
      <c r="DS112" s="72"/>
      <c r="DT112" s="72"/>
      <c r="DU112" s="72"/>
      <c r="DV112" s="72"/>
      <c r="DW112" s="72"/>
      <c r="DX112" s="72"/>
      <c r="DY112" s="72"/>
      <c r="DZ112" s="72"/>
      <c r="EA112" s="72"/>
      <c r="EB112" s="72"/>
      <c r="EC112" s="72"/>
      <c r="ED112" s="72"/>
      <c r="EE112" s="72"/>
      <c r="EF112" s="72"/>
      <c r="EG112" s="72"/>
      <c r="EH112" s="72"/>
      <c r="EI112" s="72"/>
      <c r="EJ112" s="72"/>
      <c r="EK112" s="72"/>
      <c r="EL112" s="72"/>
      <c r="EM112" s="72"/>
      <c r="EN112" s="72"/>
      <c r="EO112" s="72"/>
      <c r="EP112" s="72"/>
      <c r="EQ112" s="72"/>
      <c r="ER112" s="72"/>
      <c r="ES112" s="72"/>
      <c r="ET112" s="72"/>
      <c r="EU112" s="72"/>
      <c r="EV112" s="72"/>
      <c r="EW112" s="72"/>
      <c r="EX112" s="72"/>
      <c r="EY112" s="72"/>
      <c r="EZ112" s="72"/>
      <c r="FA112" s="72"/>
      <c r="FB112" s="72"/>
      <c r="FC112" s="72"/>
      <c r="FD112" s="72"/>
      <c r="FE112" s="72"/>
      <c r="FF112" s="72"/>
      <c r="FG112" s="72"/>
      <c r="FH112" s="72"/>
      <c r="FI112" s="72"/>
      <c r="FJ112" s="72"/>
      <c r="FK112" s="72"/>
      <c r="FL112" s="72"/>
      <c r="FM112" s="72"/>
      <c r="FN112" s="72"/>
      <c r="FO112" s="72"/>
      <c r="FP112" s="72"/>
      <c r="FQ112" s="72"/>
      <c r="FR112" s="72"/>
      <c r="FS112" s="72"/>
      <c r="FT112" s="72"/>
      <c r="FU112" s="72"/>
      <c r="FV112" s="72"/>
      <c r="FW112" s="72"/>
      <c r="FX112" s="72"/>
      <c r="FY112" s="72"/>
      <c r="FZ112" s="72"/>
      <c r="GA112" s="72"/>
      <c r="GB112" s="72"/>
      <c r="GC112" s="72"/>
      <c r="GD112" s="72"/>
      <c r="GE112" s="72"/>
      <c r="GF112" s="72"/>
      <c r="GG112" s="72"/>
      <c r="GH112" s="72"/>
      <c r="GI112" s="72"/>
      <c r="GJ112" s="72"/>
      <c r="GK112" s="72"/>
      <c r="GL112" s="72"/>
      <c r="GM112" s="72"/>
      <c r="GN112" s="72"/>
      <c r="GO112" s="72"/>
      <c r="GP112" s="72"/>
      <c r="GQ112" s="72"/>
      <c r="GR112" s="72"/>
      <c r="GS112" s="72"/>
      <c r="GT112" s="72"/>
      <c r="GU112" s="72"/>
      <c r="GV112" s="72"/>
      <c r="GW112" s="72"/>
      <c r="GX112" s="72"/>
      <c r="GY112" s="72"/>
      <c r="GZ112" s="72"/>
      <c r="HA112" s="72"/>
      <c r="HB112" s="72"/>
      <c r="HC112" s="72"/>
      <c r="HD112" s="72"/>
      <c r="HE112" s="72"/>
      <c r="HF112" s="72"/>
      <c r="HG112" s="72"/>
      <c r="HH112" s="72"/>
      <c r="HI112" s="72"/>
      <c r="HJ112" s="72"/>
      <c r="HK112" s="72"/>
      <c r="HL112" s="72"/>
      <c r="HM112" s="72"/>
      <c r="HN112" s="72"/>
      <c r="HO112" s="72"/>
      <c r="HP112" s="72"/>
      <c r="HQ112" s="72"/>
      <c r="HR112" s="72"/>
      <c r="HS112" s="72"/>
      <c r="HT112" s="72"/>
      <c r="HU112" s="72"/>
      <c r="HV112" s="72"/>
      <c r="HW112" s="72"/>
      <c r="HX112" s="72"/>
      <c r="HY112" s="72"/>
      <c r="HZ112" s="72"/>
      <c r="IA112" s="72"/>
      <c r="IB112" s="72"/>
      <c r="IC112" s="72"/>
      <c r="ID112" s="72"/>
      <c r="IE112" s="72"/>
      <c r="IF112" s="72"/>
      <c r="IG112" s="72"/>
      <c r="IH112" s="72"/>
      <c r="II112" s="72"/>
      <c r="IJ112" s="72"/>
      <c r="IK112" s="72"/>
      <c r="IL112" s="72"/>
      <c r="IM112" s="72"/>
      <c r="IN112" s="72"/>
      <c r="IO112" s="72"/>
      <c r="IP112" s="72"/>
      <c r="IQ112" s="72"/>
      <c r="IR112" s="72"/>
      <c r="IS112" s="72"/>
      <c r="IT112" s="72"/>
      <c r="IU112" s="72"/>
      <c r="IV112" s="72"/>
      <c r="IW112" s="72"/>
      <c r="IX112" s="72"/>
    </row>
    <row r="113" spans="1:258" ht="11.25" customHeight="1" thickTop="1" thickBot="1">
      <c r="A113" s="354"/>
      <c r="B113" s="355"/>
      <c r="C113" s="356"/>
      <c r="D113" s="160"/>
      <c r="E113" s="352"/>
      <c r="F113" s="352"/>
      <c r="G113" s="357"/>
      <c r="H113" s="352"/>
      <c r="I113" s="159"/>
      <c r="J113" s="160"/>
      <c r="K113" s="161" t="str">
        <f>IFERROR(CONCATENATE(INDEX('8- Politicas de admiistracion '!$B$16:$F$53,MATCH('5- Identificación de Riesgos'!J113,'8- Politicas de admiistracion '!$C$16:$C$54,0),1)," - ",L113),"")</f>
        <v/>
      </c>
      <c r="L113" s="162" t="str">
        <f>IFERROR(VLOOKUP(INDEX('8- Politicas de admiistracion '!$B$16:$F$64,MATCH('5- Identificación de Riesgos'!J113,'8- Politicas de admiistracion '!$C$16:$C$64,0),1),'8- Politicas de admiistracion '!$B$16:$F$64,5,FALSE),"")</f>
        <v/>
      </c>
      <c r="M113" s="352"/>
      <c r="N113" s="352"/>
      <c r="O113" s="353"/>
      <c r="P113" s="72"/>
      <c r="Q113" s="71" t="s">
        <v>359</v>
      </c>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c r="BC113" s="72"/>
      <c r="BD113" s="72"/>
      <c r="BE113" s="72"/>
      <c r="BF113" s="72"/>
      <c r="BG113" s="72"/>
      <c r="BH113" s="72"/>
      <c r="BI113" s="72"/>
      <c r="BJ113" s="72"/>
      <c r="BK113" s="72"/>
      <c r="BL113" s="72"/>
      <c r="BM113" s="72"/>
      <c r="BN113" s="72"/>
      <c r="BO113" s="72"/>
      <c r="BP113" s="72"/>
      <c r="BQ113" s="72"/>
      <c r="BR113" s="72"/>
      <c r="BS113" s="72"/>
      <c r="BT113" s="72"/>
      <c r="BU113" s="72"/>
      <c r="BV113" s="72"/>
      <c r="BW113" s="72"/>
      <c r="BX113" s="72"/>
      <c r="BY113" s="72"/>
      <c r="BZ113" s="72"/>
      <c r="CA113" s="72"/>
      <c r="CB113" s="72"/>
      <c r="CC113" s="72"/>
      <c r="CD113" s="72"/>
      <c r="CE113" s="72"/>
      <c r="CF113" s="72"/>
      <c r="CG113" s="72"/>
      <c r="CH113" s="72"/>
      <c r="CI113" s="72"/>
      <c r="CJ113" s="72"/>
      <c r="CK113" s="72"/>
      <c r="CL113" s="72"/>
      <c r="CM113" s="72"/>
      <c r="CN113" s="72"/>
      <c r="CO113" s="72"/>
      <c r="CP113" s="72"/>
      <c r="CQ113" s="72"/>
      <c r="CR113" s="72"/>
      <c r="CS113" s="72"/>
      <c r="CT113" s="72"/>
      <c r="CU113" s="72"/>
      <c r="CV113" s="72"/>
      <c r="CW113" s="72"/>
      <c r="CX113" s="72"/>
      <c r="CY113" s="72"/>
      <c r="CZ113" s="72"/>
      <c r="DA113" s="72"/>
      <c r="DB113" s="72"/>
      <c r="DC113" s="72"/>
      <c r="DD113" s="72"/>
      <c r="DE113" s="72"/>
      <c r="DF113" s="72"/>
      <c r="DG113" s="72"/>
      <c r="DH113" s="72"/>
      <c r="DI113" s="72"/>
      <c r="DJ113" s="72"/>
      <c r="DK113" s="72"/>
      <c r="DL113" s="72"/>
      <c r="DM113" s="72"/>
      <c r="DN113" s="72"/>
      <c r="DO113" s="72"/>
      <c r="DP113" s="72"/>
      <c r="DQ113" s="72"/>
      <c r="DR113" s="72"/>
      <c r="DS113" s="72"/>
      <c r="DT113" s="72"/>
      <c r="DU113" s="72"/>
      <c r="DV113" s="72"/>
      <c r="DW113" s="72"/>
      <c r="DX113" s="72"/>
      <c r="DY113" s="72"/>
      <c r="DZ113" s="72"/>
      <c r="EA113" s="72"/>
      <c r="EB113" s="72"/>
      <c r="EC113" s="72"/>
      <c r="ED113" s="72"/>
      <c r="EE113" s="72"/>
      <c r="EF113" s="72"/>
      <c r="EG113" s="72"/>
      <c r="EH113" s="72"/>
      <c r="EI113" s="72"/>
      <c r="EJ113" s="72"/>
      <c r="EK113" s="72"/>
      <c r="EL113" s="72"/>
      <c r="EM113" s="72"/>
      <c r="EN113" s="72"/>
      <c r="EO113" s="72"/>
      <c r="EP113" s="72"/>
      <c r="EQ113" s="72"/>
      <c r="ER113" s="72"/>
      <c r="ES113" s="72"/>
      <c r="ET113" s="72"/>
      <c r="EU113" s="72"/>
      <c r="EV113" s="72"/>
      <c r="EW113" s="72"/>
      <c r="EX113" s="72"/>
      <c r="EY113" s="72"/>
      <c r="EZ113" s="72"/>
      <c r="FA113" s="72"/>
      <c r="FB113" s="72"/>
      <c r="FC113" s="72"/>
      <c r="FD113" s="72"/>
      <c r="FE113" s="72"/>
      <c r="FF113" s="72"/>
      <c r="FG113" s="72"/>
      <c r="FH113" s="72"/>
      <c r="FI113" s="72"/>
      <c r="FJ113" s="72"/>
      <c r="FK113" s="72"/>
      <c r="FL113" s="72"/>
      <c r="FM113" s="72"/>
      <c r="FN113" s="72"/>
      <c r="FO113" s="72"/>
      <c r="FP113" s="72"/>
      <c r="FQ113" s="72"/>
      <c r="FR113" s="72"/>
      <c r="FS113" s="72"/>
      <c r="FT113" s="72"/>
      <c r="FU113" s="72"/>
      <c r="FV113" s="72"/>
      <c r="FW113" s="72"/>
      <c r="FX113" s="72"/>
      <c r="FY113" s="72"/>
      <c r="FZ113" s="72"/>
      <c r="GA113" s="72"/>
      <c r="GB113" s="72"/>
      <c r="GC113" s="72"/>
      <c r="GD113" s="72"/>
      <c r="GE113" s="72"/>
      <c r="GF113" s="72"/>
      <c r="GG113" s="72"/>
      <c r="GH113" s="72"/>
      <c r="GI113" s="72"/>
      <c r="GJ113" s="72"/>
      <c r="GK113" s="72"/>
      <c r="GL113" s="72"/>
      <c r="GM113" s="72"/>
      <c r="GN113" s="72"/>
      <c r="GO113" s="72"/>
      <c r="GP113" s="72"/>
      <c r="GQ113" s="72"/>
      <c r="GR113" s="72"/>
      <c r="GS113" s="72"/>
      <c r="GT113" s="72"/>
      <c r="GU113" s="72"/>
      <c r="GV113" s="72"/>
      <c r="GW113" s="72"/>
      <c r="GX113" s="72"/>
      <c r="GY113" s="72"/>
      <c r="GZ113" s="72"/>
      <c r="HA113" s="72"/>
      <c r="HB113" s="72"/>
      <c r="HC113" s="72"/>
      <c r="HD113" s="72"/>
      <c r="HE113" s="72"/>
      <c r="HF113" s="72"/>
      <c r="HG113" s="72"/>
      <c r="HH113" s="72"/>
      <c r="HI113" s="72"/>
      <c r="HJ113" s="72"/>
      <c r="HK113" s="72"/>
      <c r="HL113" s="72"/>
      <c r="HM113" s="72"/>
      <c r="HN113" s="72"/>
      <c r="HO113" s="72"/>
      <c r="HP113" s="72"/>
      <c r="HQ113" s="72"/>
      <c r="HR113" s="72"/>
      <c r="HS113" s="72"/>
      <c r="HT113" s="72"/>
      <c r="HU113" s="72"/>
      <c r="HV113" s="72"/>
      <c r="HW113" s="72"/>
      <c r="HX113" s="72"/>
      <c r="HY113" s="72"/>
      <c r="HZ113" s="72"/>
      <c r="IA113" s="72"/>
      <c r="IB113" s="72"/>
      <c r="IC113" s="72"/>
      <c r="ID113" s="72"/>
      <c r="IE113" s="72"/>
      <c r="IF113" s="72"/>
      <c r="IG113" s="72"/>
      <c r="IH113" s="72"/>
      <c r="II113" s="72"/>
      <c r="IJ113" s="72"/>
      <c r="IK113" s="72"/>
      <c r="IL113" s="72"/>
      <c r="IM113" s="72"/>
      <c r="IN113" s="72"/>
      <c r="IO113" s="72"/>
      <c r="IP113" s="72"/>
      <c r="IQ113" s="72"/>
      <c r="IR113" s="72"/>
      <c r="IS113" s="72"/>
      <c r="IT113" s="72"/>
      <c r="IU113" s="72"/>
      <c r="IV113" s="72"/>
      <c r="IW113" s="72"/>
      <c r="IX113" s="72"/>
    </row>
    <row r="114" spans="1:258" ht="11.25" customHeight="1" thickTop="1" thickBot="1">
      <c r="A114" s="354"/>
      <c r="B114" s="355"/>
      <c r="C114" s="356"/>
      <c r="D114" s="159"/>
      <c r="E114" s="352"/>
      <c r="F114" s="352"/>
      <c r="G114" s="357"/>
      <c r="H114" s="352"/>
      <c r="I114" s="159"/>
      <c r="J114" s="160"/>
      <c r="K114" s="161" t="str">
        <f>IFERROR(CONCATENATE(INDEX('8- Politicas de admiistracion '!$B$16:$F$53,MATCH('5- Identificación de Riesgos'!J114,'8- Politicas de admiistracion '!$C$16:$C$54,0),1)," - ",L114),"")</f>
        <v/>
      </c>
      <c r="L114" s="162" t="str">
        <f>IFERROR(VLOOKUP(INDEX('8- Politicas de admiistracion '!$B$16:$F$64,MATCH('5- Identificación de Riesgos'!J114,'8- Politicas de admiistracion '!$C$16:$C$64,0),1),'8- Politicas de admiistracion '!$B$16:$F$64,5,FALSE),"")</f>
        <v/>
      </c>
      <c r="M114" s="352"/>
      <c r="N114" s="352"/>
      <c r="O114" s="353"/>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c r="BE114" s="72"/>
      <c r="BF114" s="72"/>
      <c r="BG114" s="72"/>
      <c r="BH114" s="72"/>
      <c r="BI114" s="72"/>
      <c r="BJ114" s="72"/>
      <c r="BK114" s="72"/>
      <c r="BL114" s="72"/>
      <c r="BM114" s="72"/>
      <c r="BN114" s="72"/>
      <c r="BO114" s="72"/>
      <c r="BP114" s="72"/>
      <c r="BQ114" s="72"/>
      <c r="BR114" s="72"/>
      <c r="BS114" s="72"/>
      <c r="BT114" s="72"/>
      <c r="BU114" s="72"/>
      <c r="BV114" s="72"/>
      <c r="BW114" s="72"/>
      <c r="BX114" s="72"/>
      <c r="BY114" s="72"/>
      <c r="BZ114" s="72"/>
      <c r="CA114" s="72"/>
      <c r="CB114" s="72"/>
      <c r="CC114" s="72"/>
      <c r="CD114" s="72"/>
      <c r="CE114" s="72"/>
      <c r="CF114" s="72"/>
      <c r="CG114" s="72"/>
      <c r="CH114" s="72"/>
      <c r="CI114" s="72"/>
      <c r="CJ114" s="72"/>
      <c r="CK114" s="72"/>
      <c r="CL114" s="72"/>
      <c r="CM114" s="72"/>
      <c r="CN114" s="72"/>
      <c r="CO114" s="72"/>
      <c r="CP114" s="72"/>
      <c r="CQ114" s="72"/>
      <c r="CR114" s="72"/>
      <c r="CS114" s="72"/>
      <c r="CT114" s="72"/>
      <c r="CU114" s="72"/>
      <c r="CV114" s="72"/>
      <c r="CW114" s="72"/>
      <c r="CX114" s="72"/>
      <c r="CY114" s="72"/>
      <c r="CZ114" s="72"/>
      <c r="DA114" s="72"/>
      <c r="DB114" s="72"/>
      <c r="DC114" s="72"/>
      <c r="DD114" s="72"/>
      <c r="DE114" s="72"/>
      <c r="DF114" s="72"/>
      <c r="DG114" s="72"/>
      <c r="DH114" s="72"/>
      <c r="DI114" s="72"/>
      <c r="DJ114" s="72"/>
      <c r="DK114" s="72"/>
      <c r="DL114" s="72"/>
      <c r="DM114" s="72"/>
      <c r="DN114" s="72"/>
      <c r="DO114" s="72"/>
      <c r="DP114" s="72"/>
      <c r="DQ114" s="72"/>
      <c r="DR114" s="72"/>
      <c r="DS114" s="72"/>
      <c r="DT114" s="72"/>
      <c r="DU114" s="72"/>
      <c r="DV114" s="72"/>
      <c r="DW114" s="72"/>
      <c r="DX114" s="72"/>
      <c r="DY114" s="72"/>
      <c r="DZ114" s="72"/>
      <c r="EA114" s="72"/>
      <c r="EB114" s="72"/>
      <c r="EC114" s="72"/>
      <c r="ED114" s="72"/>
      <c r="EE114" s="72"/>
      <c r="EF114" s="72"/>
      <c r="EG114" s="72"/>
      <c r="EH114" s="72"/>
      <c r="EI114" s="72"/>
      <c r="EJ114" s="72"/>
      <c r="EK114" s="72"/>
      <c r="EL114" s="72"/>
      <c r="EM114" s="72"/>
      <c r="EN114" s="72"/>
      <c r="EO114" s="72"/>
      <c r="EP114" s="72"/>
      <c r="EQ114" s="72"/>
      <c r="ER114" s="72"/>
      <c r="ES114" s="72"/>
      <c r="ET114" s="72"/>
      <c r="EU114" s="72"/>
      <c r="EV114" s="72"/>
      <c r="EW114" s="72"/>
      <c r="EX114" s="72"/>
      <c r="EY114" s="72"/>
      <c r="EZ114" s="72"/>
      <c r="FA114" s="72"/>
      <c r="FB114" s="72"/>
      <c r="FC114" s="72"/>
      <c r="FD114" s="72"/>
      <c r="FE114" s="72"/>
      <c r="FF114" s="72"/>
      <c r="FG114" s="72"/>
      <c r="FH114" s="72"/>
      <c r="FI114" s="72"/>
      <c r="FJ114" s="72"/>
      <c r="FK114" s="72"/>
      <c r="FL114" s="72"/>
      <c r="FM114" s="72"/>
      <c r="FN114" s="72"/>
      <c r="FO114" s="72"/>
      <c r="FP114" s="72"/>
      <c r="FQ114" s="72"/>
      <c r="FR114" s="72"/>
      <c r="FS114" s="72"/>
      <c r="FT114" s="72"/>
      <c r="FU114" s="72"/>
      <c r="FV114" s="72"/>
      <c r="FW114" s="72"/>
      <c r="FX114" s="72"/>
      <c r="FY114" s="72"/>
      <c r="FZ114" s="72"/>
      <c r="GA114" s="72"/>
      <c r="GB114" s="72"/>
      <c r="GC114" s="72"/>
      <c r="GD114" s="72"/>
      <c r="GE114" s="72"/>
      <c r="GF114" s="72"/>
      <c r="GG114" s="72"/>
      <c r="GH114" s="72"/>
      <c r="GI114" s="72"/>
      <c r="GJ114" s="72"/>
      <c r="GK114" s="72"/>
      <c r="GL114" s="72"/>
      <c r="GM114" s="72"/>
      <c r="GN114" s="72"/>
      <c r="GO114" s="72"/>
      <c r="GP114" s="72"/>
      <c r="GQ114" s="72"/>
      <c r="GR114" s="72"/>
      <c r="GS114" s="72"/>
      <c r="GT114" s="72"/>
      <c r="GU114" s="72"/>
      <c r="GV114" s="72"/>
      <c r="GW114" s="72"/>
      <c r="GX114" s="72"/>
      <c r="GY114" s="72"/>
      <c r="GZ114" s="72"/>
      <c r="HA114" s="72"/>
      <c r="HB114" s="72"/>
      <c r="HC114" s="72"/>
      <c r="HD114" s="72"/>
      <c r="HE114" s="72"/>
      <c r="HF114" s="72"/>
      <c r="HG114" s="72"/>
      <c r="HH114" s="72"/>
      <c r="HI114" s="72"/>
      <c r="HJ114" s="72"/>
      <c r="HK114" s="72"/>
      <c r="HL114" s="72"/>
      <c r="HM114" s="72"/>
      <c r="HN114" s="72"/>
      <c r="HO114" s="72"/>
      <c r="HP114" s="72"/>
      <c r="HQ114" s="72"/>
      <c r="HR114" s="72"/>
      <c r="HS114" s="72"/>
      <c r="HT114" s="72"/>
      <c r="HU114" s="72"/>
      <c r="HV114" s="72"/>
      <c r="HW114" s="72"/>
      <c r="HX114" s="72"/>
      <c r="HY114" s="72"/>
      <c r="HZ114" s="72"/>
      <c r="IA114" s="72"/>
      <c r="IB114" s="72"/>
      <c r="IC114" s="72"/>
      <c r="ID114" s="72"/>
      <c r="IE114" s="72"/>
      <c r="IF114" s="72"/>
      <c r="IG114" s="72"/>
      <c r="IH114" s="72"/>
      <c r="II114" s="72"/>
      <c r="IJ114" s="72"/>
      <c r="IK114" s="72"/>
      <c r="IL114" s="72"/>
      <c r="IM114" s="72"/>
      <c r="IN114" s="72"/>
      <c r="IO114" s="72"/>
      <c r="IP114" s="72"/>
      <c r="IQ114" s="72"/>
      <c r="IR114" s="72"/>
      <c r="IS114" s="72"/>
      <c r="IT114" s="72"/>
      <c r="IU114" s="72"/>
      <c r="IV114" s="72"/>
      <c r="IW114" s="72"/>
      <c r="IX114" s="72"/>
    </row>
    <row r="115" spans="1:258" ht="11.25" customHeight="1" thickTop="1" thickBot="1">
      <c r="A115" s="354"/>
      <c r="B115" s="355"/>
      <c r="C115" s="356"/>
      <c r="D115" s="159"/>
      <c r="E115" s="352"/>
      <c r="F115" s="352"/>
      <c r="G115" s="357"/>
      <c r="H115" s="352"/>
      <c r="I115" s="159"/>
      <c r="J115" s="160"/>
      <c r="K115" s="161" t="str">
        <f>IFERROR(CONCATENATE(INDEX('8- Politicas de admiistracion '!$B$16:$F$53,MATCH('5- Identificación de Riesgos'!J115,'8- Politicas de admiistracion '!$C$16:$C$54,0),1)," - ",L115),"")</f>
        <v/>
      </c>
      <c r="L115" s="162" t="str">
        <f>IFERROR(VLOOKUP(INDEX('8- Politicas de admiistracion '!$B$16:$F$64,MATCH('5- Identificación de Riesgos'!J115,'8- Politicas de admiistracion '!$C$16:$C$64,0),1),'8- Politicas de admiistracion '!$B$16:$F$64,5,FALSE),"")</f>
        <v/>
      </c>
      <c r="M115" s="352"/>
      <c r="N115" s="352"/>
      <c r="O115" s="353"/>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c r="BE115" s="72"/>
      <c r="BF115" s="72"/>
      <c r="BG115" s="72"/>
      <c r="BH115" s="72"/>
      <c r="BI115" s="72"/>
      <c r="BJ115" s="72"/>
      <c r="BK115" s="72"/>
      <c r="BL115" s="72"/>
      <c r="BM115" s="72"/>
      <c r="BN115" s="72"/>
      <c r="BO115" s="72"/>
      <c r="BP115" s="72"/>
      <c r="BQ115" s="72"/>
      <c r="BR115" s="72"/>
      <c r="BS115" s="72"/>
      <c r="BT115" s="72"/>
      <c r="BU115" s="72"/>
      <c r="BV115" s="72"/>
      <c r="BW115" s="72"/>
      <c r="BX115" s="72"/>
      <c r="BY115" s="72"/>
      <c r="BZ115" s="72"/>
      <c r="CA115" s="72"/>
      <c r="CB115" s="72"/>
      <c r="CC115" s="72"/>
      <c r="CD115" s="72"/>
      <c r="CE115" s="72"/>
      <c r="CF115" s="72"/>
      <c r="CG115" s="72"/>
      <c r="CH115" s="72"/>
      <c r="CI115" s="72"/>
      <c r="CJ115" s="72"/>
      <c r="CK115" s="72"/>
      <c r="CL115" s="72"/>
      <c r="CM115" s="72"/>
      <c r="CN115" s="72"/>
      <c r="CO115" s="72"/>
      <c r="CP115" s="72"/>
      <c r="CQ115" s="72"/>
      <c r="CR115" s="72"/>
      <c r="CS115" s="72"/>
      <c r="CT115" s="72"/>
      <c r="CU115" s="72"/>
      <c r="CV115" s="72"/>
      <c r="CW115" s="72"/>
      <c r="CX115" s="72"/>
      <c r="CY115" s="72"/>
      <c r="CZ115" s="72"/>
      <c r="DA115" s="72"/>
      <c r="DB115" s="72"/>
      <c r="DC115" s="72"/>
      <c r="DD115" s="72"/>
      <c r="DE115" s="72"/>
      <c r="DF115" s="72"/>
      <c r="DG115" s="72"/>
      <c r="DH115" s="72"/>
      <c r="DI115" s="72"/>
      <c r="DJ115" s="72"/>
      <c r="DK115" s="72"/>
      <c r="DL115" s="72"/>
      <c r="DM115" s="72"/>
      <c r="DN115" s="72"/>
      <c r="DO115" s="72"/>
      <c r="DP115" s="72"/>
      <c r="DQ115" s="72"/>
      <c r="DR115" s="72"/>
      <c r="DS115" s="72"/>
      <c r="DT115" s="72"/>
      <c r="DU115" s="72"/>
      <c r="DV115" s="72"/>
      <c r="DW115" s="72"/>
      <c r="DX115" s="72"/>
      <c r="DY115" s="72"/>
      <c r="DZ115" s="72"/>
      <c r="EA115" s="72"/>
      <c r="EB115" s="72"/>
      <c r="EC115" s="72"/>
      <c r="ED115" s="72"/>
      <c r="EE115" s="72"/>
      <c r="EF115" s="72"/>
      <c r="EG115" s="72"/>
      <c r="EH115" s="72"/>
      <c r="EI115" s="72"/>
      <c r="EJ115" s="72"/>
      <c r="EK115" s="72"/>
      <c r="EL115" s="72"/>
      <c r="EM115" s="72"/>
      <c r="EN115" s="72"/>
      <c r="EO115" s="72"/>
      <c r="EP115" s="72"/>
      <c r="EQ115" s="72"/>
      <c r="ER115" s="72"/>
      <c r="ES115" s="72"/>
      <c r="ET115" s="72"/>
      <c r="EU115" s="72"/>
      <c r="EV115" s="72"/>
      <c r="EW115" s="72"/>
      <c r="EX115" s="72"/>
      <c r="EY115" s="72"/>
      <c r="EZ115" s="72"/>
      <c r="FA115" s="72"/>
      <c r="FB115" s="72"/>
      <c r="FC115" s="72"/>
      <c r="FD115" s="72"/>
      <c r="FE115" s="72"/>
      <c r="FF115" s="72"/>
      <c r="FG115" s="72"/>
      <c r="FH115" s="72"/>
      <c r="FI115" s="72"/>
      <c r="FJ115" s="72"/>
      <c r="FK115" s="72"/>
      <c r="FL115" s="72"/>
      <c r="FM115" s="72"/>
      <c r="FN115" s="72"/>
      <c r="FO115" s="72"/>
      <c r="FP115" s="72"/>
      <c r="FQ115" s="72"/>
      <c r="FR115" s="72"/>
      <c r="FS115" s="72"/>
      <c r="FT115" s="72"/>
      <c r="FU115" s="72"/>
      <c r="FV115" s="72"/>
      <c r="FW115" s="72"/>
      <c r="FX115" s="72"/>
      <c r="FY115" s="72"/>
      <c r="FZ115" s="72"/>
      <c r="GA115" s="72"/>
      <c r="GB115" s="72"/>
      <c r="GC115" s="72"/>
      <c r="GD115" s="72"/>
      <c r="GE115" s="72"/>
      <c r="GF115" s="72"/>
      <c r="GG115" s="72"/>
      <c r="GH115" s="72"/>
      <c r="GI115" s="72"/>
      <c r="GJ115" s="72"/>
      <c r="GK115" s="72"/>
      <c r="GL115" s="72"/>
      <c r="GM115" s="72"/>
      <c r="GN115" s="72"/>
      <c r="GO115" s="72"/>
      <c r="GP115" s="72"/>
      <c r="GQ115" s="72"/>
      <c r="GR115" s="72"/>
      <c r="GS115" s="72"/>
      <c r="GT115" s="72"/>
      <c r="GU115" s="72"/>
      <c r="GV115" s="72"/>
      <c r="GW115" s="72"/>
      <c r="GX115" s="72"/>
      <c r="GY115" s="72"/>
      <c r="GZ115" s="72"/>
      <c r="HA115" s="72"/>
      <c r="HB115" s="72"/>
      <c r="HC115" s="72"/>
      <c r="HD115" s="72"/>
      <c r="HE115" s="72"/>
      <c r="HF115" s="72"/>
      <c r="HG115" s="72"/>
      <c r="HH115" s="72"/>
      <c r="HI115" s="72"/>
      <c r="HJ115" s="72"/>
      <c r="HK115" s="72"/>
      <c r="HL115" s="72"/>
      <c r="HM115" s="72"/>
      <c r="HN115" s="72"/>
      <c r="HO115" s="72"/>
      <c r="HP115" s="72"/>
      <c r="HQ115" s="72"/>
      <c r="HR115" s="72"/>
      <c r="HS115" s="72"/>
      <c r="HT115" s="72"/>
      <c r="HU115" s="72"/>
      <c r="HV115" s="72"/>
      <c r="HW115" s="72"/>
      <c r="HX115" s="72"/>
      <c r="HY115" s="72"/>
      <c r="HZ115" s="72"/>
      <c r="IA115" s="72"/>
      <c r="IB115" s="72"/>
      <c r="IC115" s="72"/>
      <c r="ID115" s="72"/>
      <c r="IE115" s="72"/>
      <c r="IF115" s="72"/>
      <c r="IG115" s="72"/>
      <c r="IH115" s="72"/>
      <c r="II115" s="72"/>
      <c r="IJ115" s="72"/>
      <c r="IK115" s="72"/>
      <c r="IL115" s="72"/>
      <c r="IM115" s="72"/>
      <c r="IN115" s="72"/>
      <c r="IO115" s="72"/>
      <c r="IP115" s="72"/>
      <c r="IQ115" s="72"/>
      <c r="IR115" s="72"/>
      <c r="IS115" s="72"/>
      <c r="IT115" s="72"/>
      <c r="IU115" s="72"/>
      <c r="IV115" s="72"/>
      <c r="IW115" s="72"/>
      <c r="IX115" s="72"/>
    </row>
    <row r="116" spans="1:258" ht="11.25" customHeight="1" thickTop="1" thickBot="1">
      <c r="A116" s="354"/>
      <c r="B116" s="355"/>
      <c r="C116" s="356"/>
      <c r="D116" s="159"/>
      <c r="E116" s="352"/>
      <c r="F116" s="352"/>
      <c r="G116" s="357"/>
      <c r="H116" s="352"/>
      <c r="I116" s="159"/>
      <c r="J116" s="160"/>
      <c r="K116" s="161" t="str">
        <f>IFERROR(CONCATENATE(INDEX('8- Politicas de admiistracion '!$B$16:$F$53,MATCH('5- Identificación de Riesgos'!J116,'8- Politicas de admiistracion '!$C$16:$C$54,0),1)," - ",L116),"")</f>
        <v/>
      </c>
      <c r="L116" s="162" t="str">
        <f>IFERROR(VLOOKUP(INDEX('8- Politicas de admiistracion '!$B$16:$F$64,MATCH('5- Identificación de Riesgos'!J116,'8- Politicas de admiistracion '!$C$16:$C$64,0),1),'8- Politicas de admiistracion '!$B$16:$F$64,5,FALSE),"")</f>
        <v/>
      </c>
      <c r="M116" s="352"/>
      <c r="N116" s="352"/>
      <c r="O116" s="353"/>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c r="BG116" s="72"/>
      <c r="BH116" s="72"/>
      <c r="BI116" s="72"/>
      <c r="BJ116" s="72"/>
      <c r="BK116" s="72"/>
      <c r="BL116" s="72"/>
      <c r="BM116" s="72"/>
      <c r="BN116" s="72"/>
      <c r="BO116" s="72"/>
      <c r="BP116" s="72"/>
      <c r="BQ116" s="72"/>
      <c r="BR116" s="72"/>
      <c r="BS116" s="72"/>
      <c r="BT116" s="72"/>
      <c r="BU116" s="72"/>
      <c r="BV116" s="72"/>
      <c r="BW116" s="72"/>
      <c r="BX116" s="72"/>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2"/>
      <c r="CY116" s="72"/>
      <c r="CZ116" s="72"/>
      <c r="DA116" s="72"/>
      <c r="DB116" s="72"/>
      <c r="DC116" s="72"/>
      <c r="DD116" s="72"/>
      <c r="DE116" s="72"/>
      <c r="DF116" s="72"/>
      <c r="DG116" s="72"/>
      <c r="DH116" s="72"/>
      <c r="DI116" s="72"/>
      <c r="DJ116" s="72"/>
      <c r="DK116" s="72"/>
      <c r="DL116" s="72"/>
      <c r="DM116" s="72"/>
      <c r="DN116" s="72"/>
      <c r="DO116" s="72"/>
      <c r="DP116" s="72"/>
      <c r="DQ116" s="72"/>
      <c r="DR116" s="72"/>
      <c r="DS116" s="72"/>
      <c r="DT116" s="72"/>
      <c r="DU116" s="72"/>
      <c r="DV116" s="72"/>
      <c r="DW116" s="72"/>
      <c r="DX116" s="72"/>
      <c r="DY116" s="72"/>
      <c r="DZ116" s="72"/>
      <c r="EA116" s="72"/>
      <c r="EB116" s="72"/>
      <c r="EC116" s="72"/>
      <c r="ED116" s="72"/>
      <c r="EE116" s="72"/>
      <c r="EF116" s="72"/>
      <c r="EG116" s="72"/>
      <c r="EH116" s="72"/>
      <c r="EI116" s="72"/>
      <c r="EJ116" s="72"/>
      <c r="EK116" s="72"/>
      <c r="EL116" s="72"/>
      <c r="EM116" s="72"/>
      <c r="EN116" s="72"/>
      <c r="EO116" s="72"/>
      <c r="EP116" s="72"/>
      <c r="EQ116" s="72"/>
      <c r="ER116" s="72"/>
      <c r="ES116" s="72"/>
      <c r="ET116" s="72"/>
      <c r="EU116" s="72"/>
      <c r="EV116" s="72"/>
      <c r="EW116" s="72"/>
      <c r="EX116" s="72"/>
      <c r="EY116" s="72"/>
      <c r="EZ116" s="72"/>
      <c r="FA116" s="72"/>
      <c r="FB116" s="72"/>
      <c r="FC116" s="72"/>
      <c r="FD116" s="72"/>
      <c r="FE116" s="72"/>
      <c r="FF116" s="72"/>
      <c r="FG116" s="72"/>
      <c r="FH116" s="72"/>
      <c r="FI116" s="72"/>
      <c r="FJ116" s="72"/>
      <c r="FK116" s="72"/>
      <c r="FL116" s="72"/>
      <c r="FM116" s="72"/>
      <c r="FN116" s="72"/>
      <c r="FO116" s="72"/>
      <c r="FP116" s="72"/>
      <c r="FQ116" s="72"/>
      <c r="FR116" s="72"/>
      <c r="FS116" s="72"/>
      <c r="FT116" s="72"/>
      <c r="FU116" s="72"/>
      <c r="FV116" s="72"/>
      <c r="FW116" s="72"/>
      <c r="FX116" s="72"/>
      <c r="FY116" s="72"/>
      <c r="FZ116" s="72"/>
      <c r="GA116" s="72"/>
      <c r="GB116" s="72"/>
      <c r="GC116" s="72"/>
      <c r="GD116" s="72"/>
      <c r="GE116" s="72"/>
      <c r="GF116" s="72"/>
      <c r="GG116" s="72"/>
      <c r="GH116" s="72"/>
      <c r="GI116" s="72"/>
      <c r="GJ116" s="72"/>
      <c r="GK116" s="72"/>
      <c r="GL116" s="72"/>
      <c r="GM116" s="72"/>
      <c r="GN116" s="72"/>
      <c r="GO116" s="72"/>
      <c r="GP116" s="72"/>
      <c r="GQ116" s="72"/>
      <c r="GR116" s="72"/>
      <c r="GS116" s="72"/>
      <c r="GT116" s="72"/>
      <c r="GU116" s="72"/>
      <c r="GV116" s="72"/>
      <c r="GW116" s="72"/>
      <c r="GX116" s="72"/>
      <c r="GY116" s="72"/>
      <c r="GZ116" s="72"/>
      <c r="HA116" s="72"/>
      <c r="HB116" s="72"/>
      <c r="HC116" s="72"/>
      <c r="HD116" s="72"/>
      <c r="HE116" s="72"/>
      <c r="HF116" s="72"/>
      <c r="HG116" s="72"/>
      <c r="HH116" s="72"/>
      <c r="HI116" s="72"/>
      <c r="HJ116" s="72"/>
      <c r="HK116" s="72"/>
      <c r="HL116" s="72"/>
      <c r="HM116" s="72"/>
      <c r="HN116" s="72"/>
      <c r="HO116" s="72"/>
      <c r="HP116" s="72"/>
      <c r="HQ116" s="72"/>
      <c r="HR116" s="72"/>
      <c r="HS116" s="72"/>
      <c r="HT116" s="72"/>
      <c r="HU116" s="72"/>
      <c r="HV116" s="72"/>
      <c r="HW116" s="72"/>
      <c r="HX116" s="72"/>
      <c r="HY116" s="72"/>
      <c r="HZ116" s="72"/>
      <c r="IA116" s="72"/>
      <c r="IB116" s="72"/>
      <c r="IC116" s="72"/>
      <c r="ID116" s="72"/>
      <c r="IE116" s="72"/>
      <c r="IF116" s="72"/>
      <c r="IG116" s="72"/>
      <c r="IH116" s="72"/>
      <c r="II116" s="72"/>
      <c r="IJ116" s="72"/>
      <c r="IK116" s="72"/>
      <c r="IL116" s="72"/>
      <c r="IM116" s="72"/>
      <c r="IN116" s="72"/>
      <c r="IO116" s="72"/>
      <c r="IP116" s="72"/>
      <c r="IQ116" s="72"/>
      <c r="IR116" s="72"/>
      <c r="IS116" s="72"/>
      <c r="IT116" s="72"/>
      <c r="IU116" s="72"/>
      <c r="IV116" s="72"/>
      <c r="IW116" s="72"/>
      <c r="IX116" s="72"/>
    </row>
    <row r="117" spans="1:258" ht="11.25" customHeight="1" thickTop="1" thickBot="1">
      <c r="A117" s="354"/>
      <c r="B117" s="355"/>
      <c r="C117" s="356"/>
      <c r="D117" s="159"/>
      <c r="E117" s="352"/>
      <c r="F117" s="352"/>
      <c r="G117" s="357"/>
      <c r="H117" s="352"/>
      <c r="I117" s="159"/>
      <c r="J117" s="160"/>
      <c r="K117" s="161" t="str">
        <f>IFERROR(CONCATENATE(INDEX('8- Politicas de admiistracion '!$B$16:$F$53,MATCH('5- Identificación de Riesgos'!J117,'8- Politicas de admiistracion '!$C$16:$C$54,0),1)," - ",L117),"")</f>
        <v/>
      </c>
      <c r="L117" s="162" t="str">
        <f>IFERROR(VLOOKUP(INDEX('8- Politicas de admiistracion '!$B$16:$F$64,MATCH('5- Identificación de Riesgos'!J117,'8- Politicas de admiistracion '!$C$16:$C$64,0),1),'8- Politicas de admiistracion '!$B$16:$F$64,5,FALSE),"")</f>
        <v/>
      </c>
      <c r="M117" s="352"/>
      <c r="N117" s="352"/>
      <c r="O117" s="353"/>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c r="BE117" s="72"/>
      <c r="BF117" s="72"/>
      <c r="BG117" s="72"/>
      <c r="BH117" s="72"/>
      <c r="BI117" s="72"/>
      <c r="BJ117" s="72"/>
      <c r="BK117" s="72"/>
      <c r="BL117" s="72"/>
      <c r="BM117" s="72"/>
      <c r="BN117" s="72"/>
      <c r="BO117" s="72"/>
      <c r="BP117" s="72"/>
      <c r="BQ117" s="72"/>
      <c r="BR117" s="72"/>
      <c r="BS117" s="72"/>
      <c r="BT117" s="72"/>
      <c r="BU117" s="72"/>
      <c r="BV117" s="72"/>
      <c r="BW117" s="72"/>
      <c r="BX117" s="72"/>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2"/>
      <c r="CY117" s="72"/>
      <c r="CZ117" s="72"/>
      <c r="DA117" s="72"/>
      <c r="DB117" s="72"/>
      <c r="DC117" s="72"/>
      <c r="DD117" s="72"/>
      <c r="DE117" s="72"/>
      <c r="DF117" s="72"/>
      <c r="DG117" s="72"/>
      <c r="DH117" s="72"/>
      <c r="DI117" s="72"/>
      <c r="DJ117" s="72"/>
      <c r="DK117" s="72"/>
      <c r="DL117" s="72"/>
      <c r="DM117" s="72"/>
      <c r="DN117" s="72"/>
      <c r="DO117" s="72"/>
      <c r="DP117" s="72"/>
      <c r="DQ117" s="72"/>
      <c r="DR117" s="72"/>
      <c r="DS117" s="72"/>
      <c r="DT117" s="72"/>
      <c r="DU117" s="72"/>
      <c r="DV117" s="72"/>
      <c r="DW117" s="72"/>
      <c r="DX117" s="72"/>
      <c r="DY117" s="72"/>
      <c r="DZ117" s="72"/>
      <c r="EA117" s="72"/>
      <c r="EB117" s="72"/>
      <c r="EC117" s="72"/>
      <c r="ED117" s="72"/>
      <c r="EE117" s="72"/>
      <c r="EF117" s="72"/>
      <c r="EG117" s="72"/>
      <c r="EH117" s="72"/>
      <c r="EI117" s="72"/>
      <c r="EJ117" s="72"/>
      <c r="EK117" s="72"/>
      <c r="EL117" s="72"/>
      <c r="EM117" s="72"/>
      <c r="EN117" s="72"/>
      <c r="EO117" s="72"/>
      <c r="EP117" s="72"/>
      <c r="EQ117" s="72"/>
      <c r="ER117" s="72"/>
      <c r="ES117" s="72"/>
      <c r="ET117" s="72"/>
      <c r="EU117" s="72"/>
      <c r="EV117" s="72"/>
      <c r="EW117" s="72"/>
      <c r="EX117" s="72"/>
      <c r="EY117" s="72"/>
      <c r="EZ117" s="72"/>
      <c r="FA117" s="72"/>
      <c r="FB117" s="72"/>
      <c r="FC117" s="72"/>
      <c r="FD117" s="72"/>
      <c r="FE117" s="72"/>
      <c r="FF117" s="72"/>
      <c r="FG117" s="72"/>
      <c r="FH117" s="72"/>
      <c r="FI117" s="72"/>
      <c r="FJ117" s="72"/>
      <c r="FK117" s="72"/>
      <c r="FL117" s="72"/>
      <c r="FM117" s="72"/>
      <c r="FN117" s="72"/>
      <c r="FO117" s="72"/>
      <c r="FP117" s="72"/>
      <c r="FQ117" s="72"/>
      <c r="FR117" s="72"/>
      <c r="FS117" s="72"/>
      <c r="FT117" s="72"/>
      <c r="FU117" s="72"/>
      <c r="FV117" s="72"/>
      <c r="FW117" s="72"/>
      <c r="FX117" s="72"/>
      <c r="FY117" s="72"/>
      <c r="FZ117" s="72"/>
      <c r="GA117" s="72"/>
      <c r="GB117" s="72"/>
      <c r="GC117" s="72"/>
      <c r="GD117" s="72"/>
      <c r="GE117" s="72"/>
      <c r="GF117" s="72"/>
      <c r="GG117" s="72"/>
      <c r="GH117" s="72"/>
      <c r="GI117" s="72"/>
      <c r="GJ117" s="72"/>
      <c r="GK117" s="72"/>
      <c r="GL117" s="72"/>
      <c r="GM117" s="72"/>
      <c r="GN117" s="72"/>
      <c r="GO117" s="72"/>
      <c r="GP117" s="72"/>
      <c r="GQ117" s="72"/>
      <c r="GR117" s="72"/>
      <c r="GS117" s="72"/>
      <c r="GT117" s="72"/>
      <c r="GU117" s="72"/>
      <c r="GV117" s="72"/>
      <c r="GW117" s="72"/>
      <c r="GX117" s="72"/>
      <c r="GY117" s="72"/>
      <c r="GZ117" s="72"/>
      <c r="HA117" s="72"/>
      <c r="HB117" s="72"/>
      <c r="HC117" s="72"/>
      <c r="HD117" s="72"/>
      <c r="HE117" s="72"/>
      <c r="HF117" s="72"/>
      <c r="HG117" s="72"/>
      <c r="HH117" s="72"/>
      <c r="HI117" s="72"/>
      <c r="HJ117" s="72"/>
      <c r="HK117" s="72"/>
      <c r="HL117" s="72"/>
      <c r="HM117" s="72"/>
      <c r="HN117" s="72"/>
      <c r="HO117" s="72"/>
      <c r="HP117" s="72"/>
      <c r="HQ117" s="72"/>
      <c r="HR117" s="72"/>
      <c r="HS117" s="72"/>
      <c r="HT117" s="72"/>
      <c r="HU117" s="72"/>
      <c r="HV117" s="72"/>
      <c r="HW117" s="72"/>
      <c r="HX117" s="72"/>
      <c r="HY117" s="72"/>
      <c r="HZ117" s="72"/>
      <c r="IA117" s="72"/>
      <c r="IB117" s="72"/>
      <c r="IC117" s="72"/>
      <c r="ID117" s="72"/>
      <c r="IE117" s="72"/>
      <c r="IF117" s="72"/>
      <c r="IG117" s="72"/>
      <c r="IH117" s="72"/>
      <c r="II117" s="72"/>
      <c r="IJ117" s="72"/>
      <c r="IK117" s="72"/>
      <c r="IL117" s="72"/>
      <c r="IM117" s="72"/>
      <c r="IN117" s="72"/>
      <c r="IO117" s="72"/>
      <c r="IP117" s="72"/>
      <c r="IQ117" s="72"/>
      <c r="IR117" s="72"/>
      <c r="IS117" s="72"/>
      <c r="IT117" s="72"/>
      <c r="IU117" s="72"/>
      <c r="IV117" s="72"/>
      <c r="IW117" s="72"/>
      <c r="IX117" s="72"/>
    </row>
    <row r="118" spans="1:258" ht="11.25" customHeight="1" thickTop="1" thickBot="1">
      <c r="A118" s="354"/>
      <c r="B118" s="355"/>
      <c r="C118" s="356"/>
      <c r="D118" s="159"/>
      <c r="E118" s="352"/>
      <c r="F118" s="352"/>
      <c r="G118" s="357"/>
      <c r="H118" s="352"/>
      <c r="I118" s="159"/>
      <c r="J118" s="160"/>
      <c r="K118" s="161" t="str">
        <f>IFERROR(CONCATENATE(INDEX('8- Politicas de admiistracion '!$B$16:$F$53,MATCH('5- Identificación de Riesgos'!J118,'8- Politicas de admiistracion '!$C$16:$C$54,0),1)," - ",L118),"")</f>
        <v/>
      </c>
      <c r="L118" s="162" t="str">
        <f>IFERROR(VLOOKUP(INDEX('8- Politicas de admiistracion '!$B$16:$F$64,MATCH('5- Identificación de Riesgos'!J118,'8- Politicas de admiistracion '!$C$16:$C$64,0),1),'8- Politicas de admiistracion '!$B$16:$F$64,5,FALSE),"")</f>
        <v/>
      </c>
      <c r="M118" s="352"/>
      <c r="N118" s="352"/>
      <c r="O118" s="353"/>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c r="BC118" s="72"/>
      <c r="BD118" s="72"/>
      <c r="BE118" s="72"/>
      <c r="BF118" s="72"/>
      <c r="BG118" s="72"/>
      <c r="BH118" s="72"/>
      <c r="BI118" s="72"/>
      <c r="BJ118" s="72"/>
      <c r="BK118" s="72"/>
      <c r="BL118" s="72"/>
      <c r="BM118" s="72"/>
      <c r="BN118" s="72"/>
      <c r="BO118" s="72"/>
      <c r="BP118" s="72"/>
      <c r="BQ118" s="72"/>
      <c r="BR118" s="72"/>
      <c r="BS118" s="72"/>
      <c r="BT118" s="72"/>
      <c r="BU118" s="72"/>
      <c r="BV118" s="72"/>
      <c r="BW118" s="72"/>
      <c r="BX118" s="72"/>
      <c r="BY118" s="72"/>
      <c r="BZ118" s="72"/>
      <c r="CA118" s="72"/>
      <c r="CB118" s="72"/>
      <c r="CC118" s="72"/>
      <c r="CD118" s="72"/>
      <c r="CE118" s="72"/>
      <c r="CF118" s="72"/>
      <c r="CG118" s="72"/>
      <c r="CH118" s="72"/>
      <c r="CI118" s="72"/>
      <c r="CJ118" s="72"/>
      <c r="CK118" s="72"/>
      <c r="CL118" s="72"/>
      <c r="CM118" s="72"/>
      <c r="CN118" s="72"/>
      <c r="CO118" s="72"/>
      <c r="CP118" s="72"/>
      <c r="CQ118" s="72"/>
      <c r="CR118" s="72"/>
      <c r="CS118" s="72"/>
      <c r="CT118" s="72"/>
      <c r="CU118" s="72"/>
      <c r="CV118" s="72"/>
      <c r="CW118" s="72"/>
      <c r="CX118" s="72"/>
      <c r="CY118" s="72"/>
      <c r="CZ118" s="72"/>
      <c r="DA118" s="72"/>
      <c r="DB118" s="72"/>
      <c r="DC118" s="72"/>
      <c r="DD118" s="72"/>
      <c r="DE118" s="72"/>
      <c r="DF118" s="72"/>
      <c r="DG118" s="72"/>
      <c r="DH118" s="72"/>
      <c r="DI118" s="72"/>
      <c r="DJ118" s="72"/>
      <c r="DK118" s="72"/>
      <c r="DL118" s="72"/>
      <c r="DM118" s="72"/>
      <c r="DN118" s="72"/>
      <c r="DO118" s="72"/>
      <c r="DP118" s="72"/>
      <c r="DQ118" s="72"/>
      <c r="DR118" s="72"/>
      <c r="DS118" s="72"/>
      <c r="DT118" s="72"/>
      <c r="DU118" s="72"/>
      <c r="DV118" s="72"/>
      <c r="DW118" s="72"/>
      <c r="DX118" s="72"/>
      <c r="DY118" s="72"/>
      <c r="DZ118" s="72"/>
      <c r="EA118" s="72"/>
      <c r="EB118" s="72"/>
      <c r="EC118" s="72"/>
      <c r="ED118" s="72"/>
      <c r="EE118" s="72"/>
      <c r="EF118" s="72"/>
      <c r="EG118" s="72"/>
      <c r="EH118" s="72"/>
      <c r="EI118" s="72"/>
      <c r="EJ118" s="72"/>
      <c r="EK118" s="72"/>
      <c r="EL118" s="72"/>
      <c r="EM118" s="72"/>
      <c r="EN118" s="72"/>
      <c r="EO118" s="72"/>
      <c r="EP118" s="72"/>
      <c r="EQ118" s="72"/>
      <c r="ER118" s="72"/>
      <c r="ES118" s="72"/>
      <c r="ET118" s="72"/>
      <c r="EU118" s="72"/>
      <c r="EV118" s="72"/>
      <c r="EW118" s="72"/>
      <c r="EX118" s="72"/>
      <c r="EY118" s="72"/>
      <c r="EZ118" s="72"/>
      <c r="FA118" s="72"/>
      <c r="FB118" s="72"/>
      <c r="FC118" s="72"/>
      <c r="FD118" s="72"/>
      <c r="FE118" s="72"/>
      <c r="FF118" s="72"/>
      <c r="FG118" s="72"/>
      <c r="FH118" s="72"/>
      <c r="FI118" s="72"/>
      <c r="FJ118" s="72"/>
      <c r="FK118" s="72"/>
      <c r="FL118" s="72"/>
      <c r="FM118" s="72"/>
      <c r="FN118" s="72"/>
      <c r="FO118" s="72"/>
      <c r="FP118" s="72"/>
      <c r="FQ118" s="72"/>
      <c r="FR118" s="72"/>
      <c r="FS118" s="72"/>
      <c r="FT118" s="72"/>
      <c r="FU118" s="72"/>
      <c r="FV118" s="72"/>
      <c r="FW118" s="72"/>
      <c r="FX118" s="72"/>
      <c r="FY118" s="72"/>
      <c r="FZ118" s="72"/>
      <c r="GA118" s="72"/>
      <c r="GB118" s="72"/>
      <c r="GC118" s="72"/>
      <c r="GD118" s="72"/>
      <c r="GE118" s="72"/>
      <c r="GF118" s="72"/>
      <c r="GG118" s="72"/>
      <c r="GH118" s="72"/>
      <c r="GI118" s="72"/>
      <c r="GJ118" s="72"/>
      <c r="GK118" s="72"/>
      <c r="GL118" s="72"/>
      <c r="GM118" s="72"/>
      <c r="GN118" s="72"/>
      <c r="GO118" s="72"/>
      <c r="GP118" s="72"/>
      <c r="GQ118" s="72"/>
      <c r="GR118" s="72"/>
      <c r="GS118" s="72"/>
      <c r="GT118" s="72"/>
      <c r="GU118" s="72"/>
      <c r="GV118" s="72"/>
      <c r="GW118" s="72"/>
      <c r="GX118" s="72"/>
      <c r="GY118" s="72"/>
      <c r="GZ118" s="72"/>
      <c r="HA118" s="72"/>
      <c r="HB118" s="72"/>
      <c r="HC118" s="72"/>
      <c r="HD118" s="72"/>
      <c r="HE118" s="72"/>
      <c r="HF118" s="72"/>
      <c r="HG118" s="72"/>
      <c r="HH118" s="72"/>
      <c r="HI118" s="72"/>
      <c r="HJ118" s="72"/>
      <c r="HK118" s="72"/>
      <c r="HL118" s="72"/>
      <c r="HM118" s="72"/>
      <c r="HN118" s="72"/>
      <c r="HO118" s="72"/>
      <c r="HP118" s="72"/>
      <c r="HQ118" s="72"/>
      <c r="HR118" s="72"/>
      <c r="HS118" s="72"/>
      <c r="HT118" s="72"/>
      <c r="HU118" s="72"/>
      <c r="HV118" s="72"/>
      <c r="HW118" s="72"/>
      <c r="HX118" s="72"/>
      <c r="HY118" s="72"/>
      <c r="HZ118" s="72"/>
      <c r="IA118" s="72"/>
      <c r="IB118" s="72"/>
      <c r="IC118" s="72"/>
      <c r="ID118" s="72"/>
      <c r="IE118" s="72"/>
      <c r="IF118" s="72"/>
      <c r="IG118" s="72"/>
      <c r="IH118" s="72"/>
      <c r="II118" s="72"/>
      <c r="IJ118" s="72"/>
      <c r="IK118" s="72"/>
      <c r="IL118" s="72"/>
      <c r="IM118" s="72"/>
      <c r="IN118" s="72"/>
      <c r="IO118" s="72"/>
      <c r="IP118" s="72"/>
      <c r="IQ118" s="72"/>
      <c r="IR118" s="72"/>
      <c r="IS118" s="72"/>
      <c r="IT118" s="72"/>
      <c r="IU118" s="72"/>
      <c r="IV118" s="72"/>
      <c r="IW118" s="72"/>
      <c r="IX118" s="72"/>
    </row>
    <row r="119" spans="1:258" ht="11.25" customHeight="1" thickTop="1" thickBot="1">
      <c r="A119" s="354"/>
      <c r="B119" s="355"/>
      <c r="C119" s="356"/>
      <c r="D119" s="159"/>
      <c r="E119" s="352"/>
      <c r="F119" s="352"/>
      <c r="G119" s="357"/>
      <c r="H119" s="352"/>
      <c r="I119" s="159"/>
      <c r="J119" s="160"/>
      <c r="K119" s="161" t="str">
        <f>IFERROR(CONCATENATE(INDEX('8- Politicas de admiistracion '!$B$16:$F$53,MATCH('5- Identificación de Riesgos'!J119,'8- Politicas de admiistracion '!$C$16:$C$54,0),1)," - ",L119),"")</f>
        <v/>
      </c>
      <c r="L119" s="162" t="str">
        <f>IFERROR(VLOOKUP(INDEX('8- Politicas de admiistracion '!$B$16:$F$64,MATCH('5- Identificación de Riesgos'!J119,'8- Politicas de admiistracion '!$C$16:$C$64,0),1),'8- Politicas de admiistracion '!$B$16:$F$64,5,FALSE),"")</f>
        <v/>
      </c>
      <c r="M119" s="352"/>
      <c r="N119" s="352"/>
      <c r="O119" s="353"/>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c r="BC119" s="72"/>
      <c r="BD119" s="72"/>
      <c r="BE119" s="72"/>
      <c r="BF119" s="72"/>
      <c r="BG119" s="72"/>
      <c r="BH119" s="72"/>
      <c r="BI119" s="72"/>
      <c r="BJ119" s="72"/>
      <c r="BK119" s="72"/>
      <c r="BL119" s="72"/>
      <c r="BM119" s="72"/>
      <c r="BN119" s="72"/>
      <c r="BO119" s="72"/>
      <c r="BP119" s="72"/>
      <c r="BQ119" s="72"/>
      <c r="BR119" s="72"/>
      <c r="BS119" s="72"/>
      <c r="BT119" s="72"/>
      <c r="BU119" s="72"/>
      <c r="BV119" s="72"/>
      <c r="BW119" s="72"/>
      <c r="BX119" s="72"/>
      <c r="BY119" s="72"/>
      <c r="BZ119" s="72"/>
      <c r="CA119" s="72"/>
      <c r="CB119" s="72"/>
      <c r="CC119" s="72"/>
      <c r="CD119" s="72"/>
      <c r="CE119" s="72"/>
      <c r="CF119" s="72"/>
      <c r="CG119" s="72"/>
      <c r="CH119" s="72"/>
      <c r="CI119" s="72"/>
      <c r="CJ119" s="72"/>
      <c r="CK119" s="72"/>
      <c r="CL119" s="72"/>
      <c r="CM119" s="72"/>
      <c r="CN119" s="72"/>
      <c r="CO119" s="72"/>
      <c r="CP119" s="72"/>
      <c r="CQ119" s="72"/>
      <c r="CR119" s="72"/>
      <c r="CS119" s="72"/>
      <c r="CT119" s="72"/>
      <c r="CU119" s="72"/>
      <c r="CV119" s="72"/>
      <c r="CW119" s="72"/>
      <c r="CX119" s="72"/>
      <c r="CY119" s="72"/>
      <c r="CZ119" s="72"/>
      <c r="DA119" s="72"/>
      <c r="DB119" s="72"/>
      <c r="DC119" s="72"/>
      <c r="DD119" s="72"/>
      <c r="DE119" s="72"/>
      <c r="DF119" s="72"/>
      <c r="DG119" s="72"/>
      <c r="DH119" s="72"/>
      <c r="DI119" s="72"/>
      <c r="DJ119" s="72"/>
      <c r="DK119" s="72"/>
      <c r="DL119" s="72"/>
      <c r="DM119" s="72"/>
      <c r="DN119" s="72"/>
      <c r="DO119" s="72"/>
      <c r="DP119" s="72"/>
      <c r="DQ119" s="72"/>
      <c r="DR119" s="72"/>
      <c r="DS119" s="72"/>
      <c r="DT119" s="72"/>
      <c r="DU119" s="72"/>
      <c r="DV119" s="72"/>
      <c r="DW119" s="72"/>
      <c r="DX119" s="72"/>
      <c r="DY119" s="72"/>
      <c r="DZ119" s="72"/>
      <c r="EA119" s="72"/>
      <c r="EB119" s="72"/>
      <c r="EC119" s="72"/>
      <c r="ED119" s="72"/>
      <c r="EE119" s="72"/>
      <c r="EF119" s="72"/>
      <c r="EG119" s="72"/>
      <c r="EH119" s="72"/>
      <c r="EI119" s="72"/>
      <c r="EJ119" s="72"/>
      <c r="EK119" s="72"/>
      <c r="EL119" s="72"/>
      <c r="EM119" s="72"/>
      <c r="EN119" s="72"/>
      <c r="EO119" s="72"/>
      <c r="EP119" s="72"/>
      <c r="EQ119" s="72"/>
      <c r="ER119" s="72"/>
      <c r="ES119" s="72"/>
      <c r="ET119" s="72"/>
      <c r="EU119" s="72"/>
      <c r="EV119" s="72"/>
      <c r="EW119" s="72"/>
      <c r="EX119" s="72"/>
      <c r="EY119" s="72"/>
      <c r="EZ119" s="72"/>
      <c r="FA119" s="72"/>
      <c r="FB119" s="72"/>
      <c r="FC119" s="72"/>
      <c r="FD119" s="72"/>
      <c r="FE119" s="72"/>
      <c r="FF119" s="72"/>
      <c r="FG119" s="72"/>
      <c r="FH119" s="72"/>
      <c r="FI119" s="72"/>
      <c r="FJ119" s="72"/>
      <c r="FK119" s="72"/>
      <c r="FL119" s="72"/>
      <c r="FM119" s="72"/>
      <c r="FN119" s="72"/>
      <c r="FO119" s="72"/>
      <c r="FP119" s="72"/>
      <c r="FQ119" s="72"/>
      <c r="FR119" s="72"/>
      <c r="FS119" s="72"/>
      <c r="FT119" s="72"/>
      <c r="FU119" s="72"/>
      <c r="FV119" s="72"/>
      <c r="FW119" s="72"/>
      <c r="FX119" s="72"/>
      <c r="FY119" s="72"/>
      <c r="FZ119" s="72"/>
      <c r="GA119" s="72"/>
      <c r="GB119" s="72"/>
      <c r="GC119" s="72"/>
      <c r="GD119" s="72"/>
      <c r="GE119" s="72"/>
      <c r="GF119" s="72"/>
      <c r="GG119" s="72"/>
      <c r="GH119" s="72"/>
      <c r="GI119" s="72"/>
      <c r="GJ119" s="72"/>
      <c r="GK119" s="72"/>
      <c r="GL119" s="72"/>
      <c r="GM119" s="72"/>
      <c r="GN119" s="72"/>
      <c r="GO119" s="72"/>
      <c r="GP119" s="72"/>
      <c r="GQ119" s="72"/>
      <c r="GR119" s="72"/>
      <c r="GS119" s="72"/>
      <c r="GT119" s="72"/>
      <c r="GU119" s="72"/>
      <c r="GV119" s="72"/>
      <c r="GW119" s="72"/>
      <c r="GX119" s="72"/>
      <c r="GY119" s="72"/>
      <c r="GZ119" s="72"/>
      <c r="HA119" s="72"/>
      <c r="HB119" s="72"/>
      <c r="HC119" s="72"/>
      <c r="HD119" s="72"/>
      <c r="HE119" s="72"/>
      <c r="HF119" s="72"/>
      <c r="HG119" s="72"/>
      <c r="HH119" s="72"/>
      <c r="HI119" s="72"/>
      <c r="HJ119" s="72"/>
      <c r="HK119" s="72"/>
      <c r="HL119" s="72"/>
      <c r="HM119" s="72"/>
      <c r="HN119" s="72"/>
      <c r="HO119" s="72"/>
      <c r="HP119" s="72"/>
      <c r="HQ119" s="72"/>
      <c r="HR119" s="72"/>
      <c r="HS119" s="72"/>
      <c r="HT119" s="72"/>
      <c r="HU119" s="72"/>
      <c r="HV119" s="72"/>
      <c r="HW119" s="72"/>
      <c r="HX119" s="72"/>
      <c r="HY119" s="72"/>
      <c r="HZ119" s="72"/>
      <c r="IA119" s="72"/>
      <c r="IB119" s="72"/>
      <c r="IC119" s="72"/>
      <c r="ID119" s="72"/>
      <c r="IE119" s="72"/>
      <c r="IF119" s="72"/>
      <c r="IG119" s="72"/>
      <c r="IH119" s="72"/>
      <c r="II119" s="72"/>
      <c r="IJ119" s="72"/>
      <c r="IK119" s="72"/>
      <c r="IL119" s="72"/>
      <c r="IM119" s="72"/>
      <c r="IN119" s="72"/>
      <c r="IO119" s="72"/>
      <c r="IP119" s="72"/>
      <c r="IQ119" s="72"/>
      <c r="IR119" s="72"/>
      <c r="IS119" s="72"/>
      <c r="IT119" s="72"/>
      <c r="IU119" s="72"/>
      <c r="IV119" s="72"/>
      <c r="IW119" s="72"/>
      <c r="IX119" s="72"/>
    </row>
    <row r="120" spans="1:258" ht="13.5" thickTop="1">
      <c r="A120" s="72"/>
      <c r="B120" s="83"/>
      <c r="C120" s="83"/>
      <c r="D120" s="83"/>
      <c r="E120" s="72"/>
      <c r="F120" s="72"/>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c r="BE120" s="72"/>
      <c r="BF120" s="72"/>
      <c r="BG120" s="72"/>
      <c r="BH120" s="72"/>
      <c r="BI120" s="72"/>
      <c r="BJ120" s="72"/>
      <c r="BK120" s="72"/>
      <c r="BL120" s="72"/>
      <c r="BM120" s="72"/>
      <c r="BN120" s="72"/>
      <c r="BO120" s="72"/>
      <c r="BP120" s="72"/>
      <c r="BQ120" s="72"/>
      <c r="BR120" s="72"/>
      <c r="BS120" s="72"/>
      <c r="BT120" s="72"/>
      <c r="BU120" s="72"/>
      <c r="BV120" s="72"/>
      <c r="BW120" s="72"/>
      <c r="BX120" s="72"/>
      <c r="BY120" s="72"/>
      <c r="BZ120" s="72"/>
      <c r="CA120" s="72"/>
      <c r="CB120" s="72"/>
      <c r="CC120" s="72"/>
      <c r="CD120" s="72"/>
      <c r="CE120" s="72"/>
      <c r="CF120" s="72"/>
      <c r="CG120" s="72"/>
      <c r="CH120" s="72"/>
      <c r="CI120" s="72"/>
      <c r="CJ120" s="72"/>
      <c r="CK120" s="72"/>
      <c r="CL120" s="72"/>
      <c r="CM120" s="72"/>
      <c r="CN120" s="72"/>
      <c r="CO120" s="72"/>
      <c r="CP120" s="72"/>
      <c r="CQ120" s="72"/>
      <c r="CR120" s="72"/>
      <c r="CS120" s="72"/>
      <c r="CT120" s="72"/>
      <c r="CU120" s="72"/>
      <c r="CV120" s="72"/>
      <c r="CW120" s="72"/>
      <c r="CX120" s="72"/>
      <c r="CY120" s="72"/>
      <c r="CZ120" s="72"/>
      <c r="DA120" s="72"/>
      <c r="DB120" s="72"/>
      <c r="DC120" s="72"/>
      <c r="DD120" s="72"/>
      <c r="DE120" s="72"/>
      <c r="DF120" s="72"/>
      <c r="DG120" s="72"/>
      <c r="DH120" s="72"/>
      <c r="DI120" s="72"/>
      <c r="DJ120" s="72"/>
      <c r="DK120" s="72"/>
      <c r="DL120" s="72"/>
      <c r="DM120" s="72"/>
      <c r="DN120" s="72"/>
      <c r="DO120" s="72"/>
      <c r="DP120" s="72"/>
      <c r="DQ120" s="72"/>
      <c r="DR120" s="72"/>
      <c r="DS120" s="72"/>
      <c r="DT120" s="72"/>
      <c r="DU120" s="72"/>
      <c r="DV120" s="72"/>
      <c r="DW120" s="72"/>
      <c r="DX120" s="72"/>
      <c r="DY120" s="72"/>
      <c r="DZ120" s="72"/>
      <c r="EA120" s="72"/>
      <c r="EB120" s="72"/>
      <c r="EC120" s="72"/>
      <c r="ED120" s="72"/>
      <c r="EE120" s="72"/>
      <c r="EF120" s="72"/>
      <c r="EG120" s="72"/>
      <c r="EH120" s="72"/>
      <c r="EI120" s="72"/>
      <c r="EJ120" s="72"/>
      <c r="EK120" s="72"/>
      <c r="EL120" s="72"/>
      <c r="EM120" s="72"/>
      <c r="EN120" s="72"/>
      <c r="EO120" s="72"/>
      <c r="EP120" s="72"/>
      <c r="EQ120" s="72"/>
      <c r="ER120" s="72"/>
      <c r="ES120" s="72"/>
      <c r="ET120" s="72"/>
      <c r="EU120" s="72"/>
      <c r="EV120" s="72"/>
      <c r="EW120" s="72"/>
      <c r="EX120" s="72"/>
      <c r="EY120" s="72"/>
      <c r="EZ120" s="72"/>
      <c r="FA120" s="72"/>
      <c r="FB120" s="72"/>
      <c r="FC120" s="72"/>
      <c r="FD120" s="72"/>
      <c r="FE120" s="72"/>
      <c r="FF120" s="72"/>
      <c r="FG120" s="72"/>
      <c r="FH120" s="72"/>
      <c r="FI120" s="72"/>
      <c r="FJ120" s="72"/>
      <c r="FK120" s="72"/>
      <c r="FL120" s="72"/>
      <c r="FM120" s="72"/>
      <c r="FN120" s="72"/>
      <c r="FO120" s="72"/>
      <c r="FP120" s="72"/>
      <c r="FQ120" s="72"/>
      <c r="FR120" s="72"/>
      <c r="FS120" s="72"/>
      <c r="FT120" s="72"/>
      <c r="FU120" s="72"/>
      <c r="FV120" s="72"/>
      <c r="FW120" s="72"/>
      <c r="FX120" s="72"/>
      <c r="FY120" s="72"/>
      <c r="FZ120" s="72"/>
      <c r="GA120" s="72"/>
      <c r="GB120" s="72"/>
      <c r="GC120" s="72"/>
      <c r="GD120" s="72"/>
      <c r="GE120" s="72"/>
      <c r="GF120" s="72"/>
      <c r="GG120" s="72"/>
      <c r="GH120" s="72"/>
      <c r="GI120" s="72"/>
      <c r="GJ120" s="72"/>
      <c r="GK120" s="72"/>
      <c r="GL120" s="72"/>
      <c r="GM120" s="72"/>
      <c r="GN120" s="72"/>
      <c r="GO120" s="72"/>
      <c r="GP120" s="72"/>
      <c r="GQ120" s="72"/>
      <c r="GR120" s="72"/>
      <c r="GS120" s="72"/>
      <c r="GT120" s="72"/>
      <c r="GU120" s="72"/>
      <c r="GV120" s="72"/>
      <c r="GW120" s="72"/>
      <c r="GX120" s="72"/>
      <c r="GY120" s="72"/>
      <c r="GZ120" s="72"/>
      <c r="HA120" s="72"/>
      <c r="HB120" s="72"/>
      <c r="HC120" s="72"/>
      <c r="HD120" s="72"/>
      <c r="HE120" s="72"/>
      <c r="HF120" s="72"/>
      <c r="HG120" s="72"/>
      <c r="HH120" s="72"/>
      <c r="HI120" s="72"/>
      <c r="HJ120" s="72"/>
      <c r="HK120" s="72"/>
      <c r="HL120" s="72"/>
      <c r="HM120" s="72"/>
      <c r="HN120" s="72"/>
      <c r="HO120" s="72"/>
      <c r="HP120" s="72"/>
      <c r="HQ120" s="72"/>
      <c r="HR120" s="72"/>
      <c r="HS120" s="72"/>
      <c r="HT120" s="72"/>
      <c r="HU120" s="72"/>
      <c r="HV120" s="72"/>
      <c r="HW120" s="72"/>
      <c r="HX120" s="72"/>
      <c r="HY120" s="72"/>
      <c r="HZ120" s="72"/>
      <c r="IA120" s="72"/>
      <c r="IB120" s="72"/>
      <c r="IC120" s="72"/>
      <c r="ID120" s="72"/>
      <c r="IE120" s="72"/>
      <c r="IF120" s="72"/>
      <c r="IG120" s="72"/>
      <c r="IH120" s="72"/>
      <c r="II120" s="72"/>
      <c r="IJ120" s="72"/>
      <c r="IK120" s="72"/>
      <c r="IL120" s="72"/>
      <c r="IM120" s="72"/>
      <c r="IN120" s="72"/>
      <c r="IO120" s="72"/>
      <c r="IP120" s="72"/>
      <c r="IQ120" s="72"/>
      <c r="IR120" s="72"/>
      <c r="IS120" s="72"/>
      <c r="IT120" s="72"/>
      <c r="IU120" s="72"/>
      <c r="IV120" s="72"/>
      <c r="IW120" s="72"/>
      <c r="IX120" s="72"/>
    </row>
    <row r="121" spans="1:258">
      <c r="A121" s="72"/>
      <c r="B121" s="83"/>
      <c r="C121" s="83"/>
      <c r="D121" s="83"/>
      <c r="E121" s="72"/>
      <c r="F121" s="72"/>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c r="BE121" s="72"/>
      <c r="BF121" s="72"/>
      <c r="BG121" s="72"/>
      <c r="BH121" s="72"/>
      <c r="BI121" s="72"/>
      <c r="BJ121" s="72"/>
      <c r="BK121" s="72"/>
      <c r="BL121" s="72"/>
      <c r="BM121" s="72"/>
      <c r="BN121" s="72"/>
      <c r="BO121" s="72"/>
      <c r="BP121" s="72"/>
      <c r="BQ121" s="72"/>
      <c r="BR121" s="72"/>
      <c r="BS121" s="72"/>
      <c r="BT121" s="72"/>
      <c r="BU121" s="72"/>
      <c r="BV121" s="72"/>
      <c r="BW121" s="72"/>
      <c r="BX121" s="72"/>
      <c r="BY121" s="72"/>
      <c r="BZ121" s="72"/>
      <c r="CA121" s="72"/>
      <c r="CB121" s="72"/>
      <c r="CC121" s="72"/>
      <c r="CD121" s="72"/>
      <c r="CE121" s="72"/>
      <c r="CF121" s="72"/>
      <c r="CG121" s="72"/>
      <c r="CH121" s="72"/>
      <c r="CI121" s="72"/>
      <c r="CJ121" s="72"/>
      <c r="CK121" s="72"/>
      <c r="CL121" s="72"/>
      <c r="CM121" s="72"/>
      <c r="CN121" s="72"/>
      <c r="CO121" s="72"/>
      <c r="CP121" s="72"/>
      <c r="CQ121" s="72"/>
      <c r="CR121" s="72"/>
      <c r="CS121" s="72"/>
      <c r="CT121" s="72"/>
      <c r="CU121" s="72"/>
      <c r="CV121" s="72"/>
      <c r="CW121" s="72"/>
      <c r="CX121" s="72"/>
      <c r="CY121" s="72"/>
      <c r="CZ121" s="72"/>
      <c r="DA121" s="72"/>
      <c r="DB121" s="72"/>
      <c r="DC121" s="72"/>
      <c r="DD121" s="72"/>
      <c r="DE121" s="72"/>
      <c r="DF121" s="72"/>
      <c r="DG121" s="72"/>
      <c r="DH121" s="72"/>
      <c r="DI121" s="72"/>
      <c r="DJ121" s="72"/>
      <c r="DK121" s="72"/>
      <c r="DL121" s="72"/>
      <c r="DM121" s="72"/>
      <c r="DN121" s="72"/>
      <c r="DO121" s="72"/>
      <c r="DP121" s="72"/>
      <c r="DQ121" s="72"/>
      <c r="DR121" s="72"/>
      <c r="DS121" s="72"/>
      <c r="DT121" s="72"/>
      <c r="DU121" s="72"/>
      <c r="DV121" s="72"/>
      <c r="DW121" s="72"/>
      <c r="DX121" s="72"/>
      <c r="DY121" s="72"/>
      <c r="DZ121" s="72"/>
      <c r="EA121" s="72"/>
      <c r="EB121" s="72"/>
      <c r="EC121" s="72"/>
      <c r="ED121" s="72"/>
      <c r="EE121" s="72"/>
      <c r="EF121" s="72"/>
      <c r="EG121" s="72"/>
      <c r="EH121" s="72"/>
      <c r="EI121" s="72"/>
      <c r="EJ121" s="72"/>
      <c r="EK121" s="72"/>
      <c r="EL121" s="72"/>
      <c r="EM121" s="72"/>
      <c r="EN121" s="72"/>
      <c r="EO121" s="72"/>
      <c r="EP121" s="72"/>
      <c r="EQ121" s="72"/>
      <c r="ER121" s="72"/>
      <c r="ES121" s="72"/>
      <c r="ET121" s="72"/>
      <c r="EU121" s="72"/>
      <c r="EV121" s="72"/>
      <c r="EW121" s="72"/>
      <c r="EX121" s="72"/>
      <c r="EY121" s="72"/>
      <c r="EZ121" s="72"/>
      <c r="FA121" s="72"/>
      <c r="FB121" s="72"/>
      <c r="FC121" s="72"/>
      <c r="FD121" s="72"/>
      <c r="FE121" s="72"/>
      <c r="FF121" s="72"/>
      <c r="FG121" s="72"/>
      <c r="FH121" s="72"/>
      <c r="FI121" s="72"/>
      <c r="FJ121" s="72"/>
      <c r="FK121" s="72"/>
      <c r="FL121" s="72"/>
      <c r="FM121" s="72"/>
      <c r="FN121" s="72"/>
      <c r="FO121" s="72"/>
      <c r="FP121" s="72"/>
      <c r="FQ121" s="72"/>
      <c r="FR121" s="72"/>
      <c r="FS121" s="72"/>
      <c r="FT121" s="72"/>
      <c r="FU121" s="72"/>
      <c r="FV121" s="72"/>
      <c r="FW121" s="72"/>
      <c r="FX121" s="72"/>
      <c r="FY121" s="72"/>
      <c r="FZ121" s="72"/>
      <c r="GA121" s="72"/>
      <c r="GB121" s="72"/>
      <c r="GC121" s="72"/>
      <c r="GD121" s="72"/>
      <c r="GE121" s="72"/>
      <c r="GF121" s="72"/>
      <c r="GG121" s="72"/>
      <c r="GH121" s="72"/>
      <c r="GI121" s="72"/>
      <c r="GJ121" s="72"/>
      <c r="GK121" s="72"/>
      <c r="GL121" s="72"/>
      <c r="GM121" s="72"/>
      <c r="GN121" s="72"/>
      <c r="GO121" s="72"/>
      <c r="GP121" s="72"/>
      <c r="GQ121" s="72"/>
      <c r="GR121" s="72"/>
      <c r="GS121" s="72"/>
      <c r="GT121" s="72"/>
      <c r="GU121" s="72"/>
      <c r="GV121" s="72"/>
      <c r="GW121" s="72"/>
      <c r="GX121" s="72"/>
      <c r="GY121" s="72"/>
      <c r="GZ121" s="72"/>
      <c r="HA121" s="72"/>
      <c r="HB121" s="72"/>
      <c r="HC121" s="72"/>
      <c r="HD121" s="72"/>
      <c r="HE121" s="72"/>
      <c r="HF121" s="72"/>
      <c r="HG121" s="72"/>
      <c r="HH121" s="72"/>
      <c r="HI121" s="72"/>
      <c r="HJ121" s="72"/>
      <c r="HK121" s="72"/>
      <c r="HL121" s="72"/>
      <c r="HM121" s="72"/>
      <c r="HN121" s="72"/>
      <c r="HO121" s="72"/>
      <c r="HP121" s="72"/>
      <c r="HQ121" s="72"/>
      <c r="HR121" s="72"/>
      <c r="HS121" s="72"/>
      <c r="HT121" s="72"/>
      <c r="HU121" s="72"/>
      <c r="HV121" s="72"/>
      <c r="HW121" s="72"/>
      <c r="HX121" s="72"/>
      <c r="HY121" s="72"/>
      <c r="HZ121" s="72"/>
      <c r="IA121" s="72"/>
      <c r="IB121" s="72"/>
      <c r="IC121" s="72"/>
      <c r="ID121" s="72"/>
      <c r="IE121" s="72"/>
      <c r="IF121" s="72"/>
      <c r="IG121" s="72"/>
      <c r="IH121" s="72"/>
      <c r="II121" s="72"/>
      <c r="IJ121" s="72"/>
      <c r="IK121" s="72"/>
      <c r="IL121" s="72"/>
      <c r="IM121" s="72"/>
      <c r="IN121" s="72"/>
      <c r="IO121" s="72"/>
      <c r="IP121" s="72"/>
      <c r="IQ121" s="72"/>
      <c r="IR121" s="72"/>
      <c r="IS121" s="72"/>
      <c r="IT121" s="72"/>
      <c r="IU121" s="72"/>
      <c r="IV121" s="72"/>
      <c r="IW121" s="72"/>
      <c r="IX121" s="72"/>
    </row>
    <row r="122" spans="1:258">
      <c r="A122" s="72"/>
      <c r="B122" s="83"/>
      <c r="C122" s="83"/>
      <c r="D122" s="83"/>
      <c r="E122" s="72"/>
      <c r="F122" s="7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c r="BE122" s="72"/>
      <c r="BF122" s="72"/>
      <c r="BG122" s="72"/>
      <c r="BH122" s="72"/>
      <c r="BI122" s="72"/>
      <c r="BJ122" s="72"/>
      <c r="BK122" s="72"/>
      <c r="BL122" s="72"/>
      <c r="BM122" s="72"/>
      <c r="BN122" s="72"/>
      <c r="BO122" s="72"/>
      <c r="BP122" s="72"/>
      <c r="BQ122" s="72"/>
      <c r="BR122" s="72"/>
      <c r="BS122" s="72"/>
      <c r="BT122" s="72"/>
      <c r="BU122" s="72"/>
      <c r="BV122" s="72"/>
      <c r="BW122" s="72"/>
      <c r="BX122" s="72"/>
      <c r="BY122" s="72"/>
      <c r="BZ122" s="72"/>
      <c r="CA122" s="72"/>
      <c r="CB122" s="72"/>
      <c r="CC122" s="72"/>
      <c r="CD122" s="72"/>
      <c r="CE122" s="72"/>
      <c r="CF122" s="72"/>
      <c r="CG122" s="72"/>
      <c r="CH122" s="72"/>
      <c r="CI122" s="72"/>
      <c r="CJ122" s="72"/>
      <c r="CK122" s="72"/>
      <c r="CL122" s="72"/>
      <c r="CM122" s="72"/>
      <c r="CN122" s="72"/>
      <c r="CO122" s="72"/>
      <c r="CP122" s="72"/>
      <c r="CQ122" s="72"/>
      <c r="CR122" s="72"/>
      <c r="CS122" s="72"/>
      <c r="CT122" s="72"/>
      <c r="CU122" s="72"/>
      <c r="CV122" s="72"/>
      <c r="CW122" s="72"/>
      <c r="CX122" s="72"/>
      <c r="CY122" s="72"/>
      <c r="CZ122" s="72"/>
      <c r="DA122" s="72"/>
      <c r="DB122" s="72"/>
      <c r="DC122" s="72"/>
      <c r="DD122" s="72"/>
      <c r="DE122" s="72"/>
      <c r="DF122" s="72"/>
      <c r="DG122" s="72"/>
      <c r="DH122" s="72"/>
      <c r="DI122" s="72"/>
      <c r="DJ122" s="72"/>
      <c r="DK122" s="72"/>
      <c r="DL122" s="72"/>
      <c r="DM122" s="72"/>
      <c r="DN122" s="72"/>
      <c r="DO122" s="72"/>
      <c r="DP122" s="72"/>
      <c r="DQ122" s="72"/>
      <c r="DR122" s="72"/>
      <c r="DS122" s="72"/>
      <c r="DT122" s="72"/>
      <c r="DU122" s="72"/>
      <c r="DV122" s="72"/>
      <c r="DW122" s="72"/>
      <c r="DX122" s="72"/>
      <c r="DY122" s="72"/>
      <c r="DZ122" s="72"/>
      <c r="EA122" s="72"/>
      <c r="EB122" s="72"/>
      <c r="EC122" s="72"/>
      <c r="ED122" s="72"/>
      <c r="EE122" s="72"/>
      <c r="EF122" s="72"/>
      <c r="EG122" s="72"/>
      <c r="EH122" s="72"/>
      <c r="EI122" s="72"/>
      <c r="EJ122" s="72"/>
      <c r="EK122" s="72"/>
      <c r="EL122" s="72"/>
      <c r="EM122" s="72"/>
      <c r="EN122" s="72"/>
      <c r="EO122" s="72"/>
      <c r="EP122" s="72"/>
      <c r="EQ122" s="72"/>
      <c r="ER122" s="72"/>
      <c r="ES122" s="72"/>
      <c r="ET122" s="72"/>
      <c r="EU122" s="72"/>
      <c r="EV122" s="72"/>
      <c r="EW122" s="72"/>
      <c r="EX122" s="72"/>
      <c r="EY122" s="72"/>
      <c r="EZ122" s="72"/>
      <c r="FA122" s="72"/>
      <c r="FB122" s="72"/>
      <c r="FC122" s="72"/>
      <c r="FD122" s="72"/>
      <c r="FE122" s="72"/>
      <c r="FF122" s="72"/>
      <c r="FG122" s="72"/>
      <c r="FH122" s="72"/>
      <c r="FI122" s="72"/>
      <c r="FJ122" s="72"/>
      <c r="FK122" s="72"/>
      <c r="FL122" s="72"/>
      <c r="FM122" s="72"/>
      <c r="FN122" s="72"/>
      <c r="FO122" s="72"/>
      <c r="FP122" s="72"/>
      <c r="FQ122" s="72"/>
      <c r="FR122" s="72"/>
      <c r="FS122" s="72"/>
      <c r="FT122" s="72"/>
      <c r="FU122" s="72"/>
      <c r="FV122" s="72"/>
      <c r="FW122" s="72"/>
      <c r="FX122" s="72"/>
      <c r="FY122" s="72"/>
      <c r="FZ122" s="72"/>
      <c r="GA122" s="72"/>
      <c r="GB122" s="72"/>
      <c r="GC122" s="72"/>
      <c r="GD122" s="72"/>
      <c r="GE122" s="72"/>
      <c r="GF122" s="72"/>
      <c r="GG122" s="72"/>
      <c r="GH122" s="72"/>
      <c r="GI122" s="72"/>
      <c r="GJ122" s="72"/>
      <c r="GK122" s="72"/>
      <c r="GL122" s="72"/>
      <c r="GM122" s="72"/>
      <c r="GN122" s="72"/>
      <c r="GO122" s="72"/>
      <c r="GP122" s="72"/>
      <c r="GQ122" s="72"/>
      <c r="GR122" s="72"/>
      <c r="GS122" s="72"/>
      <c r="GT122" s="72"/>
      <c r="GU122" s="72"/>
      <c r="GV122" s="72"/>
      <c r="GW122" s="72"/>
      <c r="GX122" s="72"/>
      <c r="GY122" s="72"/>
      <c r="GZ122" s="72"/>
      <c r="HA122" s="72"/>
      <c r="HB122" s="72"/>
      <c r="HC122" s="72"/>
      <c r="HD122" s="72"/>
      <c r="HE122" s="72"/>
      <c r="HF122" s="72"/>
      <c r="HG122" s="72"/>
      <c r="HH122" s="72"/>
      <c r="HI122" s="72"/>
      <c r="HJ122" s="72"/>
      <c r="HK122" s="72"/>
      <c r="HL122" s="72"/>
      <c r="HM122" s="72"/>
      <c r="HN122" s="72"/>
      <c r="HO122" s="72"/>
      <c r="HP122" s="72"/>
      <c r="HQ122" s="72"/>
      <c r="HR122" s="72"/>
      <c r="HS122" s="72"/>
      <c r="HT122" s="72"/>
      <c r="HU122" s="72"/>
      <c r="HV122" s="72"/>
      <c r="HW122" s="72"/>
      <c r="HX122" s="72"/>
      <c r="HY122" s="72"/>
      <c r="HZ122" s="72"/>
      <c r="IA122" s="72"/>
      <c r="IB122" s="72"/>
      <c r="IC122" s="72"/>
      <c r="ID122" s="72"/>
      <c r="IE122" s="72"/>
      <c r="IF122" s="72"/>
      <c r="IG122" s="72"/>
      <c r="IH122" s="72"/>
      <c r="II122" s="72"/>
      <c r="IJ122" s="72"/>
      <c r="IK122" s="72"/>
      <c r="IL122" s="72"/>
      <c r="IM122" s="72"/>
      <c r="IN122" s="72"/>
      <c r="IO122" s="72"/>
      <c r="IP122" s="72"/>
      <c r="IQ122" s="72"/>
      <c r="IR122" s="72"/>
      <c r="IS122" s="72"/>
      <c r="IT122" s="72"/>
      <c r="IU122" s="72"/>
      <c r="IV122" s="72"/>
      <c r="IW122" s="72"/>
      <c r="IX122" s="72"/>
    </row>
    <row r="123" spans="1:258">
      <c r="A123" s="72"/>
      <c r="B123" s="83"/>
      <c r="C123" s="83"/>
      <c r="D123" s="83"/>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c r="BE123" s="72"/>
      <c r="BF123" s="72"/>
      <c r="BG123" s="72"/>
      <c r="BH123" s="72"/>
      <c r="BI123" s="72"/>
      <c r="BJ123" s="72"/>
      <c r="BK123" s="72"/>
      <c r="BL123" s="72"/>
      <c r="BM123" s="72"/>
      <c r="BN123" s="72"/>
      <c r="BO123" s="72"/>
      <c r="BP123" s="72"/>
      <c r="BQ123" s="72"/>
      <c r="BR123" s="72"/>
      <c r="BS123" s="72"/>
      <c r="BT123" s="72"/>
      <c r="BU123" s="72"/>
      <c r="BV123" s="72"/>
      <c r="BW123" s="72"/>
      <c r="BX123" s="72"/>
      <c r="BY123" s="72"/>
      <c r="BZ123" s="72"/>
      <c r="CA123" s="72"/>
      <c r="CB123" s="72"/>
      <c r="CC123" s="72"/>
      <c r="CD123" s="72"/>
      <c r="CE123" s="72"/>
      <c r="CF123" s="72"/>
      <c r="CG123" s="72"/>
      <c r="CH123" s="72"/>
      <c r="CI123" s="72"/>
      <c r="CJ123" s="72"/>
      <c r="CK123" s="72"/>
      <c r="CL123" s="72"/>
      <c r="CM123" s="72"/>
      <c r="CN123" s="72"/>
      <c r="CO123" s="72"/>
      <c r="CP123" s="72"/>
      <c r="CQ123" s="72"/>
      <c r="CR123" s="72"/>
      <c r="CS123" s="72"/>
      <c r="CT123" s="72"/>
      <c r="CU123" s="72"/>
      <c r="CV123" s="72"/>
      <c r="CW123" s="72"/>
      <c r="CX123" s="72"/>
      <c r="CY123" s="72"/>
      <c r="CZ123" s="72"/>
      <c r="DA123" s="72"/>
      <c r="DB123" s="72"/>
      <c r="DC123" s="72"/>
      <c r="DD123" s="72"/>
      <c r="DE123" s="72"/>
      <c r="DF123" s="72"/>
      <c r="DG123" s="72"/>
      <c r="DH123" s="72"/>
      <c r="DI123" s="72"/>
      <c r="DJ123" s="72"/>
      <c r="DK123" s="72"/>
      <c r="DL123" s="72"/>
      <c r="DM123" s="72"/>
      <c r="DN123" s="72"/>
      <c r="DO123" s="72"/>
      <c r="DP123" s="72"/>
      <c r="DQ123" s="72"/>
      <c r="DR123" s="72"/>
      <c r="DS123" s="72"/>
      <c r="DT123" s="72"/>
      <c r="DU123" s="72"/>
      <c r="DV123" s="72"/>
      <c r="DW123" s="72"/>
      <c r="DX123" s="72"/>
      <c r="DY123" s="72"/>
      <c r="DZ123" s="72"/>
      <c r="EA123" s="72"/>
      <c r="EB123" s="72"/>
      <c r="EC123" s="72"/>
      <c r="ED123" s="72"/>
      <c r="EE123" s="72"/>
      <c r="EF123" s="72"/>
      <c r="EG123" s="72"/>
      <c r="EH123" s="72"/>
      <c r="EI123" s="72"/>
      <c r="EJ123" s="72"/>
      <c r="EK123" s="72"/>
      <c r="EL123" s="72"/>
      <c r="EM123" s="72"/>
      <c r="EN123" s="72"/>
      <c r="EO123" s="72"/>
      <c r="EP123" s="72"/>
      <c r="EQ123" s="72"/>
      <c r="ER123" s="72"/>
      <c r="ES123" s="72"/>
      <c r="ET123" s="72"/>
      <c r="EU123" s="72"/>
      <c r="EV123" s="72"/>
      <c r="EW123" s="72"/>
      <c r="EX123" s="72"/>
      <c r="EY123" s="72"/>
      <c r="EZ123" s="72"/>
      <c r="FA123" s="72"/>
      <c r="FB123" s="72"/>
      <c r="FC123" s="72"/>
      <c r="FD123" s="72"/>
      <c r="FE123" s="72"/>
      <c r="FF123" s="72"/>
      <c r="FG123" s="72"/>
      <c r="FH123" s="72"/>
      <c r="FI123" s="72"/>
      <c r="FJ123" s="72"/>
      <c r="FK123" s="72"/>
      <c r="FL123" s="72"/>
      <c r="FM123" s="72"/>
      <c r="FN123" s="72"/>
      <c r="FO123" s="72"/>
      <c r="FP123" s="72"/>
      <c r="FQ123" s="72"/>
      <c r="FR123" s="72"/>
      <c r="FS123" s="72"/>
      <c r="FT123" s="72"/>
      <c r="FU123" s="72"/>
      <c r="FV123" s="72"/>
      <c r="FW123" s="72"/>
      <c r="FX123" s="72"/>
      <c r="FY123" s="72"/>
      <c r="FZ123" s="72"/>
      <c r="GA123" s="72"/>
      <c r="GB123" s="72"/>
      <c r="GC123" s="72"/>
      <c r="GD123" s="72"/>
      <c r="GE123" s="72"/>
      <c r="GF123" s="72"/>
      <c r="GG123" s="72"/>
      <c r="GH123" s="72"/>
      <c r="GI123" s="72"/>
      <c r="GJ123" s="72"/>
      <c r="GK123" s="72"/>
      <c r="GL123" s="72"/>
      <c r="GM123" s="72"/>
      <c r="GN123" s="72"/>
      <c r="GO123" s="72"/>
      <c r="GP123" s="72"/>
      <c r="GQ123" s="72"/>
      <c r="GR123" s="72"/>
      <c r="GS123" s="72"/>
      <c r="GT123" s="72"/>
      <c r="GU123" s="72"/>
      <c r="GV123" s="72"/>
      <c r="GW123" s="72"/>
      <c r="GX123" s="72"/>
      <c r="GY123" s="72"/>
      <c r="GZ123" s="72"/>
      <c r="HA123" s="72"/>
      <c r="HB123" s="72"/>
      <c r="HC123" s="72"/>
      <c r="HD123" s="72"/>
      <c r="HE123" s="72"/>
      <c r="HF123" s="72"/>
      <c r="HG123" s="72"/>
      <c r="HH123" s="72"/>
      <c r="HI123" s="72"/>
      <c r="HJ123" s="72"/>
      <c r="HK123" s="72"/>
      <c r="HL123" s="72"/>
      <c r="HM123" s="72"/>
      <c r="HN123" s="72"/>
      <c r="HO123" s="72"/>
      <c r="HP123" s="72"/>
      <c r="HQ123" s="72"/>
      <c r="HR123" s="72"/>
      <c r="HS123" s="72"/>
      <c r="HT123" s="72"/>
      <c r="HU123" s="72"/>
      <c r="HV123" s="72"/>
      <c r="HW123" s="72"/>
      <c r="HX123" s="72"/>
      <c r="HY123" s="72"/>
      <c r="HZ123" s="72"/>
      <c r="IA123" s="72"/>
      <c r="IB123" s="72"/>
      <c r="IC123" s="72"/>
      <c r="ID123" s="72"/>
      <c r="IE123" s="72"/>
      <c r="IF123" s="72"/>
      <c r="IG123" s="72"/>
      <c r="IH123" s="72"/>
      <c r="II123" s="72"/>
      <c r="IJ123" s="72"/>
      <c r="IK123" s="72"/>
      <c r="IL123" s="72"/>
      <c r="IM123" s="72"/>
      <c r="IN123" s="72"/>
      <c r="IO123" s="72"/>
      <c r="IP123" s="72"/>
      <c r="IQ123" s="72"/>
      <c r="IR123" s="72"/>
      <c r="IS123" s="72"/>
      <c r="IT123" s="72"/>
      <c r="IU123" s="72"/>
      <c r="IV123" s="72"/>
      <c r="IW123" s="72"/>
      <c r="IX123" s="72"/>
    </row>
    <row r="124" spans="1:258">
      <c r="A124" s="72"/>
      <c r="B124" s="83"/>
      <c r="C124" s="83"/>
      <c r="D124" s="83"/>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c r="BE124" s="72"/>
      <c r="BF124" s="72"/>
      <c r="BG124" s="72"/>
      <c r="BH124" s="72"/>
      <c r="BI124" s="72"/>
      <c r="BJ124" s="72"/>
      <c r="BK124" s="72"/>
      <c r="BL124" s="72"/>
      <c r="BM124" s="72"/>
      <c r="BN124" s="72"/>
      <c r="BO124" s="72"/>
      <c r="BP124" s="72"/>
      <c r="BQ124" s="72"/>
      <c r="BR124" s="72"/>
      <c r="BS124" s="72"/>
      <c r="BT124" s="72"/>
      <c r="BU124" s="72"/>
      <c r="BV124" s="72"/>
      <c r="BW124" s="72"/>
      <c r="BX124" s="72"/>
      <c r="BY124" s="72"/>
      <c r="BZ124" s="72"/>
      <c r="CA124" s="72"/>
      <c r="CB124" s="72"/>
      <c r="CC124" s="72"/>
      <c r="CD124" s="72"/>
      <c r="CE124" s="72"/>
      <c r="CF124" s="72"/>
      <c r="CG124" s="72"/>
      <c r="CH124" s="72"/>
      <c r="CI124" s="72"/>
      <c r="CJ124" s="72"/>
      <c r="CK124" s="72"/>
      <c r="CL124" s="72"/>
      <c r="CM124" s="72"/>
      <c r="CN124" s="72"/>
      <c r="CO124" s="72"/>
      <c r="CP124" s="72"/>
      <c r="CQ124" s="72"/>
      <c r="CR124" s="72"/>
      <c r="CS124" s="72"/>
      <c r="CT124" s="72"/>
      <c r="CU124" s="72"/>
      <c r="CV124" s="72"/>
      <c r="CW124" s="72"/>
      <c r="CX124" s="72"/>
      <c r="CY124" s="72"/>
      <c r="CZ124" s="72"/>
      <c r="DA124" s="72"/>
      <c r="DB124" s="72"/>
      <c r="DC124" s="72"/>
      <c r="DD124" s="72"/>
      <c r="DE124" s="72"/>
      <c r="DF124" s="72"/>
      <c r="DG124" s="72"/>
      <c r="DH124" s="72"/>
      <c r="DI124" s="72"/>
      <c r="DJ124" s="72"/>
      <c r="DK124" s="72"/>
      <c r="DL124" s="72"/>
      <c r="DM124" s="72"/>
      <c r="DN124" s="72"/>
      <c r="DO124" s="72"/>
      <c r="DP124" s="72"/>
      <c r="DQ124" s="72"/>
      <c r="DR124" s="72"/>
      <c r="DS124" s="72"/>
      <c r="DT124" s="72"/>
      <c r="DU124" s="72"/>
      <c r="DV124" s="72"/>
      <c r="DW124" s="72"/>
      <c r="DX124" s="72"/>
      <c r="DY124" s="72"/>
      <c r="DZ124" s="72"/>
      <c r="EA124" s="72"/>
      <c r="EB124" s="72"/>
      <c r="EC124" s="72"/>
      <c r="ED124" s="72"/>
      <c r="EE124" s="72"/>
      <c r="EF124" s="72"/>
      <c r="EG124" s="72"/>
      <c r="EH124" s="72"/>
      <c r="EI124" s="72"/>
      <c r="EJ124" s="72"/>
      <c r="EK124" s="72"/>
      <c r="EL124" s="72"/>
      <c r="EM124" s="72"/>
      <c r="EN124" s="72"/>
      <c r="EO124" s="72"/>
      <c r="EP124" s="72"/>
      <c r="EQ124" s="72"/>
      <c r="ER124" s="72"/>
      <c r="ES124" s="72"/>
      <c r="ET124" s="72"/>
      <c r="EU124" s="72"/>
      <c r="EV124" s="72"/>
      <c r="EW124" s="72"/>
      <c r="EX124" s="72"/>
      <c r="EY124" s="72"/>
      <c r="EZ124" s="72"/>
      <c r="FA124" s="72"/>
      <c r="FB124" s="72"/>
      <c r="FC124" s="72"/>
      <c r="FD124" s="72"/>
      <c r="FE124" s="72"/>
      <c r="FF124" s="72"/>
      <c r="FG124" s="72"/>
      <c r="FH124" s="72"/>
      <c r="FI124" s="72"/>
      <c r="FJ124" s="72"/>
      <c r="FK124" s="72"/>
      <c r="FL124" s="72"/>
      <c r="FM124" s="72"/>
      <c r="FN124" s="72"/>
      <c r="FO124" s="72"/>
      <c r="FP124" s="72"/>
      <c r="FQ124" s="72"/>
      <c r="FR124" s="72"/>
      <c r="FS124" s="72"/>
      <c r="FT124" s="72"/>
      <c r="FU124" s="72"/>
      <c r="FV124" s="72"/>
      <c r="FW124" s="72"/>
      <c r="FX124" s="72"/>
      <c r="FY124" s="72"/>
      <c r="FZ124" s="72"/>
      <c r="GA124" s="72"/>
      <c r="GB124" s="72"/>
      <c r="GC124" s="72"/>
      <c r="GD124" s="72"/>
      <c r="GE124" s="72"/>
      <c r="GF124" s="72"/>
      <c r="GG124" s="72"/>
      <c r="GH124" s="72"/>
      <c r="GI124" s="72"/>
      <c r="GJ124" s="72"/>
      <c r="GK124" s="72"/>
      <c r="GL124" s="72"/>
      <c r="GM124" s="72"/>
      <c r="GN124" s="72"/>
      <c r="GO124" s="72"/>
      <c r="GP124" s="72"/>
      <c r="GQ124" s="72"/>
      <c r="GR124" s="72"/>
      <c r="GS124" s="72"/>
      <c r="GT124" s="72"/>
      <c r="GU124" s="72"/>
      <c r="GV124" s="72"/>
      <c r="GW124" s="72"/>
      <c r="GX124" s="72"/>
      <c r="GY124" s="72"/>
      <c r="GZ124" s="72"/>
      <c r="HA124" s="72"/>
      <c r="HB124" s="72"/>
      <c r="HC124" s="72"/>
      <c r="HD124" s="72"/>
      <c r="HE124" s="72"/>
      <c r="HF124" s="72"/>
      <c r="HG124" s="72"/>
      <c r="HH124" s="72"/>
      <c r="HI124" s="72"/>
      <c r="HJ124" s="72"/>
      <c r="HK124" s="72"/>
      <c r="HL124" s="72"/>
      <c r="HM124" s="72"/>
      <c r="HN124" s="72"/>
      <c r="HO124" s="72"/>
      <c r="HP124" s="72"/>
      <c r="HQ124" s="72"/>
      <c r="HR124" s="72"/>
      <c r="HS124" s="72"/>
      <c r="HT124" s="72"/>
      <c r="HU124" s="72"/>
      <c r="HV124" s="72"/>
      <c r="HW124" s="72"/>
      <c r="HX124" s="72"/>
      <c r="HY124" s="72"/>
      <c r="HZ124" s="72"/>
      <c r="IA124" s="72"/>
      <c r="IB124" s="72"/>
      <c r="IC124" s="72"/>
      <c r="ID124" s="72"/>
      <c r="IE124" s="72"/>
      <c r="IF124" s="72"/>
      <c r="IG124" s="72"/>
      <c r="IH124" s="72"/>
      <c r="II124" s="72"/>
      <c r="IJ124" s="72"/>
      <c r="IK124" s="72"/>
      <c r="IL124" s="72"/>
      <c r="IM124" s="72"/>
      <c r="IN124" s="72"/>
      <c r="IO124" s="72"/>
      <c r="IP124" s="72"/>
      <c r="IQ124" s="72"/>
      <c r="IR124" s="72"/>
      <c r="IS124" s="72"/>
      <c r="IT124" s="72"/>
      <c r="IU124" s="72"/>
      <c r="IV124" s="72"/>
      <c r="IW124" s="72"/>
      <c r="IX124" s="72"/>
    </row>
    <row r="125" spans="1:258">
      <c r="A125" s="72"/>
      <c r="B125" s="83"/>
      <c r="C125" s="83"/>
      <c r="D125" s="83"/>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c r="BE125" s="72"/>
      <c r="BF125" s="72"/>
      <c r="BG125" s="72"/>
      <c r="BH125" s="72"/>
      <c r="BI125" s="72"/>
      <c r="BJ125" s="72"/>
      <c r="BK125" s="72"/>
      <c r="BL125" s="72"/>
      <c r="BM125" s="72"/>
      <c r="BN125" s="72"/>
      <c r="BO125" s="72"/>
      <c r="BP125" s="72"/>
      <c r="BQ125" s="72"/>
      <c r="BR125" s="72"/>
      <c r="BS125" s="72"/>
      <c r="BT125" s="72"/>
      <c r="BU125" s="72"/>
      <c r="BV125" s="72"/>
      <c r="BW125" s="72"/>
      <c r="BX125" s="72"/>
      <c r="BY125" s="72"/>
      <c r="BZ125" s="72"/>
      <c r="CA125" s="72"/>
      <c r="CB125" s="72"/>
      <c r="CC125" s="72"/>
      <c r="CD125" s="72"/>
      <c r="CE125" s="72"/>
      <c r="CF125" s="72"/>
      <c r="CG125" s="72"/>
      <c r="CH125" s="72"/>
      <c r="CI125" s="72"/>
      <c r="CJ125" s="72"/>
      <c r="CK125" s="72"/>
      <c r="CL125" s="72"/>
      <c r="CM125" s="72"/>
      <c r="CN125" s="72"/>
      <c r="CO125" s="72"/>
      <c r="CP125" s="72"/>
      <c r="CQ125" s="72"/>
      <c r="CR125" s="72"/>
      <c r="CS125" s="72"/>
      <c r="CT125" s="72"/>
      <c r="CU125" s="72"/>
      <c r="CV125" s="72"/>
      <c r="CW125" s="72"/>
      <c r="CX125" s="72"/>
      <c r="CY125" s="72"/>
      <c r="CZ125" s="72"/>
      <c r="DA125" s="72"/>
      <c r="DB125" s="72"/>
      <c r="DC125" s="72"/>
      <c r="DD125" s="72"/>
      <c r="DE125" s="72"/>
      <c r="DF125" s="72"/>
      <c r="DG125" s="72"/>
      <c r="DH125" s="72"/>
      <c r="DI125" s="72"/>
      <c r="DJ125" s="72"/>
      <c r="DK125" s="72"/>
      <c r="DL125" s="72"/>
      <c r="DM125" s="72"/>
      <c r="DN125" s="72"/>
      <c r="DO125" s="72"/>
      <c r="DP125" s="72"/>
      <c r="DQ125" s="72"/>
      <c r="DR125" s="72"/>
      <c r="DS125" s="72"/>
      <c r="DT125" s="72"/>
      <c r="DU125" s="72"/>
      <c r="DV125" s="72"/>
      <c r="DW125" s="72"/>
      <c r="DX125" s="72"/>
      <c r="DY125" s="72"/>
      <c r="DZ125" s="72"/>
      <c r="EA125" s="72"/>
      <c r="EB125" s="72"/>
      <c r="EC125" s="72"/>
      <c r="ED125" s="72"/>
      <c r="EE125" s="72"/>
      <c r="EF125" s="72"/>
      <c r="EG125" s="72"/>
      <c r="EH125" s="72"/>
      <c r="EI125" s="72"/>
      <c r="EJ125" s="72"/>
      <c r="EK125" s="72"/>
      <c r="EL125" s="72"/>
      <c r="EM125" s="72"/>
      <c r="EN125" s="72"/>
      <c r="EO125" s="72"/>
      <c r="EP125" s="72"/>
      <c r="EQ125" s="72"/>
      <c r="ER125" s="72"/>
      <c r="ES125" s="72"/>
      <c r="ET125" s="72"/>
      <c r="EU125" s="72"/>
      <c r="EV125" s="72"/>
      <c r="EW125" s="72"/>
      <c r="EX125" s="72"/>
      <c r="EY125" s="72"/>
      <c r="EZ125" s="72"/>
      <c r="FA125" s="72"/>
      <c r="FB125" s="72"/>
      <c r="FC125" s="72"/>
      <c r="FD125" s="72"/>
      <c r="FE125" s="72"/>
      <c r="FF125" s="72"/>
      <c r="FG125" s="72"/>
      <c r="FH125" s="72"/>
      <c r="FI125" s="72"/>
      <c r="FJ125" s="72"/>
      <c r="FK125" s="72"/>
      <c r="FL125" s="72"/>
      <c r="FM125" s="72"/>
      <c r="FN125" s="72"/>
      <c r="FO125" s="72"/>
      <c r="FP125" s="72"/>
      <c r="FQ125" s="72"/>
      <c r="FR125" s="72"/>
      <c r="FS125" s="72"/>
      <c r="FT125" s="72"/>
      <c r="FU125" s="72"/>
      <c r="FV125" s="72"/>
      <c r="FW125" s="72"/>
      <c r="FX125" s="72"/>
      <c r="FY125" s="72"/>
      <c r="FZ125" s="72"/>
      <c r="GA125" s="72"/>
      <c r="GB125" s="72"/>
      <c r="GC125" s="72"/>
      <c r="GD125" s="72"/>
      <c r="GE125" s="72"/>
      <c r="GF125" s="72"/>
      <c r="GG125" s="72"/>
      <c r="GH125" s="72"/>
      <c r="GI125" s="72"/>
      <c r="GJ125" s="72"/>
      <c r="GK125" s="72"/>
      <c r="GL125" s="72"/>
      <c r="GM125" s="72"/>
      <c r="GN125" s="72"/>
      <c r="GO125" s="72"/>
      <c r="GP125" s="72"/>
      <c r="GQ125" s="72"/>
      <c r="GR125" s="72"/>
      <c r="GS125" s="72"/>
      <c r="GT125" s="72"/>
      <c r="GU125" s="72"/>
      <c r="GV125" s="72"/>
      <c r="GW125" s="72"/>
      <c r="GX125" s="72"/>
      <c r="GY125" s="72"/>
      <c r="GZ125" s="72"/>
      <c r="HA125" s="72"/>
      <c r="HB125" s="72"/>
      <c r="HC125" s="72"/>
      <c r="HD125" s="72"/>
      <c r="HE125" s="72"/>
      <c r="HF125" s="72"/>
      <c r="HG125" s="72"/>
      <c r="HH125" s="72"/>
      <c r="HI125" s="72"/>
      <c r="HJ125" s="72"/>
      <c r="HK125" s="72"/>
      <c r="HL125" s="72"/>
      <c r="HM125" s="72"/>
      <c r="HN125" s="72"/>
      <c r="HO125" s="72"/>
      <c r="HP125" s="72"/>
      <c r="HQ125" s="72"/>
      <c r="HR125" s="72"/>
      <c r="HS125" s="72"/>
      <c r="HT125" s="72"/>
      <c r="HU125" s="72"/>
      <c r="HV125" s="72"/>
      <c r="HW125" s="72"/>
      <c r="HX125" s="72"/>
      <c r="HY125" s="72"/>
      <c r="HZ125" s="72"/>
      <c r="IA125" s="72"/>
      <c r="IB125" s="72"/>
      <c r="IC125" s="72"/>
      <c r="ID125" s="72"/>
      <c r="IE125" s="72"/>
      <c r="IF125" s="72"/>
      <c r="IG125" s="72"/>
      <c r="IH125" s="72"/>
      <c r="II125" s="72"/>
      <c r="IJ125" s="72"/>
      <c r="IK125" s="72"/>
      <c r="IL125" s="72"/>
      <c r="IM125" s="72"/>
      <c r="IN125" s="72"/>
      <c r="IO125" s="72"/>
      <c r="IP125" s="72"/>
      <c r="IQ125" s="72"/>
      <c r="IR125" s="72"/>
      <c r="IS125" s="72"/>
      <c r="IT125" s="72"/>
      <c r="IU125" s="72"/>
      <c r="IV125" s="72"/>
      <c r="IW125" s="72"/>
      <c r="IX125" s="72"/>
    </row>
    <row r="126" spans="1:258">
      <c r="A126" s="72"/>
      <c r="B126" s="83"/>
      <c r="C126" s="83"/>
      <c r="D126" s="83"/>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c r="BE126" s="72"/>
      <c r="BF126" s="72"/>
      <c r="BG126" s="72"/>
      <c r="BH126" s="72"/>
      <c r="BI126" s="72"/>
      <c r="BJ126" s="72"/>
      <c r="BK126" s="72"/>
      <c r="BL126" s="72"/>
      <c r="BM126" s="72"/>
      <c r="BN126" s="72"/>
      <c r="BO126" s="72"/>
      <c r="BP126" s="72"/>
      <c r="BQ126" s="72"/>
      <c r="BR126" s="72"/>
      <c r="BS126" s="72"/>
      <c r="BT126" s="72"/>
      <c r="BU126" s="72"/>
      <c r="BV126" s="72"/>
      <c r="BW126" s="72"/>
      <c r="BX126" s="72"/>
      <c r="BY126" s="72"/>
      <c r="BZ126" s="72"/>
      <c r="CA126" s="72"/>
      <c r="CB126" s="72"/>
      <c r="CC126" s="72"/>
      <c r="CD126" s="72"/>
      <c r="CE126" s="72"/>
      <c r="CF126" s="72"/>
      <c r="CG126" s="72"/>
      <c r="CH126" s="72"/>
      <c r="CI126" s="72"/>
      <c r="CJ126" s="72"/>
      <c r="CK126" s="72"/>
      <c r="CL126" s="72"/>
      <c r="CM126" s="72"/>
      <c r="CN126" s="72"/>
      <c r="CO126" s="72"/>
      <c r="CP126" s="72"/>
      <c r="CQ126" s="72"/>
      <c r="CR126" s="72"/>
      <c r="CS126" s="72"/>
      <c r="CT126" s="72"/>
      <c r="CU126" s="72"/>
      <c r="CV126" s="72"/>
      <c r="CW126" s="72"/>
      <c r="CX126" s="72"/>
      <c r="CY126" s="72"/>
      <c r="CZ126" s="72"/>
      <c r="DA126" s="72"/>
      <c r="DB126" s="72"/>
      <c r="DC126" s="72"/>
      <c r="DD126" s="72"/>
      <c r="DE126" s="72"/>
      <c r="DF126" s="72"/>
      <c r="DG126" s="72"/>
      <c r="DH126" s="72"/>
      <c r="DI126" s="72"/>
      <c r="DJ126" s="72"/>
      <c r="DK126" s="72"/>
      <c r="DL126" s="72"/>
      <c r="DM126" s="72"/>
      <c r="DN126" s="72"/>
      <c r="DO126" s="72"/>
      <c r="DP126" s="72"/>
      <c r="DQ126" s="72"/>
      <c r="DR126" s="72"/>
      <c r="DS126" s="72"/>
      <c r="DT126" s="72"/>
      <c r="DU126" s="72"/>
      <c r="DV126" s="72"/>
      <c r="DW126" s="72"/>
      <c r="DX126" s="72"/>
      <c r="DY126" s="72"/>
      <c r="DZ126" s="72"/>
      <c r="EA126" s="72"/>
      <c r="EB126" s="72"/>
      <c r="EC126" s="72"/>
      <c r="ED126" s="72"/>
      <c r="EE126" s="72"/>
      <c r="EF126" s="72"/>
      <c r="EG126" s="72"/>
      <c r="EH126" s="72"/>
      <c r="EI126" s="72"/>
      <c r="EJ126" s="72"/>
      <c r="EK126" s="72"/>
      <c r="EL126" s="72"/>
      <c r="EM126" s="72"/>
      <c r="EN126" s="72"/>
      <c r="EO126" s="72"/>
      <c r="EP126" s="72"/>
      <c r="EQ126" s="72"/>
      <c r="ER126" s="72"/>
      <c r="ES126" s="72"/>
      <c r="ET126" s="72"/>
      <c r="EU126" s="72"/>
      <c r="EV126" s="72"/>
      <c r="EW126" s="72"/>
      <c r="EX126" s="72"/>
      <c r="EY126" s="72"/>
      <c r="EZ126" s="72"/>
      <c r="FA126" s="72"/>
      <c r="FB126" s="72"/>
      <c r="FC126" s="72"/>
      <c r="FD126" s="72"/>
      <c r="FE126" s="72"/>
      <c r="FF126" s="72"/>
      <c r="FG126" s="72"/>
      <c r="FH126" s="72"/>
      <c r="FI126" s="72"/>
      <c r="FJ126" s="72"/>
      <c r="FK126" s="72"/>
      <c r="FL126" s="72"/>
      <c r="FM126" s="72"/>
      <c r="FN126" s="72"/>
      <c r="FO126" s="72"/>
      <c r="FP126" s="72"/>
      <c r="FQ126" s="72"/>
      <c r="FR126" s="72"/>
      <c r="FS126" s="72"/>
      <c r="FT126" s="72"/>
      <c r="FU126" s="72"/>
      <c r="FV126" s="72"/>
      <c r="FW126" s="72"/>
      <c r="FX126" s="72"/>
      <c r="FY126" s="72"/>
      <c r="FZ126" s="72"/>
      <c r="GA126" s="72"/>
      <c r="GB126" s="72"/>
      <c r="GC126" s="72"/>
      <c r="GD126" s="72"/>
      <c r="GE126" s="72"/>
      <c r="GF126" s="72"/>
      <c r="GG126" s="72"/>
      <c r="GH126" s="72"/>
      <c r="GI126" s="72"/>
      <c r="GJ126" s="72"/>
      <c r="GK126" s="72"/>
      <c r="GL126" s="72"/>
      <c r="GM126" s="72"/>
      <c r="GN126" s="72"/>
      <c r="GO126" s="72"/>
      <c r="GP126" s="72"/>
      <c r="GQ126" s="72"/>
      <c r="GR126" s="72"/>
      <c r="GS126" s="72"/>
      <c r="GT126" s="72"/>
      <c r="GU126" s="72"/>
      <c r="GV126" s="72"/>
      <c r="GW126" s="72"/>
      <c r="GX126" s="72"/>
      <c r="GY126" s="72"/>
      <c r="GZ126" s="72"/>
      <c r="HA126" s="72"/>
      <c r="HB126" s="72"/>
      <c r="HC126" s="72"/>
      <c r="HD126" s="72"/>
      <c r="HE126" s="72"/>
      <c r="HF126" s="72"/>
      <c r="HG126" s="72"/>
      <c r="HH126" s="72"/>
      <c r="HI126" s="72"/>
      <c r="HJ126" s="72"/>
      <c r="HK126" s="72"/>
      <c r="HL126" s="72"/>
      <c r="HM126" s="72"/>
      <c r="HN126" s="72"/>
      <c r="HO126" s="72"/>
      <c r="HP126" s="72"/>
      <c r="HQ126" s="72"/>
      <c r="HR126" s="72"/>
      <c r="HS126" s="72"/>
      <c r="HT126" s="72"/>
      <c r="HU126" s="72"/>
      <c r="HV126" s="72"/>
      <c r="HW126" s="72"/>
      <c r="HX126" s="72"/>
      <c r="HY126" s="72"/>
      <c r="HZ126" s="72"/>
      <c r="IA126" s="72"/>
      <c r="IB126" s="72"/>
      <c r="IC126" s="72"/>
      <c r="ID126" s="72"/>
      <c r="IE126" s="72"/>
      <c r="IF126" s="72"/>
      <c r="IG126" s="72"/>
      <c r="IH126" s="72"/>
      <c r="II126" s="72"/>
      <c r="IJ126" s="72"/>
      <c r="IK126" s="72"/>
      <c r="IL126" s="72"/>
      <c r="IM126" s="72"/>
      <c r="IN126" s="72"/>
      <c r="IO126" s="72"/>
      <c r="IP126" s="72"/>
      <c r="IQ126" s="72"/>
      <c r="IR126" s="72"/>
      <c r="IS126" s="72"/>
      <c r="IT126" s="72"/>
      <c r="IU126" s="72"/>
      <c r="IV126" s="72"/>
      <c r="IW126" s="72"/>
      <c r="IX126" s="72"/>
    </row>
    <row r="127" spans="1:258">
      <c r="A127" s="72"/>
      <c r="B127" s="83"/>
      <c r="C127" s="83"/>
      <c r="D127" s="83"/>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c r="BE127" s="72"/>
      <c r="BF127" s="72"/>
      <c r="BG127" s="72"/>
      <c r="BH127" s="72"/>
      <c r="BI127" s="72"/>
      <c r="BJ127" s="72"/>
      <c r="BK127" s="72"/>
      <c r="BL127" s="72"/>
      <c r="BM127" s="72"/>
      <c r="BN127" s="72"/>
      <c r="BO127" s="72"/>
      <c r="BP127" s="72"/>
      <c r="BQ127" s="72"/>
      <c r="BR127" s="72"/>
      <c r="BS127" s="72"/>
      <c r="BT127" s="72"/>
      <c r="BU127" s="72"/>
      <c r="BV127" s="72"/>
      <c r="BW127" s="72"/>
      <c r="BX127" s="72"/>
      <c r="BY127" s="72"/>
      <c r="BZ127" s="72"/>
      <c r="CA127" s="72"/>
      <c r="CB127" s="72"/>
      <c r="CC127" s="72"/>
      <c r="CD127" s="72"/>
      <c r="CE127" s="72"/>
      <c r="CF127" s="72"/>
      <c r="CG127" s="72"/>
      <c r="CH127" s="72"/>
      <c r="CI127" s="72"/>
      <c r="CJ127" s="72"/>
      <c r="CK127" s="72"/>
      <c r="CL127" s="72"/>
      <c r="CM127" s="72"/>
      <c r="CN127" s="72"/>
      <c r="CO127" s="72"/>
      <c r="CP127" s="72"/>
      <c r="CQ127" s="72"/>
      <c r="CR127" s="72"/>
      <c r="CS127" s="72"/>
      <c r="CT127" s="72"/>
      <c r="CU127" s="72"/>
      <c r="CV127" s="72"/>
      <c r="CW127" s="72"/>
      <c r="CX127" s="72"/>
      <c r="CY127" s="72"/>
      <c r="CZ127" s="72"/>
      <c r="DA127" s="72"/>
      <c r="DB127" s="72"/>
      <c r="DC127" s="72"/>
      <c r="DD127" s="72"/>
      <c r="DE127" s="72"/>
      <c r="DF127" s="72"/>
      <c r="DG127" s="72"/>
      <c r="DH127" s="72"/>
      <c r="DI127" s="72"/>
      <c r="DJ127" s="72"/>
      <c r="DK127" s="72"/>
      <c r="DL127" s="72"/>
      <c r="DM127" s="72"/>
      <c r="DN127" s="72"/>
      <c r="DO127" s="72"/>
      <c r="DP127" s="72"/>
      <c r="DQ127" s="72"/>
      <c r="DR127" s="72"/>
      <c r="DS127" s="72"/>
      <c r="DT127" s="72"/>
      <c r="DU127" s="72"/>
      <c r="DV127" s="72"/>
      <c r="DW127" s="72"/>
      <c r="DX127" s="72"/>
      <c r="DY127" s="72"/>
      <c r="DZ127" s="72"/>
      <c r="EA127" s="72"/>
      <c r="EB127" s="72"/>
      <c r="EC127" s="72"/>
      <c r="ED127" s="72"/>
      <c r="EE127" s="72"/>
      <c r="EF127" s="72"/>
      <c r="EG127" s="72"/>
      <c r="EH127" s="72"/>
      <c r="EI127" s="72"/>
      <c r="EJ127" s="72"/>
      <c r="EK127" s="72"/>
      <c r="EL127" s="72"/>
      <c r="EM127" s="72"/>
      <c r="EN127" s="72"/>
      <c r="EO127" s="72"/>
      <c r="EP127" s="72"/>
      <c r="EQ127" s="72"/>
      <c r="ER127" s="72"/>
      <c r="ES127" s="72"/>
      <c r="ET127" s="72"/>
      <c r="EU127" s="72"/>
      <c r="EV127" s="72"/>
      <c r="EW127" s="72"/>
      <c r="EX127" s="72"/>
      <c r="EY127" s="72"/>
      <c r="EZ127" s="72"/>
      <c r="FA127" s="72"/>
      <c r="FB127" s="72"/>
      <c r="FC127" s="72"/>
      <c r="FD127" s="72"/>
      <c r="FE127" s="72"/>
      <c r="FF127" s="72"/>
      <c r="FG127" s="72"/>
      <c r="FH127" s="72"/>
      <c r="FI127" s="72"/>
      <c r="FJ127" s="72"/>
      <c r="FK127" s="72"/>
      <c r="FL127" s="72"/>
      <c r="FM127" s="72"/>
      <c r="FN127" s="72"/>
      <c r="FO127" s="72"/>
      <c r="FP127" s="72"/>
      <c r="FQ127" s="72"/>
      <c r="FR127" s="72"/>
      <c r="FS127" s="72"/>
      <c r="FT127" s="72"/>
      <c r="FU127" s="72"/>
      <c r="FV127" s="72"/>
      <c r="FW127" s="72"/>
      <c r="FX127" s="72"/>
      <c r="FY127" s="72"/>
      <c r="FZ127" s="72"/>
      <c r="GA127" s="72"/>
      <c r="GB127" s="72"/>
      <c r="GC127" s="72"/>
      <c r="GD127" s="72"/>
      <c r="GE127" s="72"/>
      <c r="GF127" s="72"/>
      <c r="GG127" s="72"/>
      <c r="GH127" s="72"/>
      <c r="GI127" s="72"/>
      <c r="GJ127" s="72"/>
      <c r="GK127" s="72"/>
      <c r="GL127" s="72"/>
      <c r="GM127" s="72"/>
      <c r="GN127" s="72"/>
      <c r="GO127" s="72"/>
      <c r="GP127" s="72"/>
      <c r="GQ127" s="72"/>
      <c r="GR127" s="72"/>
      <c r="GS127" s="72"/>
      <c r="GT127" s="72"/>
      <c r="GU127" s="72"/>
      <c r="GV127" s="72"/>
      <c r="GW127" s="72"/>
      <c r="GX127" s="72"/>
      <c r="GY127" s="72"/>
      <c r="GZ127" s="72"/>
      <c r="HA127" s="72"/>
      <c r="HB127" s="72"/>
      <c r="HC127" s="72"/>
      <c r="HD127" s="72"/>
      <c r="HE127" s="72"/>
      <c r="HF127" s="72"/>
      <c r="HG127" s="72"/>
      <c r="HH127" s="72"/>
      <c r="HI127" s="72"/>
      <c r="HJ127" s="72"/>
      <c r="HK127" s="72"/>
      <c r="HL127" s="72"/>
      <c r="HM127" s="72"/>
      <c r="HN127" s="72"/>
      <c r="HO127" s="72"/>
      <c r="HP127" s="72"/>
      <c r="HQ127" s="72"/>
      <c r="HR127" s="72"/>
      <c r="HS127" s="72"/>
      <c r="HT127" s="72"/>
      <c r="HU127" s="72"/>
      <c r="HV127" s="72"/>
      <c r="HW127" s="72"/>
      <c r="HX127" s="72"/>
      <c r="HY127" s="72"/>
      <c r="HZ127" s="72"/>
      <c r="IA127" s="72"/>
      <c r="IB127" s="72"/>
      <c r="IC127" s="72"/>
      <c r="ID127" s="72"/>
      <c r="IE127" s="72"/>
      <c r="IF127" s="72"/>
      <c r="IG127" s="72"/>
      <c r="IH127" s="72"/>
      <c r="II127" s="72"/>
      <c r="IJ127" s="72"/>
      <c r="IK127" s="72"/>
      <c r="IL127" s="72"/>
      <c r="IM127" s="72"/>
      <c r="IN127" s="72"/>
      <c r="IO127" s="72"/>
      <c r="IP127" s="72"/>
      <c r="IQ127" s="72"/>
      <c r="IR127" s="72"/>
      <c r="IS127" s="72"/>
      <c r="IT127" s="72"/>
      <c r="IU127" s="72"/>
      <c r="IV127" s="72"/>
      <c r="IW127" s="72"/>
      <c r="IX127" s="72"/>
    </row>
    <row r="128" spans="1:258">
      <c r="A128" s="72"/>
      <c r="B128" s="83"/>
      <c r="C128" s="83"/>
      <c r="D128" s="83"/>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c r="BE128" s="72"/>
      <c r="BF128" s="72"/>
      <c r="BG128" s="72"/>
      <c r="BH128" s="72"/>
      <c r="BI128" s="72"/>
      <c r="BJ128" s="72"/>
      <c r="BK128" s="72"/>
      <c r="BL128" s="72"/>
      <c r="BM128" s="72"/>
      <c r="BN128" s="72"/>
      <c r="BO128" s="72"/>
      <c r="BP128" s="72"/>
      <c r="BQ128" s="72"/>
      <c r="BR128" s="72"/>
      <c r="BS128" s="72"/>
      <c r="BT128" s="72"/>
      <c r="BU128" s="72"/>
      <c r="BV128" s="72"/>
      <c r="BW128" s="72"/>
      <c r="BX128" s="72"/>
      <c r="BY128" s="72"/>
      <c r="BZ128" s="72"/>
      <c r="CA128" s="72"/>
      <c r="CB128" s="72"/>
      <c r="CC128" s="72"/>
      <c r="CD128" s="72"/>
      <c r="CE128" s="72"/>
      <c r="CF128" s="72"/>
      <c r="CG128" s="72"/>
      <c r="CH128" s="72"/>
      <c r="CI128" s="72"/>
      <c r="CJ128" s="72"/>
      <c r="CK128" s="72"/>
      <c r="CL128" s="72"/>
      <c r="CM128" s="72"/>
      <c r="CN128" s="72"/>
      <c r="CO128" s="72"/>
      <c r="CP128" s="72"/>
      <c r="CQ128" s="72"/>
      <c r="CR128" s="72"/>
      <c r="CS128" s="72"/>
      <c r="CT128" s="72"/>
      <c r="CU128" s="72"/>
      <c r="CV128" s="72"/>
      <c r="CW128" s="72"/>
      <c r="CX128" s="72"/>
      <c r="CY128" s="72"/>
      <c r="CZ128" s="72"/>
      <c r="DA128" s="72"/>
      <c r="DB128" s="72"/>
      <c r="DC128" s="72"/>
      <c r="DD128" s="72"/>
      <c r="DE128" s="72"/>
      <c r="DF128" s="72"/>
      <c r="DG128" s="72"/>
      <c r="DH128" s="72"/>
      <c r="DI128" s="72"/>
      <c r="DJ128" s="72"/>
      <c r="DK128" s="72"/>
      <c r="DL128" s="72"/>
      <c r="DM128" s="72"/>
      <c r="DN128" s="72"/>
      <c r="DO128" s="72"/>
      <c r="DP128" s="72"/>
      <c r="DQ128" s="72"/>
      <c r="DR128" s="72"/>
      <c r="DS128" s="72"/>
      <c r="DT128" s="72"/>
      <c r="DU128" s="72"/>
      <c r="DV128" s="72"/>
      <c r="DW128" s="72"/>
      <c r="DX128" s="72"/>
      <c r="DY128" s="72"/>
      <c r="DZ128" s="72"/>
      <c r="EA128" s="72"/>
      <c r="EB128" s="72"/>
      <c r="EC128" s="72"/>
      <c r="ED128" s="72"/>
      <c r="EE128" s="72"/>
      <c r="EF128" s="72"/>
      <c r="EG128" s="72"/>
      <c r="EH128" s="72"/>
      <c r="EI128" s="72"/>
      <c r="EJ128" s="72"/>
      <c r="EK128" s="72"/>
      <c r="EL128" s="72"/>
      <c r="EM128" s="72"/>
      <c r="EN128" s="72"/>
      <c r="EO128" s="72"/>
      <c r="EP128" s="72"/>
      <c r="EQ128" s="72"/>
      <c r="ER128" s="72"/>
      <c r="ES128" s="72"/>
      <c r="ET128" s="72"/>
      <c r="EU128" s="72"/>
      <c r="EV128" s="72"/>
      <c r="EW128" s="72"/>
      <c r="EX128" s="72"/>
      <c r="EY128" s="72"/>
      <c r="EZ128" s="72"/>
      <c r="FA128" s="72"/>
      <c r="FB128" s="72"/>
      <c r="FC128" s="72"/>
      <c r="FD128" s="72"/>
      <c r="FE128" s="72"/>
      <c r="FF128" s="72"/>
      <c r="FG128" s="72"/>
      <c r="FH128" s="72"/>
      <c r="FI128" s="72"/>
      <c r="FJ128" s="72"/>
      <c r="FK128" s="72"/>
      <c r="FL128" s="72"/>
      <c r="FM128" s="72"/>
      <c r="FN128" s="72"/>
      <c r="FO128" s="72"/>
      <c r="FP128" s="72"/>
      <c r="FQ128" s="72"/>
      <c r="FR128" s="72"/>
      <c r="FS128" s="72"/>
      <c r="FT128" s="72"/>
      <c r="FU128" s="72"/>
      <c r="FV128" s="72"/>
      <c r="FW128" s="72"/>
      <c r="FX128" s="72"/>
      <c r="FY128" s="72"/>
      <c r="FZ128" s="72"/>
      <c r="GA128" s="72"/>
      <c r="GB128" s="72"/>
      <c r="GC128" s="72"/>
      <c r="GD128" s="72"/>
      <c r="GE128" s="72"/>
      <c r="GF128" s="72"/>
      <c r="GG128" s="72"/>
      <c r="GH128" s="72"/>
      <c r="GI128" s="72"/>
      <c r="GJ128" s="72"/>
      <c r="GK128" s="72"/>
      <c r="GL128" s="72"/>
      <c r="GM128" s="72"/>
      <c r="GN128" s="72"/>
      <c r="GO128" s="72"/>
      <c r="GP128" s="72"/>
      <c r="GQ128" s="72"/>
      <c r="GR128" s="72"/>
      <c r="GS128" s="72"/>
      <c r="GT128" s="72"/>
      <c r="GU128" s="72"/>
      <c r="GV128" s="72"/>
      <c r="GW128" s="72"/>
      <c r="GX128" s="72"/>
      <c r="GY128" s="72"/>
      <c r="GZ128" s="72"/>
      <c r="HA128" s="72"/>
      <c r="HB128" s="72"/>
      <c r="HC128" s="72"/>
      <c r="HD128" s="72"/>
      <c r="HE128" s="72"/>
      <c r="HF128" s="72"/>
      <c r="HG128" s="72"/>
      <c r="HH128" s="72"/>
      <c r="HI128" s="72"/>
      <c r="HJ128" s="72"/>
      <c r="HK128" s="72"/>
      <c r="HL128" s="72"/>
      <c r="HM128" s="72"/>
      <c r="HN128" s="72"/>
      <c r="HO128" s="72"/>
      <c r="HP128" s="72"/>
      <c r="HQ128" s="72"/>
      <c r="HR128" s="72"/>
      <c r="HS128" s="72"/>
      <c r="HT128" s="72"/>
      <c r="HU128" s="72"/>
      <c r="HV128" s="72"/>
      <c r="HW128" s="72"/>
      <c r="HX128" s="72"/>
      <c r="HY128" s="72"/>
      <c r="HZ128" s="72"/>
      <c r="IA128" s="72"/>
      <c r="IB128" s="72"/>
      <c r="IC128" s="72"/>
      <c r="ID128" s="72"/>
      <c r="IE128" s="72"/>
      <c r="IF128" s="72"/>
      <c r="IG128" s="72"/>
      <c r="IH128" s="72"/>
      <c r="II128" s="72"/>
      <c r="IJ128" s="72"/>
      <c r="IK128" s="72"/>
      <c r="IL128" s="72"/>
      <c r="IM128" s="72"/>
      <c r="IN128" s="72"/>
      <c r="IO128" s="72"/>
      <c r="IP128" s="72"/>
      <c r="IQ128" s="72"/>
      <c r="IR128" s="72"/>
      <c r="IS128" s="72"/>
      <c r="IT128" s="72"/>
      <c r="IU128" s="72"/>
      <c r="IV128" s="72"/>
      <c r="IW128" s="72"/>
      <c r="IX128" s="72"/>
    </row>
    <row r="129" spans="1:258">
      <c r="A129" s="72"/>
      <c r="B129" s="83"/>
      <c r="C129" s="83"/>
      <c r="D129" s="83"/>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c r="BE129" s="72"/>
      <c r="BF129" s="72"/>
      <c r="BG129" s="72"/>
      <c r="BH129" s="72"/>
      <c r="BI129" s="72"/>
      <c r="BJ129" s="72"/>
      <c r="BK129" s="72"/>
      <c r="BL129" s="72"/>
      <c r="BM129" s="72"/>
      <c r="BN129" s="72"/>
      <c r="BO129" s="72"/>
      <c r="BP129" s="72"/>
      <c r="BQ129" s="72"/>
      <c r="BR129" s="72"/>
      <c r="BS129" s="72"/>
      <c r="BT129" s="72"/>
      <c r="BU129" s="72"/>
      <c r="BV129" s="72"/>
      <c r="BW129" s="72"/>
      <c r="BX129" s="72"/>
      <c r="BY129" s="72"/>
      <c r="BZ129" s="72"/>
      <c r="CA129" s="72"/>
      <c r="CB129" s="72"/>
      <c r="CC129" s="72"/>
      <c r="CD129" s="72"/>
      <c r="CE129" s="72"/>
      <c r="CF129" s="72"/>
      <c r="CG129" s="72"/>
      <c r="CH129" s="72"/>
      <c r="CI129" s="72"/>
      <c r="CJ129" s="72"/>
      <c r="CK129" s="72"/>
      <c r="CL129" s="72"/>
      <c r="CM129" s="72"/>
      <c r="CN129" s="72"/>
      <c r="CO129" s="72"/>
      <c r="CP129" s="72"/>
      <c r="CQ129" s="72"/>
      <c r="CR129" s="72"/>
      <c r="CS129" s="72"/>
      <c r="CT129" s="72"/>
      <c r="CU129" s="72"/>
      <c r="CV129" s="72"/>
      <c r="CW129" s="72"/>
      <c r="CX129" s="72"/>
      <c r="CY129" s="72"/>
      <c r="CZ129" s="72"/>
      <c r="DA129" s="72"/>
      <c r="DB129" s="72"/>
      <c r="DC129" s="72"/>
      <c r="DD129" s="72"/>
      <c r="DE129" s="72"/>
      <c r="DF129" s="72"/>
      <c r="DG129" s="72"/>
      <c r="DH129" s="72"/>
      <c r="DI129" s="72"/>
      <c r="DJ129" s="72"/>
      <c r="DK129" s="72"/>
      <c r="DL129" s="72"/>
      <c r="DM129" s="72"/>
      <c r="DN129" s="72"/>
      <c r="DO129" s="72"/>
      <c r="DP129" s="72"/>
      <c r="DQ129" s="72"/>
      <c r="DR129" s="72"/>
      <c r="DS129" s="72"/>
      <c r="DT129" s="72"/>
      <c r="DU129" s="72"/>
      <c r="DV129" s="72"/>
      <c r="DW129" s="72"/>
      <c r="DX129" s="72"/>
      <c r="DY129" s="72"/>
      <c r="DZ129" s="72"/>
      <c r="EA129" s="72"/>
      <c r="EB129" s="72"/>
      <c r="EC129" s="72"/>
      <c r="ED129" s="72"/>
      <c r="EE129" s="72"/>
      <c r="EF129" s="72"/>
      <c r="EG129" s="72"/>
      <c r="EH129" s="72"/>
      <c r="EI129" s="72"/>
      <c r="EJ129" s="72"/>
      <c r="EK129" s="72"/>
      <c r="EL129" s="72"/>
      <c r="EM129" s="72"/>
      <c r="EN129" s="72"/>
      <c r="EO129" s="72"/>
      <c r="EP129" s="72"/>
      <c r="EQ129" s="72"/>
      <c r="ER129" s="72"/>
      <c r="ES129" s="72"/>
      <c r="ET129" s="72"/>
      <c r="EU129" s="72"/>
      <c r="EV129" s="72"/>
      <c r="EW129" s="72"/>
      <c r="EX129" s="72"/>
      <c r="EY129" s="72"/>
      <c r="EZ129" s="72"/>
      <c r="FA129" s="72"/>
      <c r="FB129" s="72"/>
      <c r="FC129" s="72"/>
      <c r="FD129" s="72"/>
      <c r="FE129" s="72"/>
      <c r="FF129" s="72"/>
      <c r="FG129" s="72"/>
      <c r="FH129" s="72"/>
      <c r="FI129" s="72"/>
      <c r="FJ129" s="72"/>
      <c r="FK129" s="72"/>
      <c r="FL129" s="72"/>
      <c r="FM129" s="72"/>
      <c r="FN129" s="72"/>
      <c r="FO129" s="72"/>
      <c r="FP129" s="72"/>
      <c r="FQ129" s="72"/>
      <c r="FR129" s="72"/>
      <c r="FS129" s="72"/>
      <c r="FT129" s="72"/>
      <c r="FU129" s="72"/>
      <c r="FV129" s="72"/>
      <c r="FW129" s="72"/>
      <c r="FX129" s="72"/>
      <c r="FY129" s="72"/>
      <c r="FZ129" s="72"/>
      <c r="GA129" s="72"/>
      <c r="GB129" s="72"/>
      <c r="GC129" s="72"/>
      <c r="GD129" s="72"/>
      <c r="GE129" s="72"/>
      <c r="GF129" s="72"/>
      <c r="GG129" s="72"/>
      <c r="GH129" s="72"/>
      <c r="GI129" s="72"/>
      <c r="GJ129" s="72"/>
      <c r="GK129" s="72"/>
      <c r="GL129" s="72"/>
      <c r="GM129" s="72"/>
      <c r="GN129" s="72"/>
      <c r="GO129" s="72"/>
      <c r="GP129" s="72"/>
      <c r="GQ129" s="72"/>
      <c r="GR129" s="72"/>
      <c r="GS129" s="72"/>
      <c r="GT129" s="72"/>
      <c r="GU129" s="72"/>
      <c r="GV129" s="72"/>
      <c r="GW129" s="72"/>
      <c r="GX129" s="72"/>
      <c r="GY129" s="72"/>
      <c r="GZ129" s="72"/>
      <c r="HA129" s="72"/>
      <c r="HB129" s="72"/>
      <c r="HC129" s="72"/>
      <c r="HD129" s="72"/>
      <c r="HE129" s="72"/>
      <c r="HF129" s="72"/>
      <c r="HG129" s="72"/>
      <c r="HH129" s="72"/>
      <c r="HI129" s="72"/>
      <c r="HJ129" s="72"/>
      <c r="HK129" s="72"/>
      <c r="HL129" s="72"/>
      <c r="HM129" s="72"/>
      <c r="HN129" s="72"/>
      <c r="HO129" s="72"/>
      <c r="HP129" s="72"/>
      <c r="HQ129" s="72"/>
      <c r="HR129" s="72"/>
      <c r="HS129" s="72"/>
      <c r="HT129" s="72"/>
      <c r="HU129" s="72"/>
      <c r="HV129" s="72"/>
      <c r="HW129" s="72"/>
      <c r="HX129" s="72"/>
      <c r="HY129" s="72"/>
      <c r="HZ129" s="72"/>
      <c r="IA129" s="72"/>
      <c r="IB129" s="72"/>
      <c r="IC129" s="72"/>
      <c r="ID129" s="72"/>
      <c r="IE129" s="72"/>
      <c r="IF129" s="72"/>
      <c r="IG129" s="72"/>
      <c r="IH129" s="72"/>
      <c r="II129" s="72"/>
      <c r="IJ129" s="72"/>
      <c r="IK129" s="72"/>
      <c r="IL129" s="72"/>
      <c r="IM129" s="72"/>
      <c r="IN129" s="72"/>
      <c r="IO129" s="72"/>
      <c r="IP129" s="72"/>
      <c r="IQ129" s="72"/>
      <c r="IR129" s="72"/>
      <c r="IS129" s="72"/>
      <c r="IT129" s="72"/>
      <c r="IU129" s="72"/>
      <c r="IV129" s="72"/>
      <c r="IW129" s="72"/>
      <c r="IX129" s="72"/>
    </row>
    <row r="130" spans="1:258">
      <c r="A130" s="72"/>
      <c r="B130" s="83"/>
      <c r="C130" s="83"/>
      <c r="D130" s="83"/>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c r="BE130" s="72"/>
      <c r="BF130" s="72"/>
      <c r="BG130" s="72"/>
      <c r="BH130" s="72"/>
      <c r="BI130" s="72"/>
      <c r="BJ130" s="72"/>
      <c r="BK130" s="72"/>
      <c r="BL130" s="72"/>
      <c r="BM130" s="72"/>
      <c r="BN130" s="72"/>
      <c r="BO130" s="72"/>
      <c r="BP130" s="72"/>
      <c r="BQ130" s="72"/>
      <c r="BR130" s="72"/>
      <c r="BS130" s="72"/>
      <c r="BT130" s="72"/>
      <c r="BU130" s="72"/>
      <c r="BV130" s="72"/>
      <c r="BW130" s="72"/>
      <c r="BX130" s="72"/>
      <c r="BY130" s="72"/>
      <c r="BZ130" s="72"/>
      <c r="CA130" s="72"/>
      <c r="CB130" s="72"/>
      <c r="CC130" s="72"/>
      <c r="CD130" s="72"/>
      <c r="CE130" s="72"/>
      <c r="CF130" s="72"/>
      <c r="CG130" s="72"/>
      <c r="CH130" s="72"/>
      <c r="CI130" s="72"/>
      <c r="CJ130" s="72"/>
      <c r="CK130" s="72"/>
      <c r="CL130" s="72"/>
      <c r="CM130" s="72"/>
      <c r="CN130" s="72"/>
      <c r="CO130" s="72"/>
      <c r="CP130" s="72"/>
      <c r="CQ130" s="72"/>
      <c r="CR130" s="72"/>
      <c r="CS130" s="72"/>
      <c r="CT130" s="72"/>
      <c r="CU130" s="72"/>
      <c r="CV130" s="72"/>
      <c r="CW130" s="72"/>
      <c r="CX130" s="72"/>
      <c r="CY130" s="72"/>
      <c r="CZ130" s="72"/>
      <c r="DA130" s="72"/>
      <c r="DB130" s="72"/>
      <c r="DC130" s="72"/>
      <c r="DD130" s="72"/>
      <c r="DE130" s="72"/>
      <c r="DF130" s="72"/>
      <c r="DG130" s="72"/>
      <c r="DH130" s="72"/>
      <c r="DI130" s="72"/>
      <c r="DJ130" s="72"/>
      <c r="DK130" s="72"/>
      <c r="DL130" s="72"/>
      <c r="DM130" s="72"/>
      <c r="DN130" s="72"/>
      <c r="DO130" s="72"/>
      <c r="DP130" s="72"/>
      <c r="DQ130" s="72"/>
      <c r="DR130" s="72"/>
      <c r="DS130" s="72"/>
      <c r="DT130" s="72"/>
      <c r="DU130" s="72"/>
      <c r="DV130" s="72"/>
      <c r="DW130" s="72"/>
      <c r="DX130" s="72"/>
      <c r="DY130" s="72"/>
      <c r="DZ130" s="72"/>
      <c r="EA130" s="72"/>
      <c r="EB130" s="72"/>
      <c r="EC130" s="72"/>
      <c r="ED130" s="72"/>
      <c r="EE130" s="72"/>
      <c r="EF130" s="72"/>
      <c r="EG130" s="72"/>
      <c r="EH130" s="72"/>
      <c r="EI130" s="72"/>
      <c r="EJ130" s="72"/>
      <c r="EK130" s="72"/>
      <c r="EL130" s="72"/>
      <c r="EM130" s="72"/>
      <c r="EN130" s="72"/>
      <c r="EO130" s="72"/>
      <c r="EP130" s="72"/>
      <c r="EQ130" s="72"/>
      <c r="ER130" s="72"/>
      <c r="ES130" s="72"/>
      <c r="ET130" s="72"/>
      <c r="EU130" s="72"/>
      <c r="EV130" s="72"/>
      <c r="EW130" s="72"/>
      <c r="EX130" s="72"/>
      <c r="EY130" s="72"/>
      <c r="EZ130" s="72"/>
      <c r="FA130" s="72"/>
      <c r="FB130" s="72"/>
      <c r="FC130" s="72"/>
      <c r="FD130" s="72"/>
      <c r="FE130" s="72"/>
      <c r="FF130" s="72"/>
      <c r="FG130" s="72"/>
      <c r="FH130" s="72"/>
      <c r="FI130" s="72"/>
      <c r="FJ130" s="72"/>
      <c r="FK130" s="72"/>
      <c r="FL130" s="72"/>
      <c r="FM130" s="72"/>
      <c r="FN130" s="72"/>
      <c r="FO130" s="72"/>
      <c r="FP130" s="72"/>
      <c r="FQ130" s="72"/>
      <c r="FR130" s="72"/>
      <c r="FS130" s="72"/>
      <c r="FT130" s="72"/>
      <c r="FU130" s="72"/>
      <c r="FV130" s="72"/>
      <c r="FW130" s="72"/>
      <c r="FX130" s="72"/>
      <c r="FY130" s="72"/>
      <c r="FZ130" s="72"/>
      <c r="GA130" s="72"/>
      <c r="GB130" s="72"/>
      <c r="GC130" s="72"/>
      <c r="GD130" s="72"/>
      <c r="GE130" s="72"/>
      <c r="GF130" s="72"/>
      <c r="GG130" s="72"/>
      <c r="GH130" s="72"/>
      <c r="GI130" s="72"/>
      <c r="GJ130" s="72"/>
      <c r="GK130" s="72"/>
      <c r="GL130" s="72"/>
      <c r="GM130" s="72"/>
      <c r="GN130" s="72"/>
      <c r="GO130" s="72"/>
      <c r="GP130" s="72"/>
      <c r="GQ130" s="72"/>
      <c r="GR130" s="72"/>
      <c r="GS130" s="72"/>
      <c r="GT130" s="72"/>
      <c r="GU130" s="72"/>
      <c r="GV130" s="72"/>
      <c r="GW130" s="72"/>
      <c r="GX130" s="72"/>
      <c r="GY130" s="72"/>
      <c r="GZ130" s="72"/>
      <c r="HA130" s="72"/>
      <c r="HB130" s="72"/>
      <c r="HC130" s="72"/>
      <c r="HD130" s="72"/>
      <c r="HE130" s="72"/>
      <c r="HF130" s="72"/>
      <c r="HG130" s="72"/>
      <c r="HH130" s="72"/>
      <c r="HI130" s="72"/>
      <c r="HJ130" s="72"/>
      <c r="HK130" s="72"/>
      <c r="HL130" s="72"/>
      <c r="HM130" s="72"/>
      <c r="HN130" s="72"/>
      <c r="HO130" s="72"/>
      <c r="HP130" s="72"/>
      <c r="HQ130" s="72"/>
      <c r="HR130" s="72"/>
      <c r="HS130" s="72"/>
      <c r="HT130" s="72"/>
      <c r="HU130" s="72"/>
      <c r="HV130" s="72"/>
      <c r="HW130" s="72"/>
      <c r="HX130" s="72"/>
      <c r="HY130" s="72"/>
      <c r="HZ130" s="72"/>
      <c r="IA130" s="72"/>
      <c r="IB130" s="72"/>
      <c r="IC130" s="72"/>
      <c r="ID130" s="72"/>
      <c r="IE130" s="72"/>
      <c r="IF130" s="72"/>
      <c r="IG130" s="72"/>
      <c r="IH130" s="72"/>
      <c r="II130" s="72"/>
      <c r="IJ130" s="72"/>
      <c r="IK130" s="72"/>
      <c r="IL130" s="72"/>
      <c r="IM130" s="72"/>
      <c r="IN130" s="72"/>
      <c r="IO130" s="72"/>
      <c r="IP130" s="72"/>
      <c r="IQ130" s="72"/>
      <c r="IR130" s="72"/>
      <c r="IS130" s="72"/>
      <c r="IT130" s="72"/>
      <c r="IU130" s="72"/>
      <c r="IV130" s="72"/>
      <c r="IW130" s="72"/>
      <c r="IX130" s="72"/>
    </row>
    <row r="131" spans="1:258">
      <c r="A131" s="72"/>
      <c r="B131" s="83"/>
      <c r="C131" s="83"/>
      <c r="D131" s="83"/>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c r="DB131" s="72"/>
      <c r="DC131" s="72"/>
      <c r="DD131" s="72"/>
      <c r="DE131" s="72"/>
      <c r="DF131" s="72"/>
      <c r="DG131" s="72"/>
      <c r="DH131" s="72"/>
      <c r="DI131" s="72"/>
      <c r="DJ131" s="72"/>
      <c r="DK131" s="72"/>
      <c r="DL131" s="72"/>
      <c r="DM131" s="72"/>
      <c r="DN131" s="72"/>
      <c r="DO131" s="72"/>
      <c r="DP131" s="72"/>
      <c r="DQ131" s="72"/>
      <c r="DR131" s="72"/>
      <c r="DS131" s="72"/>
      <c r="DT131" s="72"/>
      <c r="DU131" s="72"/>
      <c r="DV131" s="72"/>
      <c r="DW131" s="72"/>
      <c r="DX131" s="72"/>
      <c r="DY131" s="72"/>
      <c r="DZ131" s="72"/>
      <c r="EA131" s="72"/>
      <c r="EB131" s="72"/>
      <c r="EC131" s="72"/>
      <c r="ED131" s="72"/>
      <c r="EE131" s="72"/>
      <c r="EF131" s="72"/>
      <c r="EG131" s="72"/>
      <c r="EH131" s="72"/>
      <c r="EI131" s="72"/>
      <c r="EJ131" s="72"/>
      <c r="EK131" s="72"/>
      <c r="EL131" s="72"/>
      <c r="EM131" s="72"/>
      <c r="EN131" s="72"/>
      <c r="EO131" s="72"/>
      <c r="EP131" s="72"/>
      <c r="EQ131" s="72"/>
      <c r="ER131" s="72"/>
      <c r="ES131" s="72"/>
      <c r="ET131" s="72"/>
      <c r="EU131" s="72"/>
      <c r="EV131" s="72"/>
      <c r="EW131" s="72"/>
      <c r="EX131" s="72"/>
      <c r="EY131" s="72"/>
      <c r="EZ131" s="72"/>
      <c r="FA131" s="72"/>
      <c r="FB131" s="72"/>
      <c r="FC131" s="72"/>
      <c r="FD131" s="72"/>
      <c r="FE131" s="72"/>
      <c r="FF131" s="72"/>
      <c r="FG131" s="72"/>
      <c r="FH131" s="72"/>
      <c r="FI131" s="72"/>
      <c r="FJ131" s="72"/>
      <c r="FK131" s="72"/>
      <c r="FL131" s="72"/>
      <c r="FM131" s="72"/>
      <c r="FN131" s="72"/>
      <c r="FO131" s="72"/>
      <c r="FP131" s="72"/>
      <c r="FQ131" s="72"/>
      <c r="FR131" s="72"/>
      <c r="FS131" s="72"/>
      <c r="FT131" s="72"/>
      <c r="FU131" s="72"/>
      <c r="FV131" s="72"/>
      <c r="FW131" s="72"/>
      <c r="FX131" s="72"/>
      <c r="FY131" s="72"/>
      <c r="FZ131" s="72"/>
      <c r="GA131" s="72"/>
      <c r="GB131" s="72"/>
      <c r="GC131" s="72"/>
      <c r="GD131" s="72"/>
      <c r="GE131" s="72"/>
      <c r="GF131" s="72"/>
      <c r="GG131" s="72"/>
      <c r="GH131" s="72"/>
      <c r="GI131" s="72"/>
      <c r="GJ131" s="72"/>
      <c r="GK131" s="72"/>
      <c r="GL131" s="72"/>
      <c r="GM131" s="72"/>
      <c r="GN131" s="72"/>
      <c r="GO131" s="72"/>
      <c r="GP131" s="72"/>
      <c r="GQ131" s="72"/>
      <c r="GR131" s="72"/>
      <c r="GS131" s="72"/>
      <c r="GT131" s="72"/>
      <c r="GU131" s="72"/>
      <c r="GV131" s="72"/>
      <c r="GW131" s="72"/>
      <c r="GX131" s="72"/>
      <c r="GY131" s="72"/>
      <c r="GZ131" s="72"/>
      <c r="HA131" s="72"/>
      <c r="HB131" s="72"/>
      <c r="HC131" s="72"/>
      <c r="HD131" s="72"/>
      <c r="HE131" s="72"/>
      <c r="HF131" s="72"/>
      <c r="HG131" s="72"/>
      <c r="HH131" s="72"/>
      <c r="HI131" s="72"/>
      <c r="HJ131" s="72"/>
      <c r="HK131" s="72"/>
      <c r="HL131" s="72"/>
      <c r="HM131" s="72"/>
      <c r="HN131" s="72"/>
      <c r="HO131" s="72"/>
      <c r="HP131" s="72"/>
      <c r="HQ131" s="72"/>
      <c r="HR131" s="72"/>
      <c r="HS131" s="72"/>
      <c r="HT131" s="72"/>
      <c r="HU131" s="72"/>
      <c r="HV131" s="72"/>
      <c r="HW131" s="72"/>
      <c r="HX131" s="72"/>
      <c r="HY131" s="72"/>
      <c r="HZ131" s="72"/>
      <c r="IA131" s="72"/>
      <c r="IB131" s="72"/>
      <c r="IC131" s="72"/>
      <c r="ID131" s="72"/>
      <c r="IE131" s="72"/>
      <c r="IF131" s="72"/>
      <c r="IG131" s="72"/>
      <c r="IH131" s="72"/>
      <c r="II131" s="72"/>
      <c r="IJ131" s="72"/>
      <c r="IK131" s="72"/>
      <c r="IL131" s="72"/>
      <c r="IM131" s="72"/>
      <c r="IN131" s="72"/>
      <c r="IO131" s="72"/>
      <c r="IP131" s="72"/>
      <c r="IQ131" s="72"/>
      <c r="IR131" s="72"/>
      <c r="IS131" s="72"/>
      <c r="IT131" s="72"/>
      <c r="IU131" s="72"/>
      <c r="IV131" s="72"/>
      <c r="IW131" s="72"/>
      <c r="IX131" s="72"/>
    </row>
    <row r="132" spans="1:258">
      <c r="A132" s="72"/>
      <c r="B132" s="83"/>
      <c r="C132" s="83"/>
      <c r="D132" s="83"/>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c r="BC132" s="72"/>
      <c r="BD132" s="72"/>
      <c r="BE132" s="72"/>
      <c r="BF132" s="72"/>
      <c r="BG132" s="72"/>
      <c r="BH132" s="72"/>
      <c r="BI132" s="72"/>
      <c r="BJ132" s="72"/>
      <c r="BK132" s="72"/>
      <c r="BL132" s="72"/>
      <c r="BM132" s="72"/>
      <c r="BN132" s="72"/>
      <c r="BO132" s="72"/>
      <c r="BP132" s="72"/>
      <c r="BQ132" s="72"/>
      <c r="BR132" s="72"/>
      <c r="BS132" s="72"/>
      <c r="BT132" s="72"/>
      <c r="BU132" s="72"/>
      <c r="BV132" s="72"/>
      <c r="BW132" s="72"/>
      <c r="BX132" s="72"/>
      <c r="BY132" s="72"/>
      <c r="BZ132" s="72"/>
      <c r="CA132" s="72"/>
      <c r="CB132" s="72"/>
      <c r="CC132" s="72"/>
      <c r="CD132" s="72"/>
      <c r="CE132" s="72"/>
      <c r="CF132" s="72"/>
      <c r="CG132" s="72"/>
      <c r="CH132" s="72"/>
      <c r="CI132" s="72"/>
      <c r="CJ132" s="72"/>
      <c r="CK132" s="72"/>
      <c r="CL132" s="72"/>
      <c r="CM132" s="72"/>
      <c r="CN132" s="72"/>
      <c r="CO132" s="72"/>
      <c r="CP132" s="72"/>
      <c r="CQ132" s="72"/>
      <c r="CR132" s="72"/>
      <c r="CS132" s="72"/>
      <c r="CT132" s="72"/>
      <c r="CU132" s="72"/>
      <c r="CV132" s="72"/>
      <c r="CW132" s="72"/>
      <c r="CX132" s="72"/>
      <c r="CY132" s="72"/>
      <c r="CZ132" s="72"/>
      <c r="DA132" s="72"/>
      <c r="DB132" s="72"/>
      <c r="DC132" s="72"/>
      <c r="DD132" s="72"/>
      <c r="DE132" s="72"/>
      <c r="DF132" s="72"/>
      <c r="DG132" s="72"/>
      <c r="DH132" s="72"/>
      <c r="DI132" s="72"/>
      <c r="DJ132" s="72"/>
      <c r="DK132" s="72"/>
      <c r="DL132" s="72"/>
      <c r="DM132" s="72"/>
      <c r="DN132" s="72"/>
      <c r="DO132" s="72"/>
      <c r="DP132" s="72"/>
      <c r="DQ132" s="72"/>
      <c r="DR132" s="72"/>
      <c r="DS132" s="72"/>
      <c r="DT132" s="72"/>
      <c r="DU132" s="72"/>
      <c r="DV132" s="72"/>
      <c r="DW132" s="72"/>
      <c r="DX132" s="72"/>
      <c r="DY132" s="72"/>
      <c r="DZ132" s="72"/>
      <c r="EA132" s="72"/>
      <c r="EB132" s="72"/>
      <c r="EC132" s="72"/>
      <c r="ED132" s="72"/>
      <c r="EE132" s="72"/>
      <c r="EF132" s="72"/>
      <c r="EG132" s="72"/>
      <c r="EH132" s="72"/>
      <c r="EI132" s="72"/>
      <c r="EJ132" s="72"/>
      <c r="EK132" s="72"/>
      <c r="EL132" s="72"/>
      <c r="EM132" s="72"/>
      <c r="EN132" s="72"/>
      <c r="EO132" s="72"/>
      <c r="EP132" s="72"/>
      <c r="EQ132" s="72"/>
      <c r="ER132" s="72"/>
      <c r="ES132" s="72"/>
      <c r="ET132" s="72"/>
      <c r="EU132" s="72"/>
      <c r="EV132" s="72"/>
      <c r="EW132" s="72"/>
      <c r="EX132" s="72"/>
      <c r="EY132" s="72"/>
      <c r="EZ132" s="72"/>
      <c r="FA132" s="72"/>
      <c r="FB132" s="72"/>
      <c r="FC132" s="72"/>
      <c r="FD132" s="72"/>
      <c r="FE132" s="72"/>
      <c r="FF132" s="72"/>
      <c r="FG132" s="72"/>
      <c r="FH132" s="72"/>
      <c r="FI132" s="72"/>
      <c r="FJ132" s="72"/>
      <c r="FK132" s="72"/>
      <c r="FL132" s="72"/>
      <c r="FM132" s="72"/>
      <c r="FN132" s="72"/>
      <c r="FO132" s="72"/>
      <c r="FP132" s="72"/>
      <c r="FQ132" s="72"/>
      <c r="FR132" s="72"/>
      <c r="FS132" s="72"/>
      <c r="FT132" s="72"/>
      <c r="FU132" s="72"/>
      <c r="FV132" s="72"/>
      <c r="FW132" s="72"/>
      <c r="FX132" s="72"/>
      <c r="FY132" s="72"/>
      <c r="FZ132" s="72"/>
      <c r="GA132" s="72"/>
      <c r="GB132" s="72"/>
      <c r="GC132" s="72"/>
      <c r="GD132" s="72"/>
      <c r="GE132" s="72"/>
      <c r="GF132" s="72"/>
      <c r="GG132" s="72"/>
      <c r="GH132" s="72"/>
      <c r="GI132" s="72"/>
      <c r="GJ132" s="72"/>
      <c r="GK132" s="72"/>
      <c r="GL132" s="72"/>
      <c r="GM132" s="72"/>
      <c r="GN132" s="72"/>
      <c r="GO132" s="72"/>
      <c r="GP132" s="72"/>
      <c r="GQ132" s="72"/>
      <c r="GR132" s="72"/>
      <c r="GS132" s="72"/>
      <c r="GT132" s="72"/>
      <c r="GU132" s="72"/>
      <c r="GV132" s="72"/>
      <c r="GW132" s="72"/>
      <c r="GX132" s="72"/>
      <c r="GY132" s="72"/>
      <c r="GZ132" s="72"/>
      <c r="HA132" s="72"/>
      <c r="HB132" s="72"/>
      <c r="HC132" s="72"/>
      <c r="HD132" s="72"/>
      <c r="HE132" s="72"/>
      <c r="HF132" s="72"/>
      <c r="HG132" s="72"/>
      <c r="HH132" s="72"/>
      <c r="HI132" s="72"/>
      <c r="HJ132" s="72"/>
      <c r="HK132" s="72"/>
      <c r="HL132" s="72"/>
      <c r="HM132" s="72"/>
      <c r="HN132" s="72"/>
      <c r="HO132" s="72"/>
      <c r="HP132" s="72"/>
      <c r="HQ132" s="72"/>
      <c r="HR132" s="72"/>
      <c r="HS132" s="72"/>
      <c r="HT132" s="72"/>
      <c r="HU132" s="72"/>
      <c r="HV132" s="72"/>
      <c r="HW132" s="72"/>
      <c r="HX132" s="72"/>
      <c r="HY132" s="72"/>
      <c r="HZ132" s="72"/>
      <c r="IA132" s="72"/>
      <c r="IB132" s="72"/>
      <c r="IC132" s="72"/>
      <c r="ID132" s="72"/>
      <c r="IE132" s="72"/>
      <c r="IF132" s="72"/>
      <c r="IG132" s="72"/>
      <c r="IH132" s="72"/>
      <c r="II132" s="72"/>
      <c r="IJ132" s="72"/>
      <c r="IK132" s="72"/>
      <c r="IL132" s="72"/>
      <c r="IM132" s="72"/>
      <c r="IN132" s="72"/>
      <c r="IO132" s="72"/>
      <c r="IP132" s="72"/>
      <c r="IQ132" s="72"/>
      <c r="IR132" s="72"/>
      <c r="IS132" s="72"/>
      <c r="IT132" s="72"/>
      <c r="IU132" s="72"/>
      <c r="IV132" s="72"/>
      <c r="IW132" s="72"/>
      <c r="IX132" s="72"/>
    </row>
    <row r="133" spans="1:258" ht="15">
      <c r="A133"/>
      <c r="B133"/>
      <c r="C133"/>
      <c r="D133"/>
      <c r="E133"/>
      <c r="F133"/>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c r="AT133" s="72"/>
      <c r="AU133" s="72"/>
      <c r="AV133" s="72"/>
      <c r="AW133" s="72"/>
      <c r="AX133" s="72"/>
      <c r="AY133" s="72"/>
      <c r="AZ133" s="72"/>
      <c r="BA133" s="72"/>
      <c r="BB133" s="72"/>
      <c r="BC133" s="72"/>
      <c r="BD133" s="72"/>
      <c r="BE133" s="72"/>
      <c r="BF133" s="72"/>
      <c r="BG133" s="72"/>
      <c r="BH133" s="72"/>
      <c r="BI133" s="72"/>
      <c r="BJ133" s="72"/>
      <c r="BK133" s="72"/>
      <c r="BL133" s="72"/>
      <c r="BM133" s="72"/>
      <c r="BN133" s="72"/>
      <c r="BO133" s="72"/>
      <c r="BP133" s="72"/>
      <c r="BQ133" s="72"/>
      <c r="BR133" s="72"/>
      <c r="BS133" s="72"/>
      <c r="BT133" s="72"/>
      <c r="BU133" s="72"/>
      <c r="BV133" s="72"/>
      <c r="BW133" s="72"/>
      <c r="BX133" s="72"/>
      <c r="BY133" s="72"/>
      <c r="BZ133" s="72"/>
      <c r="CA133" s="72"/>
      <c r="CB133" s="72"/>
      <c r="CC133" s="72"/>
      <c r="CD133" s="72"/>
      <c r="CE133" s="72"/>
      <c r="CF133" s="72"/>
      <c r="CG133" s="72"/>
      <c r="CH133" s="72"/>
      <c r="CI133" s="72"/>
      <c r="CJ133" s="72"/>
      <c r="CK133" s="72"/>
      <c r="CL133" s="72"/>
      <c r="CM133" s="72"/>
      <c r="CN133" s="72"/>
      <c r="CO133" s="72"/>
      <c r="CP133" s="72"/>
      <c r="CQ133" s="72"/>
      <c r="CR133" s="72"/>
      <c r="CS133" s="72"/>
      <c r="CT133" s="72"/>
      <c r="CU133" s="72"/>
      <c r="CV133" s="72"/>
      <c r="CW133" s="72"/>
      <c r="CX133" s="72"/>
      <c r="CY133" s="72"/>
      <c r="CZ133" s="72"/>
      <c r="DA133" s="72"/>
      <c r="DB133" s="72"/>
      <c r="DC133" s="72"/>
      <c r="DD133" s="72"/>
      <c r="DE133" s="72"/>
      <c r="DF133" s="72"/>
      <c r="DG133" s="72"/>
      <c r="DH133" s="72"/>
      <c r="DI133" s="72"/>
      <c r="DJ133" s="72"/>
      <c r="DK133" s="72"/>
      <c r="DL133" s="72"/>
      <c r="DM133" s="72"/>
      <c r="DN133" s="72"/>
      <c r="DO133" s="72"/>
      <c r="DP133" s="72"/>
      <c r="DQ133" s="72"/>
      <c r="DR133" s="72"/>
      <c r="DS133" s="72"/>
      <c r="DT133" s="72"/>
      <c r="DU133" s="72"/>
      <c r="DV133" s="72"/>
      <c r="DW133" s="72"/>
      <c r="DX133" s="72"/>
      <c r="DY133" s="72"/>
      <c r="DZ133" s="72"/>
      <c r="EA133" s="72"/>
      <c r="EB133" s="72"/>
      <c r="EC133" s="72"/>
      <c r="ED133" s="72"/>
      <c r="EE133" s="72"/>
      <c r="EF133" s="72"/>
      <c r="EG133" s="72"/>
      <c r="EH133" s="72"/>
      <c r="EI133" s="72"/>
      <c r="EJ133" s="72"/>
      <c r="EK133" s="72"/>
      <c r="EL133" s="72"/>
      <c r="EM133" s="72"/>
      <c r="EN133" s="72"/>
      <c r="EO133" s="72"/>
      <c r="EP133" s="72"/>
      <c r="EQ133" s="72"/>
      <c r="ER133" s="72"/>
      <c r="ES133" s="72"/>
      <c r="ET133" s="72"/>
      <c r="EU133" s="72"/>
      <c r="EV133" s="72"/>
      <c r="EW133" s="72"/>
      <c r="EX133" s="72"/>
      <c r="EY133" s="72"/>
      <c r="EZ133" s="72"/>
      <c r="FA133" s="72"/>
      <c r="FB133" s="72"/>
      <c r="FC133" s="72"/>
      <c r="FD133" s="72"/>
      <c r="FE133" s="72"/>
      <c r="FF133" s="72"/>
      <c r="FG133" s="72"/>
      <c r="FH133" s="72"/>
      <c r="FI133" s="72"/>
      <c r="FJ133" s="72"/>
      <c r="FK133" s="72"/>
      <c r="FL133" s="72"/>
      <c r="FM133" s="72"/>
      <c r="FN133" s="72"/>
      <c r="FO133" s="72"/>
      <c r="FP133" s="72"/>
      <c r="FQ133" s="72"/>
      <c r="FR133" s="72"/>
      <c r="FS133" s="72"/>
      <c r="FT133" s="72"/>
      <c r="FU133" s="72"/>
      <c r="FV133" s="72"/>
      <c r="FW133" s="72"/>
      <c r="FX133" s="72"/>
      <c r="FY133" s="72"/>
      <c r="FZ133" s="72"/>
      <c r="GA133" s="72"/>
      <c r="GB133" s="72"/>
      <c r="GC133" s="72"/>
      <c r="GD133" s="72"/>
      <c r="GE133" s="72"/>
      <c r="GF133" s="72"/>
      <c r="GG133" s="72"/>
      <c r="GH133" s="72"/>
      <c r="GI133" s="72"/>
      <c r="GJ133" s="72"/>
      <c r="GK133" s="72"/>
      <c r="GL133" s="72"/>
      <c r="GM133" s="72"/>
      <c r="GN133" s="72"/>
      <c r="GO133" s="72"/>
      <c r="GP133" s="72"/>
      <c r="GQ133" s="72"/>
      <c r="GR133" s="72"/>
      <c r="GS133" s="72"/>
      <c r="GT133" s="72"/>
      <c r="GU133" s="72"/>
      <c r="GV133" s="72"/>
      <c r="GW133" s="72"/>
      <c r="GX133" s="72"/>
      <c r="GY133" s="72"/>
      <c r="GZ133" s="72"/>
      <c r="HA133" s="72"/>
      <c r="HB133" s="72"/>
      <c r="HC133" s="72"/>
      <c r="HD133" s="72"/>
      <c r="HE133" s="72"/>
      <c r="HF133" s="72"/>
      <c r="HG133" s="72"/>
      <c r="HH133" s="72"/>
      <c r="HI133" s="72"/>
      <c r="HJ133" s="72"/>
      <c r="HK133" s="72"/>
      <c r="HL133" s="72"/>
      <c r="HM133" s="72"/>
      <c r="HN133" s="72"/>
      <c r="HO133" s="72"/>
      <c r="HP133" s="72"/>
      <c r="HQ133" s="72"/>
      <c r="HR133" s="72"/>
      <c r="HS133" s="72"/>
      <c r="HT133" s="72"/>
      <c r="HU133" s="72"/>
      <c r="HV133" s="72"/>
      <c r="HW133" s="72"/>
      <c r="HX133" s="72"/>
      <c r="HY133" s="72"/>
      <c r="HZ133" s="72"/>
      <c r="IA133" s="72"/>
      <c r="IB133" s="72"/>
      <c r="IC133" s="72"/>
      <c r="ID133" s="72"/>
      <c r="IE133" s="72"/>
      <c r="IF133" s="72"/>
      <c r="IG133" s="72"/>
      <c r="IH133" s="72"/>
      <c r="II133" s="72"/>
      <c r="IJ133" s="72"/>
      <c r="IK133" s="72"/>
      <c r="IL133" s="72"/>
      <c r="IM133" s="72"/>
      <c r="IN133" s="72"/>
      <c r="IO133" s="72"/>
      <c r="IP133" s="72"/>
      <c r="IQ133" s="72"/>
      <c r="IR133" s="72"/>
      <c r="IS133" s="72"/>
      <c r="IT133" s="72"/>
      <c r="IU133" s="72"/>
      <c r="IV133" s="72"/>
      <c r="IW133" s="72"/>
      <c r="IX133" s="72"/>
    </row>
    <row r="134" spans="1:258" ht="15">
      <c r="A134"/>
      <c r="B134"/>
      <c r="C134"/>
      <c r="D134"/>
      <c r="E134"/>
      <c r="F134"/>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c r="AT134" s="72"/>
      <c r="AU134" s="72"/>
      <c r="AV134" s="72"/>
      <c r="AW134" s="72"/>
      <c r="AX134" s="72"/>
      <c r="AY134" s="72"/>
      <c r="AZ134" s="72"/>
      <c r="BA134" s="72"/>
      <c r="BB134" s="72"/>
      <c r="BC134" s="72"/>
      <c r="BD134" s="72"/>
      <c r="BE134" s="72"/>
      <c r="BF134" s="72"/>
      <c r="BG134" s="72"/>
      <c r="BH134" s="72"/>
      <c r="BI134" s="72"/>
      <c r="BJ134" s="72"/>
      <c r="BK134" s="72"/>
      <c r="BL134" s="72"/>
      <c r="BM134" s="72"/>
      <c r="BN134" s="72"/>
      <c r="BO134" s="72"/>
      <c r="BP134" s="72"/>
      <c r="BQ134" s="72"/>
      <c r="BR134" s="72"/>
      <c r="BS134" s="72"/>
      <c r="BT134" s="72"/>
      <c r="BU134" s="72"/>
      <c r="BV134" s="72"/>
      <c r="BW134" s="72"/>
      <c r="BX134" s="72"/>
      <c r="BY134" s="72"/>
      <c r="BZ134" s="72"/>
      <c r="CA134" s="72"/>
      <c r="CB134" s="72"/>
      <c r="CC134" s="72"/>
      <c r="CD134" s="72"/>
      <c r="CE134" s="72"/>
      <c r="CF134" s="72"/>
      <c r="CG134" s="72"/>
      <c r="CH134" s="72"/>
      <c r="CI134" s="72"/>
      <c r="CJ134" s="72"/>
      <c r="CK134" s="72"/>
      <c r="CL134" s="72"/>
      <c r="CM134" s="72"/>
      <c r="CN134" s="72"/>
      <c r="CO134" s="72"/>
      <c r="CP134" s="72"/>
      <c r="CQ134" s="72"/>
      <c r="CR134" s="72"/>
      <c r="CS134" s="72"/>
      <c r="CT134" s="72"/>
      <c r="CU134" s="72"/>
      <c r="CV134" s="72"/>
      <c r="CW134" s="72"/>
      <c r="CX134" s="72"/>
      <c r="CY134" s="72"/>
      <c r="CZ134" s="72"/>
      <c r="DA134" s="72"/>
      <c r="DB134" s="72"/>
      <c r="DC134" s="72"/>
      <c r="DD134" s="72"/>
      <c r="DE134" s="72"/>
      <c r="DF134" s="72"/>
      <c r="DG134" s="72"/>
      <c r="DH134" s="72"/>
      <c r="DI134" s="72"/>
      <c r="DJ134" s="72"/>
      <c r="DK134" s="72"/>
      <c r="DL134" s="72"/>
      <c r="DM134" s="72"/>
      <c r="DN134" s="72"/>
      <c r="DO134" s="72"/>
      <c r="DP134" s="72"/>
      <c r="DQ134" s="72"/>
      <c r="DR134" s="72"/>
      <c r="DS134" s="72"/>
      <c r="DT134" s="72"/>
      <c r="DU134" s="72"/>
      <c r="DV134" s="72"/>
      <c r="DW134" s="72"/>
      <c r="DX134" s="72"/>
      <c r="DY134" s="72"/>
      <c r="DZ134" s="72"/>
      <c r="EA134" s="72"/>
      <c r="EB134" s="72"/>
      <c r="EC134" s="72"/>
      <c r="ED134" s="72"/>
      <c r="EE134" s="72"/>
      <c r="EF134" s="72"/>
      <c r="EG134" s="72"/>
      <c r="EH134" s="72"/>
      <c r="EI134" s="72"/>
      <c r="EJ134" s="72"/>
      <c r="EK134" s="72"/>
      <c r="EL134" s="72"/>
      <c r="EM134" s="72"/>
      <c r="EN134" s="72"/>
      <c r="EO134" s="72"/>
      <c r="EP134" s="72"/>
      <c r="EQ134" s="72"/>
      <c r="ER134" s="72"/>
      <c r="ES134" s="72"/>
      <c r="ET134" s="72"/>
      <c r="EU134" s="72"/>
      <c r="EV134" s="72"/>
      <c r="EW134" s="72"/>
      <c r="EX134" s="72"/>
      <c r="EY134" s="72"/>
      <c r="EZ134" s="72"/>
      <c r="FA134" s="72"/>
      <c r="FB134" s="72"/>
      <c r="FC134" s="72"/>
      <c r="FD134" s="72"/>
      <c r="FE134" s="72"/>
      <c r="FF134" s="72"/>
      <c r="FG134" s="72"/>
      <c r="FH134" s="72"/>
      <c r="FI134" s="72"/>
      <c r="FJ134" s="72"/>
      <c r="FK134" s="72"/>
      <c r="FL134" s="72"/>
      <c r="FM134" s="72"/>
      <c r="FN134" s="72"/>
      <c r="FO134" s="72"/>
      <c r="FP134" s="72"/>
      <c r="FQ134" s="72"/>
      <c r="FR134" s="72"/>
      <c r="FS134" s="72"/>
      <c r="FT134" s="72"/>
      <c r="FU134" s="72"/>
      <c r="FV134" s="72"/>
      <c r="FW134" s="72"/>
      <c r="FX134" s="72"/>
      <c r="FY134" s="72"/>
      <c r="FZ134" s="72"/>
      <c r="GA134" s="72"/>
      <c r="GB134" s="72"/>
      <c r="GC134" s="72"/>
      <c r="GD134" s="72"/>
      <c r="GE134" s="72"/>
      <c r="GF134" s="72"/>
      <c r="GG134" s="72"/>
      <c r="GH134" s="72"/>
      <c r="GI134" s="72"/>
      <c r="GJ134" s="72"/>
      <c r="GK134" s="72"/>
      <c r="GL134" s="72"/>
      <c r="GM134" s="72"/>
      <c r="GN134" s="72"/>
      <c r="GO134" s="72"/>
      <c r="GP134" s="72"/>
      <c r="GQ134" s="72"/>
      <c r="GR134" s="72"/>
      <c r="GS134" s="72"/>
      <c r="GT134" s="72"/>
      <c r="GU134" s="72"/>
      <c r="GV134" s="72"/>
      <c r="GW134" s="72"/>
      <c r="GX134" s="72"/>
      <c r="GY134" s="72"/>
      <c r="GZ134" s="72"/>
      <c r="HA134" s="72"/>
      <c r="HB134" s="72"/>
      <c r="HC134" s="72"/>
      <c r="HD134" s="72"/>
      <c r="HE134" s="72"/>
      <c r="HF134" s="72"/>
      <c r="HG134" s="72"/>
      <c r="HH134" s="72"/>
      <c r="HI134" s="72"/>
      <c r="HJ134" s="72"/>
      <c r="HK134" s="72"/>
      <c r="HL134" s="72"/>
      <c r="HM134" s="72"/>
      <c r="HN134" s="72"/>
      <c r="HO134" s="72"/>
      <c r="HP134" s="72"/>
      <c r="HQ134" s="72"/>
      <c r="HR134" s="72"/>
      <c r="HS134" s="72"/>
      <c r="HT134" s="72"/>
      <c r="HU134" s="72"/>
      <c r="HV134" s="72"/>
      <c r="HW134" s="72"/>
      <c r="HX134" s="72"/>
      <c r="HY134" s="72"/>
      <c r="HZ134" s="72"/>
      <c r="IA134" s="72"/>
      <c r="IB134" s="72"/>
      <c r="IC134" s="72"/>
      <c r="ID134" s="72"/>
      <c r="IE134" s="72"/>
      <c r="IF134" s="72"/>
      <c r="IG134" s="72"/>
      <c r="IH134" s="72"/>
      <c r="II134" s="72"/>
      <c r="IJ134" s="72"/>
      <c r="IK134" s="72"/>
      <c r="IL134" s="72"/>
      <c r="IM134" s="72"/>
      <c r="IN134" s="72"/>
      <c r="IO134" s="72"/>
      <c r="IP134" s="72"/>
      <c r="IQ134" s="72"/>
      <c r="IR134" s="72"/>
      <c r="IS134" s="72"/>
      <c r="IT134" s="72"/>
      <c r="IU134" s="72"/>
      <c r="IV134" s="72"/>
      <c r="IW134" s="72"/>
      <c r="IX134" s="72"/>
    </row>
    <row r="135" spans="1:258" ht="15">
      <c r="A135"/>
      <c r="B135"/>
      <c r="C135"/>
      <c r="D135"/>
      <c r="E135"/>
      <c r="F135"/>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c r="AN135" s="72"/>
      <c r="AO135" s="72"/>
      <c r="AP135" s="72"/>
      <c r="AQ135" s="72"/>
      <c r="AR135" s="72"/>
      <c r="AS135" s="72"/>
      <c r="AT135" s="72"/>
      <c r="AU135" s="72"/>
      <c r="AV135" s="72"/>
      <c r="AW135" s="72"/>
      <c r="AX135" s="72"/>
      <c r="AY135" s="72"/>
      <c r="AZ135" s="72"/>
      <c r="BA135" s="72"/>
      <c r="BB135" s="72"/>
      <c r="BC135" s="72"/>
      <c r="BD135" s="72"/>
      <c r="BE135" s="72"/>
      <c r="BF135" s="72"/>
      <c r="BG135" s="72"/>
      <c r="BH135" s="72"/>
      <c r="BI135" s="72"/>
      <c r="BJ135" s="72"/>
      <c r="BK135" s="72"/>
      <c r="BL135" s="72"/>
      <c r="BM135" s="72"/>
      <c r="BN135" s="72"/>
      <c r="BO135" s="72"/>
      <c r="BP135" s="72"/>
      <c r="BQ135" s="72"/>
      <c r="BR135" s="72"/>
      <c r="BS135" s="72"/>
      <c r="BT135" s="72"/>
      <c r="BU135" s="72"/>
      <c r="BV135" s="72"/>
      <c r="BW135" s="72"/>
      <c r="BX135" s="72"/>
      <c r="BY135" s="72"/>
      <c r="BZ135" s="72"/>
      <c r="CA135" s="72"/>
      <c r="CB135" s="72"/>
      <c r="CC135" s="72"/>
      <c r="CD135" s="72"/>
      <c r="CE135" s="72"/>
      <c r="CF135" s="72"/>
      <c r="CG135" s="72"/>
      <c r="CH135" s="72"/>
      <c r="CI135" s="72"/>
      <c r="CJ135" s="72"/>
      <c r="CK135" s="72"/>
      <c r="CL135" s="72"/>
      <c r="CM135" s="72"/>
      <c r="CN135" s="72"/>
      <c r="CO135" s="72"/>
      <c r="CP135" s="72"/>
      <c r="CQ135" s="72"/>
      <c r="CR135" s="72"/>
      <c r="CS135" s="72"/>
      <c r="CT135" s="72"/>
      <c r="CU135" s="72"/>
      <c r="CV135" s="72"/>
      <c r="CW135" s="72"/>
      <c r="CX135" s="72"/>
      <c r="CY135" s="72"/>
      <c r="CZ135" s="72"/>
      <c r="DA135" s="72"/>
      <c r="DB135" s="72"/>
      <c r="DC135" s="72"/>
      <c r="DD135" s="72"/>
      <c r="DE135" s="72"/>
      <c r="DF135" s="72"/>
      <c r="DG135" s="72"/>
      <c r="DH135" s="72"/>
      <c r="DI135" s="72"/>
      <c r="DJ135" s="72"/>
      <c r="DK135" s="72"/>
      <c r="DL135" s="72"/>
      <c r="DM135" s="72"/>
      <c r="DN135" s="72"/>
      <c r="DO135" s="72"/>
      <c r="DP135" s="72"/>
      <c r="DQ135" s="72"/>
      <c r="DR135" s="72"/>
      <c r="DS135" s="72"/>
      <c r="DT135" s="72"/>
      <c r="DU135" s="72"/>
      <c r="DV135" s="72"/>
      <c r="DW135" s="72"/>
      <c r="DX135" s="72"/>
      <c r="DY135" s="72"/>
      <c r="DZ135" s="72"/>
      <c r="EA135" s="72"/>
      <c r="EB135" s="72"/>
      <c r="EC135" s="72"/>
      <c r="ED135" s="72"/>
      <c r="EE135" s="72"/>
      <c r="EF135" s="72"/>
      <c r="EG135" s="72"/>
      <c r="EH135" s="72"/>
      <c r="EI135" s="72"/>
      <c r="EJ135" s="72"/>
      <c r="EK135" s="72"/>
      <c r="EL135" s="72"/>
      <c r="EM135" s="72"/>
      <c r="EN135" s="72"/>
      <c r="EO135" s="72"/>
      <c r="EP135" s="72"/>
      <c r="EQ135" s="72"/>
      <c r="ER135" s="72"/>
      <c r="ES135" s="72"/>
      <c r="ET135" s="72"/>
      <c r="EU135" s="72"/>
      <c r="EV135" s="72"/>
      <c r="EW135" s="72"/>
      <c r="EX135" s="72"/>
      <c r="EY135" s="72"/>
      <c r="EZ135" s="72"/>
      <c r="FA135" s="72"/>
      <c r="FB135" s="72"/>
      <c r="FC135" s="72"/>
      <c r="FD135" s="72"/>
      <c r="FE135" s="72"/>
      <c r="FF135" s="72"/>
      <c r="FG135" s="72"/>
      <c r="FH135" s="72"/>
      <c r="FI135" s="72"/>
      <c r="FJ135" s="72"/>
      <c r="FK135" s="72"/>
      <c r="FL135" s="72"/>
      <c r="FM135" s="72"/>
      <c r="FN135" s="72"/>
      <c r="FO135" s="72"/>
      <c r="FP135" s="72"/>
      <c r="FQ135" s="72"/>
      <c r="FR135" s="72"/>
      <c r="FS135" s="72"/>
      <c r="FT135" s="72"/>
      <c r="FU135" s="72"/>
      <c r="FV135" s="72"/>
      <c r="FW135" s="72"/>
      <c r="FX135" s="72"/>
      <c r="FY135" s="72"/>
      <c r="FZ135" s="72"/>
      <c r="GA135" s="72"/>
      <c r="GB135" s="72"/>
      <c r="GC135" s="72"/>
      <c r="GD135" s="72"/>
      <c r="GE135" s="72"/>
      <c r="GF135" s="72"/>
      <c r="GG135" s="72"/>
      <c r="GH135" s="72"/>
      <c r="GI135" s="72"/>
      <c r="GJ135" s="72"/>
      <c r="GK135" s="72"/>
      <c r="GL135" s="72"/>
      <c r="GM135" s="72"/>
      <c r="GN135" s="72"/>
      <c r="GO135" s="72"/>
      <c r="GP135" s="72"/>
      <c r="GQ135" s="72"/>
      <c r="GR135" s="72"/>
      <c r="GS135" s="72"/>
      <c r="GT135" s="72"/>
      <c r="GU135" s="72"/>
      <c r="GV135" s="72"/>
      <c r="GW135" s="72"/>
      <c r="GX135" s="72"/>
      <c r="GY135" s="72"/>
      <c r="GZ135" s="72"/>
      <c r="HA135" s="72"/>
      <c r="HB135" s="72"/>
      <c r="HC135" s="72"/>
      <c r="HD135" s="72"/>
      <c r="HE135" s="72"/>
      <c r="HF135" s="72"/>
      <c r="HG135" s="72"/>
      <c r="HH135" s="72"/>
      <c r="HI135" s="72"/>
      <c r="HJ135" s="72"/>
      <c r="HK135" s="72"/>
      <c r="HL135" s="72"/>
      <c r="HM135" s="72"/>
      <c r="HN135" s="72"/>
      <c r="HO135" s="72"/>
      <c r="HP135" s="72"/>
      <c r="HQ135" s="72"/>
      <c r="HR135" s="72"/>
      <c r="HS135" s="72"/>
      <c r="HT135" s="72"/>
      <c r="HU135" s="72"/>
      <c r="HV135" s="72"/>
      <c r="HW135" s="72"/>
      <c r="HX135" s="72"/>
      <c r="HY135" s="72"/>
      <c r="HZ135" s="72"/>
      <c r="IA135" s="72"/>
      <c r="IB135" s="72"/>
      <c r="IC135" s="72"/>
      <c r="ID135" s="72"/>
      <c r="IE135" s="72"/>
      <c r="IF135" s="72"/>
      <c r="IG135" s="72"/>
      <c r="IH135" s="72"/>
      <c r="II135" s="72"/>
      <c r="IJ135" s="72"/>
      <c r="IK135" s="72"/>
      <c r="IL135" s="72"/>
      <c r="IM135" s="72"/>
      <c r="IN135" s="72"/>
      <c r="IO135" s="72"/>
      <c r="IP135" s="72"/>
      <c r="IQ135" s="72"/>
      <c r="IR135" s="72"/>
      <c r="IS135" s="72"/>
      <c r="IT135" s="72"/>
      <c r="IU135" s="72"/>
      <c r="IV135" s="72"/>
      <c r="IW135" s="72"/>
      <c r="IX135" s="72"/>
    </row>
    <row r="136" spans="1:258" ht="15">
      <c r="A136"/>
      <c r="B136"/>
      <c r="C136"/>
      <c r="D136"/>
      <c r="E136"/>
      <c r="F136"/>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c r="AN136" s="72"/>
      <c r="AO136" s="72"/>
      <c r="AP136" s="72"/>
      <c r="AQ136" s="72"/>
      <c r="AR136" s="72"/>
      <c r="AS136" s="72"/>
      <c r="AT136" s="72"/>
      <c r="AU136" s="72"/>
      <c r="AV136" s="72"/>
      <c r="AW136" s="72"/>
      <c r="AX136" s="72"/>
      <c r="AY136" s="72"/>
      <c r="AZ136" s="72"/>
      <c r="BA136" s="72"/>
      <c r="BB136" s="72"/>
      <c r="BC136" s="72"/>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72"/>
      <c r="CZ136" s="72"/>
      <c r="DA136" s="72"/>
      <c r="DB136" s="72"/>
      <c r="DC136" s="72"/>
      <c r="DD136" s="72"/>
      <c r="DE136" s="72"/>
      <c r="DF136" s="72"/>
      <c r="DG136" s="72"/>
      <c r="DH136" s="72"/>
      <c r="DI136" s="72"/>
      <c r="DJ136" s="72"/>
      <c r="DK136" s="72"/>
      <c r="DL136" s="72"/>
      <c r="DM136" s="72"/>
      <c r="DN136" s="72"/>
      <c r="DO136" s="72"/>
      <c r="DP136" s="72"/>
      <c r="DQ136" s="72"/>
      <c r="DR136" s="72"/>
      <c r="DS136" s="72"/>
      <c r="DT136" s="72"/>
      <c r="DU136" s="72"/>
      <c r="DV136" s="72"/>
      <c r="DW136" s="72"/>
      <c r="DX136" s="72"/>
      <c r="DY136" s="72"/>
      <c r="DZ136" s="72"/>
      <c r="EA136" s="72"/>
      <c r="EB136" s="72"/>
      <c r="EC136" s="72"/>
      <c r="ED136" s="72"/>
      <c r="EE136" s="72"/>
      <c r="EF136" s="72"/>
      <c r="EG136" s="72"/>
      <c r="EH136" s="72"/>
      <c r="EI136" s="72"/>
      <c r="EJ136" s="72"/>
      <c r="EK136" s="72"/>
      <c r="EL136" s="72"/>
      <c r="EM136" s="72"/>
      <c r="EN136" s="72"/>
      <c r="EO136" s="72"/>
      <c r="EP136" s="72"/>
      <c r="EQ136" s="72"/>
      <c r="ER136" s="72"/>
      <c r="ES136" s="72"/>
      <c r="ET136" s="72"/>
      <c r="EU136" s="72"/>
      <c r="EV136" s="72"/>
      <c r="EW136" s="72"/>
      <c r="EX136" s="72"/>
      <c r="EY136" s="72"/>
      <c r="EZ136" s="72"/>
      <c r="FA136" s="72"/>
      <c r="FB136" s="72"/>
      <c r="FC136" s="72"/>
      <c r="FD136" s="72"/>
      <c r="FE136" s="72"/>
      <c r="FF136" s="72"/>
      <c r="FG136" s="72"/>
      <c r="FH136" s="72"/>
      <c r="FI136" s="72"/>
      <c r="FJ136" s="72"/>
      <c r="FK136" s="72"/>
      <c r="FL136" s="72"/>
      <c r="FM136" s="72"/>
      <c r="FN136" s="72"/>
      <c r="FO136" s="72"/>
      <c r="FP136" s="72"/>
      <c r="FQ136" s="72"/>
      <c r="FR136" s="72"/>
      <c r="FS136" s="72"/>
      <c r="FT136" s="72"/>
      <c r="FU136" s="72"/>
      <c r="FV136" s="72"/>
      <c r="FW136" s="72"/>
      <c r="FX136" s="72"/>
      <c r="FY136" s="72"/>
      <c r="FZ136" s="72"/>
      <c r="GA136" s="72"/>
      <c r="GB136" s="72"/>
      <c r="GC136" s="72"/>
      <c r="GD136" s="72"/>
      <c r="GE136" s="72"/>
      <c r="GF136" s="72"/>
      <c r="GG136" s="72"/>
      <c r="GH136" s="72"/>
      <c r="GI136" s="72"/>
      <c r="GJ136" s="72"/>
      <c r="GK136" s="72"/>
      <c r="GL136" s="72"/>
      <c r="GM136" s="72"/>
      <c r="GN136" s="72"/>
      <c r="GO136" s="72"/>
      <c r="GP136" s="72"/>
      <c r="GQ136" s="72"/>
      <c r="GR136" s="72"/>
      <c r="GS136" s="72"/>
      <c r="GT136" s="72"/>
      <c r="GU136" s="72"/>
      <c r="GV136" s="72"/>
      <c r="GW136" s="72"/>
      <c r="GX136" s="72"/>
      <c r="GY136" s="72"/>
      <c r="GZ136" s="72"/>
      <c r="HA136" s="72"/>
      <c r="HB136" s="72"/>
      <c r="HC136" s="72"/>
      <c r="HD136" s="72"/>
      <c r="HE136" s="72"/>
      <c r="HF136" s="72"/>
      <c r="HG136" s="72"/>
      <c r="HH136" s="72"/>
      <c r="HI136" s="72"/>
      <c r="HJ136" s="72"/>
      <c r="HK136" s="72"/>
      <c r="HL136" s="72"/>
      <c r="HM136" s="72"/>
      <c r="HN136" s="72"/>
      <c r="HO136" s="72"/>
      <c r="HP136" s="72"/>
      <c r="HQ136" s="72"/>
      <c r="HR136" s="72"/>
      <c r="HS136" s="72"/>
      <c r="HT136" s="72"/>
      <c r="HU136" s="72"/>
      <c r="HV136" s="72"/>
      <c r="HW136" s="72"/>
      <c r="HX136" s="72"/>
      <c r="HY136" s="72"/>
      <c r="HZ136" s="72"/>
      <c r="IA136" s="72"/>
      <c r="IB136" s="72"/>
      <c r="IC136" s="72"/>
      <c r="ID136" s="72"/>
      <c r="IE136" s="72"/>
      <c r="IF136" s="72"/>
      <c r="IG136" s="72"/>
      <c r="IH136" s="72"/>
      <c r="II136" s="72"/>
      <c r="IJ136" s="72"/>
      <c r="IK136" s="72"/>
      <c r="IL136" s="72"/>
      <c r="IM136" s="72"/>
      <c r="IN136" s="72"/>
      <c r="IO136" s="72"/>
      <c r="IP136" s="72"/>
      <c r="IQ136" s="72"/>
      <c r="IR136" s="72"/>
      <c r="IS136" s="72"/>
      <c r="IT136" s="72"/>
      <c r="IU136" s="72"/>
      <c r="IV136" s="72"/>
      <c r="IW136" s="72"/>
      <c r="IX136" s="72"/>
    </row>
    <row r="137" spans="1:258" ht="15">
      <c r="A137"/>
      <c r="B137"/>
      <c r="C137"/>
      <c r="D137"/>
      <c r="E137"/>
      <c r="F137"/>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72"/>
      <c r="AG137" s="72"/>
      <c r="AH137" s="72"/>
      <c r="AI137" s="72"/>
      <c r="AJ137" s="72"/>
      <c r="AK137" s="72"/>
      <c r="AL137" s="72"/>
      <c r="AM137" s="72"/>
      <c r="AN137" s="72"/>
      <c r="AO137" s="72"/>
      <c r="AP137" s="72"/>
      <c r="AQ137" s="72"/>
      <c r="AR137" s="72"/>
      <c r="AS137" s="72"/>
      <c r="AT137" s="72"/>
      <c r="AU137" s="72"/>
      <c r="AV137" s="72"/>
      <c r="AW137" s="72"/>
      <c r="AX137" s="72"/>
      <c r="AY137" s="72"/>
      <c r="AZ137" s="72"/>
      <c r="BA137" s="72"/>
      <c r="BB137" s="72"/>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72"/>
      <c r="CZ137" s="72"/>
      <c r="DA137" s="72"/>
      <c r="DB137" s="72"/>
      <c r="DC137" s="72"/>
      <c r="DD137" s="72"/>
      <c r="DE137" s="72"/>
      <c r="DF137" s="72"/>
      <c r="DG137" s="72"/>
      <c r="DH137" s="72"/>
      <c r="DI137" s="72"/>
      <c r="DJ137" s="72"/>
      <c r="DK137" s="72"/>
      <c r="DL137" s="72"/>
      <c r="DM137" s="72"/>
      <c r="DN137" s="72"/>
      <c r="DO137" s="72"/>
      <c r="DP137" s="72"/>
      <c r="DQ137" s="72"/>
      <c r="DR137" s="72"/>
      <c r="DS137" s="72"/>
      <c r="DT137" s="72"/>
      <c r="DU137" s="72"/>
      <c r="DV137" s="72"/>
      <c r="DW137" s="72"/>
      <c r="DX137" s="72"/>
      <c r="DY137" s="72"/>
      <c r="DZ137" s="72"/>
      <c r="EA137" s="72"/>
      <c r="EB137" s="72"/>
      <c r="EC137" s="72"/>
      <c r="ED137" s="72"/>
      <c r="EE137" s="72"/>
      <c r="EF137" s="72"/>
      <c r="EG137" s="72"/>
      <c r="EH137" s="72"/>
      <c r="EI137" s="72"/>
      <c r="EJ137" s="72"/>
      <c r="EK137" s="72"/>
      <c r="EL137" s="72"/>
      <c r="EM137" s="72"/>
      <c r="EN137" s="72"/>
      <c r="EO137" s="72"/>
      <c r="EP137" s="72"/>
      <c r="EQ137" s="72"/>
      <c r="ER137" s="72"/>
      <c r="ES137" s="72"/>
      <c r="ET137" s="72"/>
      <c r="EU137" s="72"/>
      <c r="EV137" s="72"/>
      <c r="EW137" s="72"/>
      <c r="EX137" s="72"/>
      <c r="EY137" s="72"/>
      <c r="EZ137" s="72"/>
      <c r="FA137" s="72"/>
      <c r="FB137" s="72"/>
      <c r="FC137" s="72"/>
      <c r="FD137" s="72"/>
      <c r="FE137" s="72"/>
      <c r="FF137" s="72"/>
      <c r="FG137" s="72"/>
      <c r="FH137" s="72"/>
      <c r="FI137" s="72"/>
      <c r="FJ137" s="72"/>
      <c r="FK137" s="72"/>
      <c r="FL137" s="72"/>
      <c r="FM137" s="72"/>
      <c r="FN137" s="72"/>
      <c r="FO137" s="72"/>
      <c r="FP137" s="72"/>
      <c r="FQ137" s="72"/>
      <c r="FR137" s="72"/>
      <c r="FS137" s="72"/>
      <c r="FT137" s="72"/>
      <c r="FU137" s="72"/>
      <c r="FV137" s="72"/>
      <c r="FW137" s="72"/>
      <c r="FX137" s="72"/>
      <c r="FY137" s="72"/>
      <c r="FZ137" s="72"/>
      <c r="GA137" s="72"/>
      <c r="GB137" s="72"/>
      <c r="GC137" s="72"/>
      <c r="GD137" s="72"/>
      <c r="GE137" s="72"/>
      <c r="GF137" s="72"/>
      <c r="GG137" s="72"/>
      <c r="GH137" s="72"/>
      <c r="GI137" s="72"/>
      <c r="GJ137" s="72"/>
      <c r="GK137" s="72"/>
      <c r="GL137" s="72"/>
      <c r="GM137" s="72"/>
      <c r="GN137" s="72"/>
      <c r="GO137" s="72"/>
      <c r="GP137" s="72"/>
      <c r="GQ137" s="72"/>
      <c r="GR137" s="72"/>
      <c r="GS137" s="72"/>
      <c r="GT137" s="72"/>
      <c r="GU137" s="72"/>
      <c r="GV137" s="72"/>
      <c r="GW137" s="72"/>
      <c r="GX137" s="72"/>
      <c r="GY137" s="72"/>
      <c r="GZ137" s="72"/>
      <c r="HA137" s="72"/>
      <c r="HB137" s="72"/>
      <c r="HC137" s="72"/>
      <c r="HD137" s="72"/>
      <c r="HE137" s="72"/>
      <c r="HF137" s="72"/>
      <c r="HG137" s="72"/>
      <c r="HH137" s="72"/>
      <c r="HI137" s="72"/>
      <c r="HJ137" s="72"/>
      <c r="HK137" s="72"/>
      <c r="HL137" s="72"/>
      <c r="HM137" s="72"/>
      <c r="HN137" s="72"/>
      <c r="HO137" s="72"/>
      <c r="HP137" s="72"/>
      <c r="HQ137" s="72"/>
      <c r="HR137" s="72"/>
      <c r="HS137" s="72"/>
      <c r="HT137" s="72"/>
      <c r="HU137" s="72"/>
      <c r="HV137" s="72"/>
      <c r="HW137" s="72"/>
      <c r="HX137" s="72"/>
      <c r="HY137" s="72"/>
      <c r="HZ137" s="72"/>
      <c r="IA137" s="72"/>
      <c r="IB137" s="72"/>
      <c r="IC137" s="72"/>
      <c r="ID137" s="72"/>
      <c r="IE137" s="72"/>
      <c r="IF137" s="72"/>
      <c r="IG137" s="72"/>
      <c r="IH137" s="72"/>
      <c r="II137" s="72"/>
      <c r="IJ137" s="72"/>
      <c r="IK137" s="72"/>
      <c r="IL137" s="72"/>
      <c r="IM137" s="72"/>
      <c r="IN137" s="72"/>
      <c r="IO137" s="72"/>
      <c r="IP137" s="72"/>
      <c r="IQ137" s="72"/>
      <c r="IR137" s="72"/>
      <c r="IS137" s="72"/>
      <c r="IT137" s="72"/>
      <c r="IU137" s="72"/>
      <c r="IV137" s="72"/>
      <c r="IW137" s="72"/>
      <c r="IX137" s="72"/>
    </row>
    <row r="138" spans="1:258" ht="15">
      <c r="A138"/>
      <c r="B138"/>
      <c r="C138"/>
      <c r="D138"/>
      <c r="E138"/>
      <c r="F138"/>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2"/>
      <c r="AN138" s="72"/>
      <c r="AO138" s="72"/>
      <c r="AP138" s="72"/>
      <c r="AQ138" s="72"/>
      <c r="AR138" s="72"/>
      <c r="AS138" s="72"/>
      <c r="AT138" s="72"/>
      <c r="AU138" s="72"/>
      <c r="AV138" s="72"/>
      <c r="AW138" s="72"/>
      <c r="AX138" s="72"/>
      <c r="AY138" s="72"/>
      <c r="AZ138" s="72"/>
      <c r="BA138" s="72"/>
      <c r="BB138" s="72"/>
      <c r="BC138" s="72"/>
      <c r="BD138" s="72"/>
      <c r="BE138" s="72"/>
      <c r="BF138" s="72"/>
      <c r="BG138" s="72"/>
      <c r="BH138" s="72"/>
      <c r="BI138" s="72"/>
      <c r="BJ138" s="72"/>
      <c r="BK138" s="72"/>
      <c r="BL138" s="72"/>
      <c r="BM138" s="72"/>
      <c r="BN138" s="72"/>
      <c r="BO138" s="72"/>
      <c r="BP138" s="72"/>
      <c r="BQ138" s="72"/>
      <c r="BR138" s="72"/>
      <c r="BS138" s="72"/>
      <c r="BT138" s="72"/>
      <c r="BU138" s="72"/>
      <c r="BV138" s="72"/>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2"/>
      <c r="CS138" s="72"/>
      <c r="CT138" s="72"/>
      <c r="CU138" s="72"/>
      <c r="CV138" s="72"/>
      <c r="CW138" s="72"/>
      <c r="CX138" s="72"/>
      <c r="CY138" s="72"/>
      <c r="CZ138" s="72"/>
      <c r="DA138" s="72"/>
      <c r="DB138" s="72"/>
      <c r="DC138" s="72"/>
      <c r="DD138" s="72"/>
      <c r="DE138" s="72"/>
      <c r="DF138" s="72"/>
      <c r="DG138" s="72"/>
      <c r="DH138" s="72"/>
      <c r="DI138" s="72"/>
      <c r="DJ138" s="72"/>
      <c r="DK138" s="72"/>
      <c r="DL138" s="72"/>
      <c r="DM138" s="72"/>
      <c r="DN138" s="72"/>
      <c r="DO138" s="72"/>
      <c r="DP138" s="72"/>
      <c r="DQ138" s="72"/>
      <c r="DR138" s="72"/>
      <c r="DS138" s="72"/>
      <c r="DT138" s="72"/>
      <c r="DU138" s="72"/>
      <c r="DV138" s="72"/>
      <c r="DW138" s="72"/>
      <c r="DX138" s="72"/>
      <c r="DY138" s="72"/>
      <c r="DZ138" s="72"/>
      <c r="EA138" s="72"/>
      <c r="EB138" s="72"/>
      <c r="EC138" s="72"/>
      <c r="ED138" s="72"/>
      <c r="EE138" s="72"/>
      <c r="EF138" s="72"/>
      <c r="EG138" s="72"/>
      <c r="EH138" s="72"/>
      <c r="EI138" s="72"/>
      <c r="EJ138" s="72"/>
      <c r="EK138" s="72"/>
      <c r="EL138" s="72"/>
      <c r="EM138" s="72"/>
      <c r="EN138" s="72"/>
      <c r="EO138" s="72"/>
      <c r="EP138" s="72"/>
      <c r="EQ138" s="72"/>
      <c r="ER138" s="72"/>
      <c r="ES138" s="72"/>
      <c r="ET138" s="72"/>
      <c r="EU138" s="72"/>
      <c r="EV138" s="72"/>
      <c r="EW138" s="72"/>
      <c r="EX138" s="72"/>
      <c r="EY138" s="72"/>
      <c r="EZ138" s="72"/>
      <c r="FA138" s="72"/>
      <c r="FB138" s="72"/>
      <c r="FC138" s="72"/>
      <c r="FD138" s="72"/>
      <c r="FE138" s="72"/>
      <c r="FF138" s="72"/>
      <c r="FG138" s="72"/>
      <c r="FH138" s="72"/>
      <c r="FI138" s="72"/>
      <c r="FJ138" s="72"/>
      <c r="FK138" s="72"/>
      <c r="FL138" s="72"/>
      <c r="FM138" s="72"/>
      <c r="FN138" s="72"/>
      <c r="FO138" s="72"/>
      <c r="FP138" s="72"/>
      <c r="FQ138" s="72"/>
      <c r="FR138" s="72"/>
      <c r="FS138" s="72"/>
      <c r="FT138" s="72"/>
      <c r="FU138" s="72"/>
      <c r="FV138" s="72"/>
      <c r="FW138" s="72"/>
      <c r="FX138" s="72"/>
      <c r="FY138" s="72"/>
      <c r="FZ138" s="72"/>
      <c r="GA138" s="72"/>
      <c r="GB138" s="72"/>
      <c r="GC138" s="72"/>
      <c r="GD138" s="72"/>
      <c r="GE138" s="72"/>
      <c r="GF138" s="72"/>
      <c r="GG138" s="72"/>
      <c r="GH138" s="72"/>
      <c r="GI138" s="72"/>
      <c r="GJ138" s="72"/>
      <c r="GK138" s="72"/>
      <c r="GL138" s="72"/>
      <c r="GM138" s="72"/>
      <c r="GN138" s="72"/>
      <c r="GO138" s="72"/>
      <c r="GP138" s="72"/>
      <c r="GQ138" s="72"/>
      <c r="GR138" s="72"/>
      <c r="GS138" s="72"/>
      <c r="GT138" s="72"/>
      <c r="GU138" s="72"/>
      <c r="GV138" s="72"/>
      <c r="GW138" s="72"/>
      <c r="GX138" s="72"/>
      <c r="GY138" s="72"/>
      <c r="GZ138" s="72"/>
      <c r="HA138" s="72"/>
      <c r="HB138" s="72"/>
      <c r="HC138" s="72"/>
      <c r="HD138" s="72"/>
      <c r="HE138" s="72"/>
      <c r="HF138" s="72"/>
      <c r="HG138" s="72"/>
      <c r="HH138" s="72"/>
      <c r="HI138" s="72"/>
      <c r="HJ138" s="72"/>
      <c r="HK138" s="72"/>
      <c r="HL138" s="72"/>
      <c r="HM138" s="72"/>
      <c r="HN138" s="72"/>
      <c r="HO138" s="72"/>
      <c r="HP138" s="72"/>
      <c r="HQ138" s="72"/>
      <c r="HR138" s="72"/>
      <c r="HS138" s="72"/>
      <c r="HT138" s="72"/>
      <c r="HU138" s="72"/>
      <c r="HV138" s="72"/>
      <c r="HW138" s="72"/>
      <c r="HX138" s="72"/>
      <c r="HY138" s="72"/>
      <c r="HZ138" s="72"/>
      <c r="IA138" s="72"/>
      <c r="IB138" s="72"/>
      <c r="IC138" s="72"/>
      <c r="ID138" s="72"/>
      <c r="IE138" s="72"/>
      <c r="IF138" s="72"/>
      <c r="IG138" s="72"/>
      <c r="IH138" s="72"/>
      <c r="II138" s="72"/>
      <c r="IJ138" s="72"/>
      <c r="IK138" s="72"/>
      <c r="IL138" s="72"/>
      <c r="IM138" s="72"/>
      <c r="IN138" s="72"/>
      <c r="IO138" s="72"/>
      <c r="IP138" s="72"/>
      <c r="IQ138" s="72"/>
      <c r="IR138" s="72"/>
      <c r="IS138" s="72"/>
      <c r="IT138" s="72"/>
      <c r="IU138" s="72"/>
      <c r="IV138" s="72"/>
      <c r="IW138" s="72"/>
      <c r="IX138" s="72"/>
    </row>
    <row r="139" spans="1:258" ht="15">
      <c r="A139"/>
      <c r="B139"/>
      <c r="C139"/>
      <c r="D139"/>
      <c r="E139"/>
      <c r="F139"/>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72"/>
      <c r="AG139" s="72"/>
      <c r="AH139" s="72"/>
      <c r="AI139" s="72"/>
      <c r="AJ139" s="72"/>
      <c r="AK139" s="72"/>
      <c r="AL139" s="72"/>
      <c r="AM139" s="72"/>
      <c r="AN139" s="72"/>
      <c r="AO139" s="72"/>
      <c r="AP139" s="72"/>
      <c r="AQ139" s="72"/>
      <c r="AR139" s="72"/>
      <c r="AS139" s="72"/>
      <c r="AT139" s="72"/>
      <c r="AU139" s="72"/>
      <c r="AV139" s="72"/>
      <c r="AW139" s="72"/>
      <c r="AX139" s="72"/>
      <c r="AY139" s="72"/>
      <c r="AZ139" s="72"/>
      <c r="BA139" s="72"/>
      <c r="BB139" s="72"/>
      <c r="BC139" s="72"/>
      <c r="BD139" s="72"/>
      <c r="BE139" s="72"/>
      <c r="BF139" s="72"/>
      <c r="BG139" s="72"/>
      <c r="BH139" s="72"/>
      <c r="BI139" s="72"/>
      <c r="BJ139" s="72"/>
      <c r="BK139" s="72"/>
      <c r="BL139" s="72"/>
      <c r="BM139" s="72"/>
      <c r="BN139" s="72"/>
      <c r="BO139" s="72"/>
      <c r="BP139" s="72"/>
      <c r="BQ139" s="72"/>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2"/>
      <c r="CS139" s="72"/>
      <c r="CT139" s="72"/>
      <c r="CU139" s="72"/>
      <c r="CV139" s="72"/>
      <c r="CW139" s="72"/>
      <c r="CX139" s="72"/>
      <c r="CY139" s="72"/>
      <c r="CZ139" s="72"/>
      <c r="DA139" s="72"/>
      <c r="DB139" s="72"/>
      <c r="DC139" s="72"/>
      <c r="DD139" s="72"/>
      <c r="DE139" s="72"/>
      <c r="DF139" s="72"/>
      <c r="DG139" s="72"/>
      <c r="DH139" s="72"/>
      <c r="DI139" s="72"/>
      <c r="DJ139" s="72"/>
      <c r="DK139" s="72"/>
      <c r="DL139" s="72"/>
      <c r="DM139" s="72"/>
      <c r="DN139" s="72"/>
      <c r="DO139" s="72"/>
      <c r="DP139" s="72"/>
      <c r="DQ139" s="72"/>
      <c r="DR139" s="72"/>
      <c r="DS139" s="72"/>
      <c r="DT139" s="72"/>
      <c r="DU139" s="72"/>
      <c r="DV139" s="72"/>
      <c r="DW139" s="72"/>
      <c r="DX139" s="72"/>
      <c r="DY139" s="72"/>
      <c r="DZ139" s="72"/>
      <c r="EA139" s="72"/>
      <c r="EB139" s="72"/>
      <c r="EC139" s="72"/>
      <c r="ED139" s="72"/>
      <c r="EE139" s="72"/>
      <c r="EF139" s="72"/>
      <c r="EG139" s="72"/>
      <c r="EH139" s="72"/>
      <c r="EI139" s="72"/>
      <c r="EJ139" s="72"/>
      <c r="EK139" s="72"/>
      <c r="EL139" s="72"/>
      <c r="EM139" s="72"/>
      <c r="EN139" s="72"/>
      <c r="EO139" s="72"/>
      <c r="EP139" s="72"/>
      <c r="EQ139" s="72"/>
      <c r="ER139" s="72"/>
      <c r="ES139" s="72"/>
      <c r="ET139" s="72"/>
      <c r="EU139" s="72"/>
      <c r="EV139" s="72"/>
      <c r="EW139" s="72"/>
      <c r="EX139" s="72"/>
      <c r="EY139" s="72"/>
      <c r="EZ139" s="72"/>
      <c r="FA139" s="72"/>
      <c r="FB139" s="72"/>
      <c r="FC139" s="72"/>
      <c r="FD139" s="72"/>
      <c r="FE139" s="72"/>
      <c r="FF139" s="72"/>
      <c r="FG139" s="72"/>
      <c r="FH139" s="72"/>
      <c r="FI139" s="72"/>
      <c r="FJ139" s="72"/>
      <c r="FK139" s="72"/>
      <c r="FL139" s="72"/>
      <c r="FM139" s="72"/>
      <c r="FN139" s="72"/>
      <c r="FO139" s="72"/>
      <c r="FP139" s="72"/>
      <c r="FQ139" s="72"/>
      <c r="FR139" s="72"/>
      <c r="FS139" s="72"/>
      <c r="FT139" s="72"/>
      <c r="FU139" s="72"/>
      <c r="FV139" s="72"/>
      <c r="FW139" s="72"/>
      <c r="FX139" s="72"/>
      <c r="FY139" s="72"/>
      <c r="FZ139" s="72"/>
      <c r="GA139" s="72"/>
      <c r="GB139" s="72"/>
      <c r="GC139" s="72"/>
      <c r="GD139" s="72"/>
      <c r="GE139" s="72"/>
      <c r="GF139" s="72"/>
      <c r="GG139" s="72"/>
      <c r="GH139" s="72"/>
      <c r="GI139" s="72"/>
      <c r="GJ139" s="72"/>
      <c r="GK139" s="72"/>
      <c r="GL139" s="72"/>
      <c r="GM139" s="72"/>
      <c r="GN139" s="72"/>
      <c r="GO139" s="72"/>
      <c r="GP139" s="72"/>
      <c r="GQ139" s="72"/>
      <c r="GR139" s="72"/>
      <c r="GS139" s="72"/>
      <c r="GT139" s="72"/>
      <c r="GU139" s="72"/>
      <c r="GV139" s="72"/>
      <c r="GW139" s="72"/>
      <c r="GX139" s="72"/>
      <c r="GY139" s="72"/>
      <c r="GZ139" s="72"/>
      <c r="HA139" s="72"/>
      <c r="HB139" s="72"/>
      <c r="HC139" s="72"/>
      <c r="HD139" s="72"/>
      <c r="HE139" s="72"/>
      <c r="HF139" s="72"/>
      <c r="HG139" s="72"/>
      <c r="HH139" s="72"/>
      <c r="HI139" s="72"/>
      <c r="HJ139" s="72"/>
      <c r="HK139" s="72"/>
      <c r="HL139" s="72"/>
      <c r="HM139" s="72"/>
      <c r="HN139" s="72"/>
      <c r="HO139" s="72"/>
      <c r="HP139" s="72"/>
      <c r="HQ139" s="72"/>
      <c r="HR139" s="72"/>
      <c r="HS139" s="72"/>
      <c r="HT139" s="72"/>
      <c r="HU139" s="72"/>
      <c r="HV139" s="72"/>
      <c r="HW139" s="72"/>
      <c r="HX139" s="72"/>
      <c r="HY139" s="72"/>
      <c r="HZ139" s="72"/>
      <c r="IA139" s="72"/>
      <c r="IB139" s="72"/>
      <c r="IC139" s="72"/>
      <c r="ID139" s="72"/>
      <c r="IE139" s="72"/>
      <c r="IF139" s="72"/>
      <c r="IG139" s="72"/>
      <c r="IH139" s="72"/>
      <c r="II139" s="72"/>
      <c r="IJ139" s="72"/>
      <c r="IK139" s="72"/>
      <c r="IL139" s="72"/>
      <c r="IM139" s="72"/>
      <c r="IN139" s="72"/>
      <c r="IO139" s="72"/>
      <c r="IP139" s="72"/>
      <c r="IQ139" s="72"/>
      <c r="IR139" s="72"/>
      <c r="IS139" s="72"/>
      <c r="IT139" s="72"/>
      <c r="IU139" s="72"/>
      <c r="IV139" s="72"/>
      <c r="IW139" s="72"/>
      <c r="IX139" s="72"/>
    </row>
    <row r="140" spans="1:258" ht="15">
      <c r="A140"/>
      <c r="B140"/>
      <c r="C140"/>
      <c r="D140"/>
      <c r="E140"/>
      <c r="F140"/>
      <c r="G140" s="72"/>
      <c r="H140" s="72"/>
      <c r="I140" s="72"/>
      <c r="J140" s="72"/>
      <c r="K140" s="72"/>
      <c r="L140" s="72"/>
      <c r="M140" s="72"/>
      <c r="N140" s="72"/>
      <c r="O140" s="72"/>
      <c r="P140" s="72"/>
      <c r="Q140" s="72"/>
      <c r="R140" s="72"/>
      <c r="S140" s="72"/>
      <c r="T140" s="72"/>
      <c r="U140" s="72"/>
      <c r="V140" s="72"/>
      <c r="W140" s="72"/>
      <c r="X140" s="72"/>
      <c r="Y140" s="72"/>
      <c r="Z140" s="72"/>
      <c r="AA140" s="72"/>
      <c r="AB140" s="72"/>
      <c r="AC140" s="72"/>
      <c r="AD140" s="72"/>
      <c r="AE140" s="72"/>
      <c r="AF140" s="72"/>
      <c r="AG140" s="72"/>
      <c r="AH140" s="72"/>
      <c r="AI140" s="72"/>
      <c r="AJ140" s="72"/>
      <c r="AK140" s="72"/>
      <c r="AL140" s="72"/>
      <c r="AM140" s="72"/>
      <c r="AN140" s="72"/>
      <c r="AO140" s="72"/>
      <c r="AP140" s="72"/>
      <c r="AQ140" s="72"/>
      <c r="AR140" s="72"/>
      <c r="AS140" s="72"/>
      <c r="AT140" s="72"/>
      <c r="AU140" s="72"/>
      <c r="AV140" s="72"/>
      <c r="AW140" s="72"/>
      <c r="AX140" s="72"/>
      <c r="AY140" s="72"/>
      <c r="AZ140" s="72"/>
      <c r="BA140" s="72"/>
      <c r="BB140" s="72"/>
      <c r="BC140" s="72"/>
      <c r="BD140" s="72"/>
      <c r="BE140" s="72"/>
      <c r="BF140" s="72"/>
      <c r="BG140" s="72"/>
      <c r="BH140" s="72"/>
      <c r="BI140" s="72"/>
      <c r="BJ140" s="72"/>
      <c r="BK140" s="72"/>
      <c r="BL140" s="72"/>
      <c r="BM140" s="72"/>
      <c r="BN140" s="72"/>
      <c r="BO140" s="72"/>
      <c r="BP140" s="72"/>
      <c r="BQ140" s="72"/>
      <c r="BR140" s="72"/>
      <c r="BS140" s="72"/>
      <c r="BT140" s="72"/>
      <c r="BU140" s="72"/>
      <c r="BV140" s="72"/>
      <c r="BW140" s="72"/>
      <c r="BX140" s="72"/>
      <c r="BY140" s="72"/>
      <c r="BZ140" s="72"/>
      <c r="CA140" s="72"/>
      <c r="CB140" s="72"/>
      <c r="CC140" s="72"/>
      <c r="CD140" s="72"/>
      <c r="CE140" s="72"/>
      <c r="CF140" s="72"/>
      <c r="CG140" s="72"/>
      <c r="CH140" s="72"/>
      <c r="CI140" s="72"/>
      <c r="CJ140" s="72"/>
      <c r="CK140" s="72"/>
      <c r="CL140" s="72"/>
      <c r="CM140" s="72"/>
      <c r="CN140" s="72"/>
      <c r="CO140" s="72"/>
      <c r="CP140" s="72"/>
      <c r="CQ140" s="72"/>
      <c r="CR140" s="72"/>
      <c r="CS140" s="72"/>
      <c r="CT140" s="72"/>
      <c r="CU140" s="72"/>
      <c r="CV140" s="72"/>
      <c r="CW140" s="72"/>
      <c r="CX140" s="72"/>
      <c r="CY140" s="72"/>
      <c r="CZ140" s="72"/>
      <c r="DA140" s="72"/>
      <c r="DB140" s="72"/>
      <c r="DC140" s="72"/>
      <c r="DD140" s="72"/>
      <c r="DE140" s="72"/>
      <c r="DF140" s="72"/>
      <c r="DG140" s="72"/>
      <c r="DH140" s="72"/>
      <c r="DI140" s="72"/>
      <c r="DJ140" s="72"/>
      <c r="DK140" s="72"/>
      <c r="DL140" s="72"/>
      <c r="DM140" s="72"/>
      <c r="DN140" s="72"/>
      <c r="DO140" s="72"/>
      <c r="DP140" s="72"/>
      <c r="DQ140" s="72"/>
      <c r="DR140" s="72"/>
      <c r="DS140" s="72"/>
      <c r="DT140" s="72"/>
      <c r="DU140" s="72"/>
      <c r="DV140" s="72"/>
      <c r="DW140" s="72"/>
      <c r="DX140" s="72"/>
      <c r="DY140" s="72"/>
      <c r="DZ140" s="72"/>
      <c r="EA140" s="72"/>
      <c r="EB140" s="72"/>
      <c r="EC140" s="72"/>
      <c r="ED140" s="72"/>
      <c r="EE140" s="72"/>
      <c r="EF140" s="72"/>
      <c r="EG140" s="72"/>
      <c r="EH140" s="72"/>
      <c r="EI140" s="72"/>
      <c r="EJ140" s="72"/>
      <c r="EK140" s="72"/>
      <c r="EL140" s="72"/>
      <c r="EM140" s="72"/>
      <c r="EN140" s="72"/>
      <c r="EO140" s="72"/>
      <c r="EP140" s="72"/>
      <c r="EQ140" s="72"/>
      <c r="ER140" s="72"/>
      <c r="ES140" s="72"/>
      <c r="ET140" s="72"/>
      <c r="EU140" s="72"/>
      <c r="EV140" s="72"/>
      <c r="EW140" s="72"/>
      <c r="EX140" s="72"/>
      <c r="EY140" s="72"/>
      <c r="EZ140" s="72"/>
      <c r="FA140" s="72"/>
      <c r="FB140" s="72"/>
      <c r="FC140" s="72"/>
      <c r="FD140" s="72"/>
      <c r="FE140" s="72"/>
      <c r="FF140" s="72"/>
      <c r="FG140" s="72"/>
      <c r="FH140" s="72"/>
      <c r="FI140" s="72"/>
      <c r="FJ140" s="72"/>
      <c r="FK140" s="72"/>
      <c r="FL140" s="72"/>
      <c r="FM140" s="72"/>
      <c r="FN140" s="72"/>
      <c r="FO140" s="72"/>
      <c r="FP140" s="72"/>
      <c r="FQ140" s="72"/>
      <c r="FR140" s="72"/>
      <c r="FS140" s="72"/>
      <c r="FT140" s="72"/>
      <c r="FU140" s="72"/>
      <c r="FV140" s="72"/>
      <c r="FW140" s="72"/>
      <c r="FX140" s="72"/>
      <c r="FY140" s="72"/>
      <c r="FZ140" s="72"/>
      <c r="GA140" s="72"/>
      <c r="GB140" s="72"/>
      <c r="GC140" s="72"/>
      <c r="GD140" s="72"/>
      <c r="GE140" s="72"/>
      <c r="GF140" s="72"/>
      <c r="GG140" s="72"/>
      <c r="GH140" s="72"/>
      <c r="GI140" s="72"/>
      <c r="GJ140" s="72"/>
      <c r="GK140" s="72"/>
      <c r="GL140" s="72"/>
      <c r="GM140" s="72"/>
      <c r="GN140" s="72"/>
      <c r="GO140" s="72"/>
      <c r="GP140" s="72"/>
      <c r="GQ140" s="72"/>
      <c r="GR140" s="72"/>
      <c r="GS140" s="72"/>
      <c r="GT140" s="72"/>
      <c r="GU140" s="72"/>
      <c r="GV140" s="72"/>
      <c r="GW140" s="72"/>
      <c r="GX140" s="72"/>
      <c r="GY140" s="72"/>
      <c r="GZ140" s="72"/>
      <c r="HA140" s="72"/>
      <c r="HB140" s="72"/>
      <c r="HC140" s="72"/>
      <c r="HD140" s="72"/>
      <c r="HE140" s="72"/>
      <c r="HF140" s="72"/>
      <c r="HG140" s="72"/>
      <c r="HH140" s="72"/>
      <c r="HI140" s="72"/>
      <c r="HJ140" s="72"/>
      <c r="HK140" s="72"/>
      <c r="HL140" s="72"/>
      <c r="HM140" s="72"/>
      <c r="HN140" s="72"/>
      <c r="HO140" s="72"/>
      <c r="HP140" s="72"/>
      <c r="HQ140" s="72"/>
      <c r="HR140" s="72"/>
      <c r="HS140" s="72"/>
      <c r="HT140" s="72"/>
      <c r="HU140" s="72"/>
      <c r="HV140" s="72"/>
      <c r="HW140" s="72"/>
      <c r="HX140" s="72"/>
      <c r="HY140" s="72"/>
      <c r="HZ140" s="72"/>
      <c r="IA140" s="72"/>
      <c r="IB140" s="72"/>
      <c r="IC140" s="72"/>
      <c r="ID140" s="72"/>
      <c r="IE140" s="72"/>
      <c r="IF140" s="72"/>
      <c r="IG140" s="72"/>
      <c r="IH140" s="72"/>
      <c r="II140" s="72"/>
      <c r="IJ140" s="72"/>
      <c r="IK140" s="72"/>
      <c r="IL140" s="72"/>
      <c r="IM140" s="72"/>
      <c r="IN140" s="72"/>
      <c r="IO140" s="72"/>
      <c r="IP140" s="72"/>
      <c r="IQ140" s="72"/>
      <c r="IR140" s="72"/>
      <c r="IS140" s="72"/>
      <c r="IT140" s="72"/>
      <c r="IU140" s="72"/>
      <c r="IV140" s="72"/>
      <c r="IW140" s="72"/>
      <c r="IX140" s="72"/>
    </row>
    <row r="141" spans="1:258" ht="15">
      <c r="A141"/>
      <c r="B141"/>
      <c r="C141"/>
      <c r="D141"/>
      <c r="E141"/>
      <c r="F141"/>
      <c r="G141" s="72"/>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c r="AI141" s="72"/>
      <c r="AJ141" s="72"/>
      <c r="AK141" s="72"/>
      <c r="AL141" s="72"/>
      <c r="AM141" s="72"/>
      <c r="AN141" s="72"/>
      <c r="AO141" s="72"/>
      <c r="AP141" s="72"/>
      <c r="AQ141" s="72"/>
      <c r="AR141" s="72"/>
      <c r="AS141" s="72"/>
      <c r="AT141" s="72"/>
      <c r="AU141" s="72"/>
      <c r="AV141" s="72"/>
      <c r="AW141" s="72"/>
      <c r="AX141" s="72"/>
      <c r="AY141" s="72"/>
      <c r="AZ141" s="72"/>
      <c r="BA141" s="72"/>
      <c r="BB141" s="72"/>
      <c r="BC141" s="72"/>
      <c r="BD141" s="72"/>
      <c r="BE141" s="72"/>
      <c r="BF141" s="72"/>
      <c r="BG141" s="72"/>
      <c r="BH141" s="72"/>
      <c r="BI141" s="72"/>
      <c r="BJ141" s="72"/>
      <c r="BK141" s="72"/>
      <c r="BL141" s="72"/>
      <c r="BM141" s="72"/>
      <c r="BN141" s="72"/>
      <c r="BO141" s="72"/>
      <c r="BP141" s="72"/>
      <c r="BQ141" s="72"/>
      <c r="BR141" s="72"/>
      <c r="BS141" s="72"/>
      <c r="BT141" s="72"/>
      <c r="BU141" s="72"/>
      <c r="BV141" s="72"/>
      <c r="BW141" s="72"/>
      <c r="BX141" s="72"/>
      <c r="BY141" s="72"/>
      <c r="BZ141" s="72"/>
      <c r="CA141" s="72"/>
      <c r="CB141" s="72"/>
      <c r="CC141" s="72"/>
      <c r="CD141" s="72"/>
      <c r="CE141" s="72"/>
      <c r="CF141" s="72"/>
      <c r="CG141" s="72"/>
      <c r="CH141" s="72"/>
      <c r="CI141" s="72"/>
      <c r="CJ141" s="72"/>
      <c r="CK141" s="72"/>
      <c r="CL141" s="72"/>
      <c r="CM141" s="72"/>
      <c r="CN141" s="72"/>
      <c r="CO141" s="72"/>
      <c r="CP141" s="72"/>
      <c r="CQ141" s="72"/>
      <c r="CR141" s="72"/>
      <c r="CS141" s="72"/>
      <c r="CT141" s="72"/>
      <c r="CU141" s="72"/>
      <c r="CV141" s="72"/>
      <c r="CW141" s="72"/>
      <c r="CX141" s="72"/>
      <c r="CY141" s="72"/>
      <c r="CZ141" s="72"/>
      <c r="DA141" s="72"/>
      <c r="DB141" s="72"/>
      <c r="DC141" s="72"/>
      <c r="DD141" s="72"/>
      <c r="DE141" s="72"/>
      <c r="DF141" s="72"/>
      <c r="DG141" s="72"/>
      <c r="DH141" s="72"/>
      <c r="DI141" s="72"/>
      <c r="DJ141" s="72"/>
      <c r="DK141" s="72"/>
      <c r="DL141" s="72"/>
      <c r="DM141" s="72"/>
      <c r="DN141" s="72"/>
      <c r="DO141" s="72"/>
      <c r="DP141" s="72"/>
      <c r="DQ141" s="72"/>
      <c r="DR141" s="72"/>
      <c r="DS141" s="72"/>
      <c r="DT141" s="72"/>
      <c r="DU141" s="72"/>
      <c r="DV141" s="72"/>
      <c r="DW141" s="72"/>
      <c r="DX141" s="72"/>
      <c r="DY141" s="72"/>
      <c r="DZ141" s="72"/>
      <c r="EA141" s="72"/>
      <c r="EB141" s="72"/>
      <c r="EC141" s="72"/>
      <c r="ED141" s="72"/>
      <c r="EE141" s="72"/>
      <c r="EF141" s="72"/>
      <c r="EG141" s="72"/>
      <c r="EH141" s="72"/>
      <c r="EI141" s="72"/>
      <c r="EJ141" s="72"/>
      <c r="EK141" s="72"/>
      <c r="EL141" s="72"/>
      <c r="EM141" s="72"/>
      <c r="EN141" s="72"/>
      <c r="EO141" s="72"/>
      <c r="EP141" s="72"/>
      <c r="EQ141" s="72"/>
      <c r="ER141" s="72"/>
      <c r="ES141" s="72"/>
      <c r="ET141" s="72"/>
      <c r="EU141" s="72"/>
      <c r="EV141" s="72"/>
      <c r="EW141" s="72"/>
      <c r="EX141" s="72"/>
      <c r="EY141" s="72"/>
      <c r="EZ141" s="72"/>
      <c r="FA141" s="72"/>
      <c r="FB141" s="72"/>
      <c r="FC141" s="72"/>
      <c r="FD141" s="72"/>
      <c r="FE141" s="72"/>
      <c r="FF141" s="72"/>
      <c r="FG141" s="72"/>
      <c r="FH141" s="72"/>
      <c r="FI141" s="72"/>
      <c r="FJ141" s="72"/>
      <c r="FK141" s="72"/>
      <c r="FL141" s="72"/>
      <c r="FM141" s="72"/>
      <c r="FN141" s="72"/>
      <c r="FO141" s="72"/>
      <c r="FP141" s="72"/>
      <c r="FQ141" s="72"/>
      <c r="FR141" s="72"/>
      <c r="FS141" s="72"/>
      <c r="FT141" s="72"/>
      <c r="FU141" s="72"/>
      <c r="FV141" s="72"/>
      <c r="FW141" s="72"/>
      <c r="FX141" s="72"/>
      <c r="FY141" s="72"/>
      <c r="FZ141" s="72"/>
      <c r="GA141" s="72"/>
      <c r="GB141" s="72"/>
      <c r="GC141" s="72"/>
      <c r="GD141" s="72"/>
      <c r="GE141" s="72"/>
      <c r="GF141" s="72"/>
      <c r="GG141" s="72"/>
      <c r="GH141" s="72"/>
      <c r="GI141" s="72"/>
      <c r="GJ141" s="72"/>
      <c r="GK141" s="72"/>
      <c r="GL141" s="72"/>
      <c r="GM141" s="72"/>
      <c r="GN141" s="72"/>
      <c r="GO141" s="72"/>
      <c r="GP141" s="72"/>
      <c r="GQ141" s="72"/>
      <c r="GR141" s="72"/>
      <c r="GS141" s="72"/>
      <c r="GT141" s="72"/>
      <c r="GU141" s="72"/>
      <c r="GV141" s="72"/>
      <c r="GW141" s="72"/>
      <c r="GX141" s="72"/>
      <c r="GY141" s="72"/>
      <c r="GZ141" s="72"/>
      <c r="HA141" s="72"/>
      <c r="HB141" s="72"/>
      <c r="HC141" s="72"/>
      <c r="HD141" s="72"/>
      <c r="HE141" s="72"/>
      <c r="HF141" s="72"/>
      <c r="HG141" s="72"/>
      <c r="HH141" s="72"/>
      <c r="HI141" s="72"/>
      <c r="HJ141" s="72"/>
      <c r="HK141" s="72"/>
      <c r="HL141" s="72"/>
      <c r="HM141" s="72"/>
      <c r="HN141" s="72"/>
      <c r="HO141" s="72"/>
      <c r="HP141" s="72"/>
      <c r="HQ141" s="72"/>
      <c r="HR141" s="72"/>
      <c r="HS141" s="72"/>
      <c r="HT141" s="72"/>
      <c r="HU141" s="72"/>
      <c r="HV141" s="72"/>
      <c r="HW141" s="72"/>
      <c r="HX141" s="72"/>
      <c r="HY141" s="72"/>
      <c r="HZ141" s="72"/>
      <c r="IA141" s="72"/>
      <c r="IB141" s="72"/>
      <c r="IC141" s="72"/>
      <c r="ID141" s="72"/>
      <c r="IE141" s="72"/>
      <c r="IF141" s="72"/>
      <c r="IG141" s="72"/>
      <c r="IH141" s="72"/>
      <c r="II141" s="72"/>
      <c r="IJ141" s="72"/>
      <c r="IK141" s="72"/>
      <c r="IL141" s="72"/>
      <c r="IM141" s="72"/>
      <c r="IN141" s="72"/>
      <c r="IO141" s="72"/>
      <c r="IP141" s="72"/>
      <c r="IQ141" s="72"/>
      <c r="IR141" s="72"/>
      <c r="IS141" s="72"/>
      <c r="IT141" s="72"/>
      <c r="IU141" s="72"/>
      <c r="IV141" s="72"/>
      <c r="IW141" s="72"/>
      <c r="IX141" s="72"/>
    </row>
    <row r="142" spans="1:258" ht="15">
      <c r="A142"/>
      <c r="B142"/>
      <c r="C142"/>
      <c r="D142"/>
      <c r="E142"/>
      <c r="F142"/>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c r="AP142" s="72"/>
      <c r="AQ142" s="72"/>
      <c r="AR142" s="72"/>
      <c r="AS142" s="72"/>
      <c r="AT142" s="72"/>
      <c r="AU142" s="72"/>
      <c r="AV142" s="72"/>
      <c r="AW142" s="72"/>
      <c r="AX142" s="72"/>
      <c r="AY142" s="72"/>
      <c r="AZ142" s="72"/>
      <c r="BA142" s="72"/>
      <c r="BB142" s="72"/>
      <c r="BC142" s="72"/>
      <c r="BD142" s="72"/>
      <c r="BE142" s="72"/>
      <c r="BF142" s="72"/>
      <c r="BG142" s="72"/>
      <c r="BH142" s="72"/>
      <c r="BI142" s="72"/>
      <c r="BJ142" s="72"/>
      <c r="BK142" s="72"/>
      <c r="BL142" s="72"/>
      <c r="BM142" s="72"/>
      <c r="BN142" s="72"/>
      <c r="BO142" s="72"/>
      <c r="BP142" s="72"/>
      <c r="BQ142" s="72"/>
      <c r="BR142" s="72"/>
      <c r="BS142" s="72"/>
      <c r="BT142" s="72"/>
      <c r="BU142" s="72"/>
      <c r="BV142" s="72"/>
      <c r="BW142" s="72"/>
      <c r="BX142" s="72"/>
      <c r="BY142" s="72"/>
      <c r="BZ142" s="72"/>
      <c r="CA142" s="72"/>
      <c r="CB142" s="72"/>
      <c r="CC142" s="72"/>
      <c r="CD142" s="72"/>
      <c r="CE142" s="72"/>
      <c r="CF142" s="72"/>
      <c r="CG142" s="72"/>
      <c r="CH142" s="72"/>
      <c r="CI142" s="72"/>
      <c r="CJ142" s="72"/>
      <c r="CK142" s="72"/>
      <c r="CL142" s="72"/>
      <c r="CM142" s="72"/>
      <c r="CN142" s="72"/>
      <c r="CO142" s="72"/>
      <c r="CP142" s="72"/>
      <c r="CQ142" s="72"/>
      <c r="CR142" s="72"/>
      <c r="CS142" s="72"/>
      <c r="CT142" s="72"/>
      <c r="CU142" s="72"/>
      <c r="CV142" s="72"/>
      <c r="CW142" s="72"/>
      <c r="CX142" s="72"/>
      <c r="CY142" s="72"/>
      <c r="CZ142" s="72"/>
      <c r="DA142" s="72"/>
      <c r="DB142" s="72"/>
      <c r="DC142" s="72"/>
      <c r="DD142" s="72"/>
      <c r="DE142" s="72"/>
      <c r="DF142" s="72"/>
      <c r="DG142" s="72"/>
      <c r="DH142" s="72"/>
      <c r="DI142" s="72"/>
      <c r="DJ142" s="72"/>
      <c r="DK142" s="72"/>
      <c r="DL142" s="72"/>
      <c r="DM142" s="72"/>
      <c r="DN142" s="72"/>
      <c r="DO142" s="72"/>
      <c r="DP142" s="72"/>
      <c r="DQ142" s="72"/>
      <c r="DR142" s="72"/>
      <c r="DS142" s="72"/>
      <c r="DT142" s="72"/>
      <c r="DU142" s="72"/>
      <c r="DV142" s="72"/>
      <c r="DW142" s="72"/>
      <c r="DX142" s="72"/>
      <c r="DY142" s="72"/>
      <c r="DZ142" s="72"/>
      <c r="EA142" s="72"/>
      <c r="EB142" s="72"/>
      <c r="EC142" s="72"/>
      <c r="ED142" s="72"/>
      <c r="EE142" s="72"/>
      <c r="EF142" s="72"/>
      <c r="EG142" s="72"/>
      <c r="EH142" s="72"/>
      <c r="EI142" s="72"/>
      <c r="EJ142" s="72"/>
      <c r="EK142" s="72"/>
      <c r="EL142" s="72"/>
      <c r="EM142" s="72"/>
      <c r="EN142" s="72"/>
      <c r="EO142" s="72"/>
      <c r="EP142" s="72"/>
      <c r="EQ142" s="72"/>
      <c r="ER142" s="72"/>
      <c r="ES142" s="72"/>
      <c r="ET142" s="72"/>
      <c r="EU142" s="72"/>
      <c r="EV142" s="72"/>
      <c r="EW142" s="72"/>
      <c r="EX142" s="72"/>
      <c r="EY142" s="72"/>
      <c r="EZ142" s="72"/>
      <c r="FA142" s="72"/>
      <c r="FB142" s="72"/>
      <c r="FC142" s="72"/>
      <c r="FD142" s="72"/>
      <c r="FE142" s="72"/>
      <c r="FF142" s="72"/>
      <c r="FG142" s="72"/>
      <c r="FH142" s="72"/>
      <c r="FI142" s="72"/>
      <c r="FJ142" s="72"/>
      <c r="FK142" s="72"/>
      <c r="FL142" s="72"/>
      <c r="FM142" s="72"/>
      <c r="FN142" s="72"/>
      <c r="FO142" s="72"/>
      <c r="FP142" s="72"/>
      <c r="FQ142" s="72"/>
      <c r="FR142" s="72"/>
      <c r="FS142" s="72"/>
      <c r="FT142" s="72"/>
      <c r="FU142" s="72"/>
      <c r="FV142" s="72"/>
      <c r="FW142" s="72"/>
      <c r="FX142" s="72"/>
      <c r="FY142" s="72"/>
      <c r="FZ142" s="72"/>
      <c r="GA142" s="72"/>
      <c r="GB142" s="72"/>
      <c r="GC142" s="72"/>
      <c r="GD142" s="72"/>
      <c r="GE142" s="72"/>
      <c r="GF142" s="72"/>
      <c r="GG142" s="72"/>
      <c r="GH142" s="72"/>
      <c r="GI142" s="72"/>
      <c r="GJ142" s="72"/>
      <c r="GK142" s="72"/>
      <c r="GL142" s="72"/>
      <c r="GM142" s="72"/>
      <c r="GN142" s="72"/>
      <c r="GO142" s="72"/>
      <c r="GP142" s="72"/>
      <c r="GQ142" s="72"/>
      <c r="GR142" s="72"/>
      <c r="GS142" s="72"/>
      <c r="GT142" s="72"/>
      <c r="GU142" s="72"/>
      <c r="GV142" s="72"/>
      <c r="GW142" s="72"/>
      <c r="GX142" s="72"/>
      <c r="GY142" s="72"/>
      <c r="GZ142" s="72"/>
      <c r="HA142" s="72"/>
      <c r="HB142" s="72"/>
      <c r="HC142" s="72"/>
      <c r="HD142" s="72"/>
      <c r="HE142" s="72"/>
      <c r="HF142" s="72"/>
      <c r="HG142" s="72"/>
      <c r="HH142" s="72"/>
      <c r="HI142" s="72"/>
      <c r="HJ142" s="72"/>
      <c r="HK142" s="72"/>
      <c r="HL142" s="72"/>
      <c r="HM142" s="72"/>
      <c r="HN142" s="72"/>
      <c r="HO142" s="72"/>
      <c r="HP142" s="72"/>
      <c r="HQ142" s="72"/>
      <c r="HR142" s="72"/>
      <c r="HS142" s="72"/>
      <c r="HT142" s="72"/>
      <c r="HU142" s="72"/>
      <c r="HV142" s="72"/>
      <c r="HW142" s="72"/>
      <c r="HX142" s="72"/>
      <c r="HY142" s="72"/>
      <c r="HZ142" s="72"/>
      <c r="IA142" s="72"/>
      <c r="IB142" s="72"/>
      <c r="IC142" s="72"/>
      <c r="ID142" s="72"/>
      <c r="IE142" s="72"/>
      <c r="IF142" s="72"/>
      <c r="IG142" s="72"/>
      <c r="IH142" s="72"/>
      <c r="II142" s="72"/>
      <c r="IJ142" s="72"/>
      <c r="IK142" s="72"/>
      <c r="IL142" s="72"/>
      <c r="IM142" s="72"/>
      <c r="IN142" s="72"/>
      <c r="IO142" s="72"/>
      <c r="IP142" s="72"/>
      <c r="IQ142" s="72"/>
      <c r="IR142" s="72"/>
      <c r="IS142" s="72"/>
      <c r="IT142" s="72"/>
      <c r="IU142" s="72"/>
      <c r="IV142" s="72"/>
      <c r="IW142" s="72"/>
      <c r="IX142" s="72"/>
    </row>
    <row r="143" spans="1:258" ht="15">
      <c r="A143"/>
      <c r="B143"/>
      <c r="C143"/>
      <c r="D143"/>
      <c r="E143"/>
      <c r="F143"/>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c r="AP143" s="72"/>
      <c r="AQ143" s="72"/>
      <c r="AR143" s="72"/>
      <c r="AS143" s="72"/>
      <c r="AT143" s="72"/>
      <c r="AU143" s="72"/>
      <c r="AV143" s="72"/>
      <c r="AW143" s="72"/>
      <c r="AX143" s="72"/>
      <c r="AY143" s="72"/>
      <c r="AZ143" s="72"/>
      <c r="BA143" s="72"/>
      <c r="BB143" s="72"/>
      <c r="BC143" s="72"/>
      <c r="BD143" s="72"/>
      <c r="BE143" s="72"/>
      <c r="BF143" s="72"/>
      <c r="BG143" s="72"/>
      <c r="BH143" s="72"/>
      <c r="BI143" s="72"/>
      <c r="BJ143" s="72"/>
      <c r="BK143" s="72"/>
      <c r="BL143" s="72"/>
      <c r="BM143" s="72"/>
      <c r="BN143" s="72"/>
      <c r="BO143" s="72"/>
      <c r="BP143" s="72"/>
      <c r="BQ143" s="72"/>
      <c r="BR143" s="72"/>
      <c r="BS143" s="72"/>
      <c r="BT143" s="72"/>
      <c r="BU143" s="72"/>
      <c r="BV143" s="72"/>
      <c r="BW143" s="72"/>
      <c r="BX143" s="72"/>
      <c r="BY143" s="72"/>
      <c r="BZ143" s="72"/>
      <c r="CA143" s="72"/>
      <c r="CB143" s="72"/>
      <c r="CC143" s="72"/>
      <c r="CD143" s="72"/>
      <c r="CE143" s="72"/>
      <c r="CF143" s="72"/>
      <c r="CG143" s="72"/>
      <c r="CH143" s="72"/>
      <c r="CI143" s="72"/>
      <c r="CJ143" s="72"/>
      <c r="CK143" s="72"/>
      <c r="CL143" s="72"/>
      <c r="CM143" s="72"/>
      <c r="CN143" s="72"/>
      <c r="CO143" s="72"/>
      <c r="CP143" s="72"/>
      <c r="CQ143" s="72"/>
      <c r="CR143" s="72"/>
      <c r="CS143" s="72"/>
      <c r="CT143" s="72"/>
      <c r="CU143" s="72"/>
      <c r="CV143" s="72"/>
      <c r="CW143" s="72"/>
      <c r="CX143" s="72"/>
      <c r="CY143" s="72"/>
      <c r="CZ143" s="72"/>
      <c r="DA143" s="72"/>
      <c r="DB143" s="72"/>
      <c r="DC143" s="72"/>
      <c r="DD143" s="72"/>
      <c r="DE143" s="72"/>
      <c r="DF143" s="72"/>
      <c r="DG143" s="72"/>
      <c r="DH143" s="72"/>
      <c r="DI143" s="72"/>
      <c r="DJ143" s="72"/>
      <c r="DK143" s="72"/>
      <c r="DL143" s="72"/>
      <c r="DM143" s="72"/>
      <c r="DN143" s="72"/>
      <c r="DO143" s="72"/>
      <c r="DP143" s="72"/>
      <c r="DQ143" s="72"/>
      <c r="DR143" s="72"/>
      <c r="DS143" s="72"/>
      <c r="DT143" s="72"/>
      <c r="DU143" s="72"/>
      <c r="DV143" s="72"/>
      <c r="DW143" s="72"/>
      <c r="DX143" s="72"/>
      <c r="DY143" s="72"/>
      <c r="DZ143" s="72"/>
      <c r="EA143" s="72"/>
      <c r="EB143" s="72"/>
      <c r="EC143" s="72"/>
      <c r="ED143" s="72"/>
      <c r="EE143" s="72"/>
      <c r="EF143" s="72"/>
      <c r="EG143" s="72"/>
      <c r="EH143" s="72"/>
      <c r="EI143" s="72"/>
      <c r="EJ143" s="72"/>
      <c r="EK143" s="72"/>
      <c r="EL143" s="72"/>
      <c r="EM143" s="72"/>
      <c r="EN143" s="72"/>
      <c r="EO143" s="72"/>
      <c r="EP143" s="72"/>
      <c r="EQ143" s="72"/>
      <c r="ER143" s="72"/>
      <c r="ES143" s="72"/>
      <c r="ET143" s="72"/>
      <c r="EU143" s="72"/>
      <c r="EV143" s="72"/>
      <c r="EW143" s="72"/>
      <c r="EX143" s="72"/>
      <c r="EY143" s="72"/>
      <c r="EZ143" s="72"/>
      <c r="FA143" s="72"/>
      <c r="FB143" s="72"/>
      <c r="FC143" s="72"/>
      <c r="FD143" s="72"/>
      <c r="FE143" s="72"/>
      <c r="FF143" s="72"/>
      <c r="FG143" s="72"/>
      <c r="FH143" s="72"/>
      <c r="FI143" s="72"/>
      <c r="FJ143" s="72"/>
      <c r="FK143" s="72"/>
      <c r="FL143" s="72"/>
      <c r="FM143" s="72"/>
      <c r="FN143" s="72"/>
      <c r="FO143" s="72"/>
      <c r="FP143" s="72"/>
      <c r="FQ143" s="72"/>
      <c r="FR143" s="72"/>
      <c r="FS143" s="72"/>
      <c r="FT143" s="72"/>
      <c r="FU143" s="72"/>
      <c r="FV143" s="72"/>
      <c r="FW143" s="72"/>
      <c r="FX143" s="72"/>
      <c r="FY143" s="72"/>
      <c r="FZ143" s="72"/>
      <c r="GA143" s="72"/>
      <c r="GB143" s="72"/>
      <c r="GC143" s="72"/>
      <c r="GD143" s="72"/>
      <c r="GE143" s="72"/>
      <c r="GF143" s="72"/>
      <c r="GG143" s="72"/>
      <c r="GH143" s="72"/>
      <c r="GI143" s="72"/>
      <c r="GJ143" s="72"/>
      <c r="GK143" s="72"/>
      <c r="GL143" s="72"/>
      <c r="GM143" s="72"/>
      <c r="GN143" s="72"/>
      <c r="GO143" s="72"/>
      <c r="GP143" s="72"/>
      <c r="GQ143" s="72"/>
      <c r="GR143" s="72"/>
      <c r="GS143" s="72"/>
      <c r="GT143" s="72"/>
      <c r="GU143" s="72"/>
      <c r="GV143" s="72"/>
      <c r="GW143" s="72"/>
      <c r="GX143" s="72"/>
      <c r="GY143" s="72"/>
      <c r="GZ143" s="72"/>
      <c r="HA143" s="72"/>
      <c r="HB143" s="72"/>
      <c r="HC143" s="72"/>
      <c r="HD143" s="72"/>
      <c r="HE143" s="72"/>
      <c r="HF143" s="72"/>
      <c r="HG143" s="72"/>
      <c r="HH143" s="72"/>
      <c r="HI143" s="72"/>
      <c r="HJ143" s="72"/>
      <c r="HK143" s="72"/>
      <c r="HL143" s="72"/>
      <c r="HM143" s="72"/>
      <c r="HN143" s="72"/>
      <c r="HO143" s="72"/>
      <c r="HP143" s="72"/>
      <c r="HQ143" s="72"/>
      <c r="HR143" s="72"/>
      <c r="HS143" s="72"/>
      <c r="HT143" s="72"/>
      <c r="HU143" s="72"/>
      <c r="HV143" s="72"/>
      <c r="HW143" s="72"/>
      <c r="HX143" s="72"/>
      <c r="HY143" s="72"/>
      <c r="HZ143" s="72"/>
      <c r="IA143" s="72"/>
      <c r="IB143" s="72"/>
      <c r="IC143" s="72"/>
      <c r="ID143" s="72"/>
      <c r="IE143" s="72"/>
      <c r="IF143" s="72"/>
      <c r="IG143" s="72"/>
      <c r="IH143" s="72"/>
      <c r="II143" s="72"/>
      <c r="IJ143" s="72"/>
      <c r="IK143" s="72"/>
      <c r="IL143" s="72"/>
      <c r="IM143" s="72"/>
      <c r="IN143" s="72"/>
      <c r="IO143" s="72"/>
      <c r="IP143" s="72"/>
      <c r="IQ143" s="72"/>
      <c r="IR143" s="72"/>
      <c r="IS143" s="72"/>
      <c r="IT143" s="72"/>
      <c r="IU143" s="72"/>
      <c r="IV143" s="72"/>
      <c r="IW143" s="72"/>
      <c r="IX143" s="72"/>
    </row>
    <row r="144" spans="1:258" ht="15">
      <c r="A144"/>
      <c r="B144"/>
      <c r="C144"/>
      <c r="D144"/>
      <c r="E144"/>
      <c r="F144"/>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c r="BC144" s="72"/>
      <c r="BD144" s="72"/>
      <c r="BE144" s="72"/>
      <c r="BF144" s="72"/>
      <c r="BG144" s="72"/>
      <c r="BH144" s="72"/>
      <c r="BI144" s="72"/>
      <c r="BJ144" s="72"/>
      <c r="BK144" s="72"/>
      <c r="BL144" s="72"/>
      <c r="BM144" s="72"/>
      <c r="BN144" s="72"/>
      <c r="BO144" s="72"/>
      <c r="BP144" s="72"/>
      <c r="BQ144" s="72"/>
      <c r="BR144" s="72"/>
      <c r="BS144" s="72"/>
      <c r="BT144" s="72"/>
      <c r="BU144" s="72"/>
      <c r="BV144" s="72"/>
      <c r="BW144" s="72"/>
      <c r="BX144" s="72"/>
      <c r="BY144" s="72"/>
      <c r="BZ144" s="72"/>
      <c r="CA144" s="72"/>
      <c r="CB144" s="72"/>
      <c r="CC144" s="72"/>
      <c r="CD144" s="72"/>
      <c r="CE144" s="72"/>
      <c r="CF144" s="72"/>
      <c r="CG144" s="72"/>
      <c r="CH144" s="72"/>
      <c r="CI144" s="72"/>
      <c r="CJ144" s="72"/>
      <c r="CK144" s="72"/>
      <c r="CL144" s="72"/>
      <c r="CM144" s="72"/>
      <c r="CN144" s="72"/>
      <c r="CO144" s="72"/>
      <c r="CP144" s="72"/>
      <c r="CQ144" s="72"/>
      <c r="CR144" s="72"/>
      <c r="CS144" s="72"/>
      <c r="CT144" s="72"/>
      <c r="CU144" s="72"/>
      <c r="CV144" s="72"/>
      <c r="CW144" s="72"/>
      <c r="CX144" s="72"/>
      <c r="CY144" s="72"/>
      <c r="CZ144" s="72"/>
      <c r="DA144" s="72"/>
      <c r="DB144" s="72"/>
      <c r="DC144" s="72"/>
      <c r="DD144" s="72"/>
      <c r="DE144" s="72"/>
      <c r="DF144" s="72"/>
      <c r="DG144" s="72"/>
      <c r="DH144" s="72"/>
      <c r="DI144" s="72"/>
      <c r="DJ144" s="72"/>
      <c r="DK144" s="72"/>
      <c r="DL144" s="72"/>
      <c r="DM144" s="72"/>
      <c r="DN144" s="72"/>
      <c r="DO144" s="72"/>
      <c r="DP144" s="72"/>
      <c r="DQ144" s="72"/>
      <c r="DR144" s="72"/>
      <c r="DS144" s="72"/>
      <c r="DT144" s="72"/>
      <c r="DU144" s="72"/>
      <c r="DV144" s="72"/>
      <c r="DW144" s="72"/>
      <c r="DX144" s="72"/>
      <c r="DY144" s="72"/>
      <c r="DZ144" s="72"/>
      <c r="EA144" s="72"/>
      <c r="EB144" s="72"/>
      <c r="EC144" s="72"/>
      <c r="ED144" s="72"/>
      <c r="EE144" s="72"/>
      <c r="EF144" s="72"/>
      <c r="EG144" s="72"/>
      <c r="EH144" s="72"/>
      <c r="EI144" s="72"/>
      <c r="EJ144" s="72"/>
      <c r="EK144" s="72"/>
      <c r="EL144" s="72"/>
      <c r="EM144" s="72"/>
      <c r="EN144" s="72"/>
      <c r="EO144" s="72"/>
      <c r="EP144" s="72"/>
      <c r="EQ144" s="72"/>
      <c r="ER144" s="72"/>
      <c r="ES144" s="72"/>
      <c r="ET144" s="72"/>
      <c r="EU144" s="72"/>
      <c r="EV144" s="72"/>
      <c r="EW144" s="72"/>
      <c r="EX144" s="72"/>
      <c r="EY144" s="72"/>
      <c r="EZ144" s="72"/>
      <c r="FA144" s="72"/>
      <c r="FB144" s="72"/>
      <c r="FC144" s="72"/>
      <c r="FD144" s="72"/>
      <c r="FE144" s="72"/>
      <c r="FF144" s="72"/>
      <c r="FG144" s="72"/>
      <c r="FH144" s="72"/>
      <c r="FI144" s="72"/>
      <c r="FJ144" s="72"/>
      <c r="FK144" s="72"/>
      <c r="FL144" s="72"/>
      <c r="FM144" s="72"/>
      <c r="FN144" s="72"/>
      <c r="FO144" s="72"/>
      <c r="FP144" s="72"/>
      <c r="FQ144" s="72"/>
      <c r="FR144" s="72"/>
      <c r="FS144" s="72"/>
      <c r="FT144" s="72"/>
      <c r="FU144" s="72"/>
      <c r="FV144" s="72"/>
      <c r="FW144" s="72"/>
      <c r="FX144" s="72"/>
      <c r="FY144" s="72"/>
      <c r="FZ144" s="72"/>
      <c r="GA144" s="72"/>
      <c r="GB144" s="72"/>
      <c r="GC144" s="72"/>
      <c r="GD144" s="72"/>
      <c r="GE144" s="72"/>
      <c r="GF144" s="72"/>
      <c r="GG144" s="72"/>
      <c r="GH144" s="72"/>
      <c r="GI144" s="72"/>
      <c r="GJ144" s="72"/>
      <c r="GK144" s="72"/>
      <c r="GL144" s="72"/>
      <c r="GM144" s="72"/>
      <c r="GN144" s="72"/>
      <c r="GO144" s="72"/>
      <c r="GP144" s="72"/>
      <c r="GQ144" s="72"/>
      <c r="GR144" s="72"/>
      <c r="GS144" s="72"/>
      <c r="GT144" s="72"/>
      <c r="GU144" s="72"/>
      <c r="GV144" s="72"/>
      <c r="GW144" s="72"/>
      <c r="GX144" s="72"/>
      <c r="GY144" s="72"/>
      <c r="GZ144" s="72"/>
      <c r="HA144" s="72"/>
      <c r="HB144" s="72"/>
      <c r="HC144" s="72"/>
      <c r="HD144" s="72"/>
      <c r="HE144" s="72"/>
      <c r="HF144" s="72"/>
      <c r="HG144" s="72"/>
      <c r="HH144" s="72"/>
      <c r="HI144" s="72"/>
      <c r="HJ144" s="72"/>
      <c r="HK144" s="72"/>
      <c r="HL144" s="72"/>
      <c r="HM144" s="72"/>
      <c r="HN144" s="72"/>
      <c r="HO144" s="72"/>
      <c r="HP144" s="72"/>
      <c r="HQ144" s="72"/>
      <c r="HR144" s="72"/>
      <c r="HS144" s="72"/>
      <c r="HT144" s="72"/>
      <c r="HU144" s="72"/>
      <c r="HV144" s="72"/>
      <c r="HW144" s="72"/>
      <c r="HX144" s="72"/>
      <c r="HY144" s="72"/>
      <c r="HZ144" s="72"/>
      <c r="IA144" s="72"/>
      <c r="IB144" s="72"/>
      <c r="IC144" s="72"/>
      <c r="ID144" s="72"/>
      <c r="IE144" s="72"/>
      <c r="IF144" s="72"/>
      <c r="IG144" s="72"/>
      <c r="IH144" s="72"/>
      <c r="II144" s="72"/>
      <c r="IJ144" s="72"/>
      <c r="IK144" s="72"/>
      <c r="IL144" s="72"/>
      <c r="IM144" s="72"/>
      <c r="IN144" s="72"/>
      <c r="IO144" s="72"/>
      <c r="IP144" s="72"/>
      <c r="IQ144" s="72"/>
      <c r="IR144" s="72"/>
      <c r="IS144" s="72"/>
      <c r="IT144" s="72"/>
      <c r="IU144" s="72"/>
      <c r="IV144" s="72"/>
      <c r="IW144" s="72"/>
      <c r="IX144" s="72"/>
    </row>
    <row r="145" spans="1:258" ht="15">
      <c r="A145"/>
      <c r="B145"/>
      <c r="C145"/>
      <c r="D145"/>
      <c r="E145"/>
      <c r="F145"/>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c r="AP145" s="72"/>
      <c r="AQ145" s="72"/>
      <c r="AR145" s="72"/>
      <c r="AS145" s="72"/>
      <c r="AT145" s="72"/>
      <c r="AU145" s="72"/>
      <c r="AV145" s="72"/>
      <c r="AW145" s="72"/>
      <c r="AX145" s="72"/>
      <c r="AY145" s="72"/>
      <c r="AZ145" s="72"/>
      <c r="BA145" s="72"/>
      <c r="BB145" s="72"/>
      <c r="BC145" s="72"/>
      <c r="BD145" s="72"/>
      <c r="BE145" s="72"/>
      <c r="BF145" s="72"/>
      <c r="BG145" s="72"/>
      <c r="BH145" s="72"/>
      <c r="BI145" s="72"/>
      <c r="BJ145" s="72"/>
      <c r="BK145" s="72"/>
      <c r="BL145" s="72"/>
      <c r="BM145" s="72"/>
      <c r="BN145" s="72"/>
      <c r="BO145" s="72"/>
      <c r="BP145" s="72"/>
      <c r="BQ145" s="72"/>
      <c r="BR145" s="72"/>
      <c r="BS145" s="72"/>
      <c r="BT145" s="72"/>
      <c r="BU145" s="72"/>
      <c r="BV145" s="72"/>
      <c r="BW145" s="72"/>
      <c r="BX145" s="72"/>
      <c r="BY145" s="72"/>
      <c r="BZ145" s="72"/>
      <c r="CA145" s="72"/>
      <c r="CB145" s="72"/>
      <c r="CC145" s="72"/>
      <c r="CD145" s="72"/>
      <c r="CE145" s="72"/>
      <c r="CF145" s="72"/>
      <c r="CG145" s="72"/>
      <c r="CH145" s="72"/>
      <c r="CI145" s="72"/>
      <c r="CJ145" s="72"/>
      <c r="CK145" s="72"/>
      <c r="CL145" s="72"/>
      <c r="CM145" s="72"/>
      <c r="CN145" s="72"/>
      <c r="CO145" s="72"/>
      <c r="CP145" s="72"/>
      <c r="CQ145" s="72"/>
      <c r="CR145" s="72"/>
      <c r="CS145" s="72"/>
      <c r="CT145" s="72"/>
      <c r="CU145" s="72"/>
      <c r="CV145" s="72"/>
      <c r="CW145" s="72"/>
      <c r="CX145" s="72"/>
      <c r="CY145" s="72"/>
      <c r="CZ145" s="72"/>
      <c r="DA145" s="72"/>
      <c r="DB145" s="72"/>
      <c r="DC145" s="72"/>
      <c r="DD145" s="72"/>
      <c r="DE145" s="72"/>
      <c r="DF145" s="72"/>
      <c r="DG145" s="72"/>
      <c r="DH145" s="72"/>
      <c r="DI145" s="72"/>
      <c r="DJ145" s="72"/>
      <c r="DK145" s="72"/>
      <c r="DL145" s="72"/>
      <c r="DM145" s="72"/>
      <c r="DN145" s="72"/>
      <c r="DO145" s="72"/>
      <c r="DP145" s="72"/>
      <c r="DQ145" s="72"/>
      <c r="DR145" s="72"/>
      <c r="DS145" s="72"/>
      <c r="DT145" s="72"/>
      <c r="DU145" s="72"/>
      <c r="DV145" s="72"/>
      <c r="DW145" s="72"/>
      <c r="DX145" s="72"/>
      <c r="DY145" s="72"/>
      <c r="DZ145" s="72"/>
      <c r="EA145" s="72"/>
      <c r="EB145" s="72"/>
      <c r="EC145" s="72"/>
      <c r="ED145" s="72"/>
      <c r="EE145" s="72"/>
      <c r="EF145" s="72"/>
      <c r="EG145" s="72"/>
      <c r="EH145" s="72"/>
      <c r="EI145" s="72"/>
      <c r="EJ145" s="72"/>
      <c r="EK145" s="72"/>
      <c r="EL145" s="72"/>
      <c r="EM145" s="72"/>
      <c r="EN145" s="72"/>
      <c r="EO145" s="72"/>
      <c r="EP145" s="72"/>
      <c r="EQ145" s="72"/>
      <c r="ER145" s="72"/>
      <c r="ES145" s="72"/>
      <c r="ET145" s="72"/>
      <c r="EU145" s="72"/>
      <c r="EV145" s="72"/>
      <c r="EW145" s="72"/>
      <c r="EX145" s="72"/>
      <c r="EY145" s="72"/>
      <c r="EZ145" s="72"/>
      <c r="FA145" s="72"/>
      <c r="FB145" s="72"/>
      <c r="FC145" s="72"/>
      <c r="FD145" s="72"/>
      <c r="FE145" s="72"/>
      <c r="FF145" s="72"/>
      <c r="FG145" s="72"/>
      <c r="FH145" s="72"/>
      <c r="FI145" s="72"/>
      <c r="FJ145" s="72"/>
      <c r="FK145" s="72"/>
      <c r="FL145" s="72"/>
      <c r="FM145" s="72"/>
      <c r="FN145" s="72"/>
      <c r="FO145" s="72"/>
      <c r="FP145" s="72"/>
      <c r="FQ145" s="72"/>
      <c r="FR145" s="72"/>
      <c r="FS145" s="72"/>
      <c r="FT145" s="72"/>
      <c r="FU145" s="72"/>
      <c r="FV145" s="72"/>
      <c r="FW145" s="72"/>
      <c r="FX145" s="72"/>
      <c r="FY145" s="72"/>
      <c r="FZ145" s="72"/>
      <c r="GA145" s="72"/>
      <c r="GB145" s="72"/>
      <c r="GC145" s="72"/>
      <c r="GD145" s="72"/>
      <c r="GE145" s="72"/>
      <c r="GF145" s="72"/>
      <c r="GG145" s="72"/>
      <c r="GH145" s="72"/>
      <c r="GI145" s="72"/>
      <c r="GJ145" s="72"/>
      <c r="GK145" s="72"/>
      <c r="GL145" s="72"/>
      <c r="GM145" s="72"/>
      <c r="GN145" s="72"/>
      <c r="GO145" s="72"/>
      <c r="GP145" s="72"/>
      <c r="GQ145" s="72"/>
      <c r="GR145" s="72"/>
      <c r="GS145" s="72"/>
      <c r="GT145" s="72"/>
      <c r="GU145" s="72"/>
      <c r="GV145" s="72"/>
      <c r="GW145" s="72"/>
      <c r="GX145" s="72"/>
      <c r="GY145" s="72"/>
      <c r="GZ145" s="72"/>
      <c r="HA145" s="72"/>
      <c r="HB145" s="72"/>
      <c r="HC145" s="72"/>
      <c r="HD145" s="72"/>
      <c r="HE145" s="72"/>
      <c r="HF145" s="72"/>
      <c r="HG145" s="72"/>
      <c r="HH145" s="72"/>
      <c r="HI145" s="72"/>
      <c r="HJ145" s="72"/>
      <c r="HK145" s="72"/>
      <c r="HL145" s="72"/>
      <c r="HM145" s="72"/>
      <c r="HN145" s="72"/>
      <c r="HO145" s="72"/>
      <c r="HP145" s="72"/>
      <c r="HQ145" s="72"/>
      <c r="HR145" s="72"/>
      <c r="HS145" s="72"/>
      <c r="HT145" s="72"/>
      <c r="HU145" s="72"/>
      <c r="HV145" s="72"/>
      <c r="HW145" s="72"/>
      <c r="HX145" s="72"/>
      <c r="HY145" s="72"/>
      <c r="HZ145" s="72"/>
      <c r="IA145" s="72"/>
      <c r="IB145" s="72"/>
      <c r="IC145" s="72"/>
      <c r="ID145" s="72"/>
      <c r="IE145" s="72"/>
      <c r="IF145" s="72"/>
      <c r="IG145" s="72"/>
      <c r="IH145" s="72"/>
      <c r="II145" s="72"/>
      <c r="IJ145" s="72"/>
      <c r="IK145" s="72"/>
      <c r="IL145" s="72"/>
      <c r="IM145" s="72"/>
      <c r="IN145" s="72"/>
      <c r="IO145" s="72"/>
      <c r="IP145" s="72"/>
      <c r="IQ145" s="72"/>
      <c r="IR145" s="72"/>
      <c r="IS145" s="72"/>
      <c r="IT145" s="72"/>
      <c r="IU145" s="72"/>
      <c r="IV145" s="72"/>
      <c r="IW145" s="72"/>
      <c r="IX145" s="72"/>
    </row>
    <row r="146" spans="1:258" ht="15">
      <c r="A146"/>
      <c r="B146"/>
      <c r="C146"/>
      <c r="D146"/>
      <c r="E146"/>
      <c r="F146"/>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c r="AP146" s="72"/>
      <c r="AQ146" s="72"/>
      <c r="AR146" s="72"/>
      <c r="AS146" s="72"/>
      <c r="AT146" s="72"/>
      <c r="AU146" s="72"/>
      <c r="AV146" s="72"/>
      <c r="AW146" s="72"/>
      <c r="AX146" s="72"/>
      <c r="AY146" s="72"/>
      <c r="AZ146" s="72"/>
      <c r="BA146" s="72"/>
      <c r="BB146" s="72"/>
      <c r="BC146" s="72"/>
      <c r="BD146" s="72"/>
      <c r="BE146" s="72"/>
      <c r="BF146" s="72"/>
      <c r="BG146" s="72"/>
      <c r="BH146" s="72"/>
      <c r="BI146" s="72"/>
      <c r="BJ146" s="72"/>
      <c r="BK146" s="72"/>
      <c r="BL146" s="72"/>
      <c r="BM146" s="72"/>
      <c r="BN146" s="72"/>
      <c r="BO146" s="72"/>
      <c r="BP146" s="72"/>
      <c r="BQ146" s="72"/>
      <c r="BR146" s="72"/>
      <c r="BS146" s="72"/>
      <c r="BT146" s="72"/>
      <c r="BU146" s="72"/>
      <c r="BV146" s="72"/>
      <c r="BW146" s="72"/>
      <c r="BX146" s="72"/>
      <c r="BY146" s="72"/>
      <c r="BZ146" s="72"/>
      <c r="CA146" s="72"/>
      <c r="CB146" s="72"/>
      <c r="CC146" s="72"/>
      <c r="CD146" s="72"/>
      <c r="CE146" s="72"/>
      <c r="CF146" s="72"/>
      <c r="CG146" s="72"/>
      <c r="CH146" s="72"/>
      <c r="CI146" s="72"/>
      <c r="CJ146" s="72"/>
      <c r="CK146" s="72"/>
      <c r="CL146" s="72"/>
      <c r="CM146" s="72"/>
      <c r="CN146" s="72"/>
      <c r="CO146" s="72"/>
      <c r="CP146" s="72"/>
      <c r="CQ146" s="72"/>
      <c r="CR146" s="72"/>
      <c r="CS146" s="72"/>
      <c r="CT146" s="72"/>
      <c r="CU146" s="72"/>
      <c r="CV146" s="72"/>
      <c r="CW146" s="72"/>
      <c r="CX146" s="72"/>
      <c r="CY146" s="72"/>
      <c r="CZ146" s="72"/>
      <c r="DA146" s="72"/>
      <c r="DB146" s="72"/>
      <c r="DC146" s="72"/>
      <c r="DD146" s="72"/>
      <c r="DE146" s="72"/>
      <c r="DF146" s="72"/>
      <c r="DG146" s="72"/>
      <c r="DH146" s="72"/>
      <c r="DI146" s="72"/>
      <c r="DJ146" s="72"/>
      <c r="DK146" s="72"/>
      <c r="DL146" s="72"/>
      <c r="DM146" s="72"/>
      <c r="DN146" s="72"/>
      <c r="DO146" s="72"/>
      <c r="DP146" s="72"/>
      <c r="DQ146" s="72"/>
      <c r="DR146" s="72"/>
      <c r="DS146" s="72"/>
      <c r="DT146" s="72"/>
      <c r="DU146" s="72"/>
      <c r="DV146" s="72"/>
      <c r="DW146" s="72"/>
      <c r="DX146" s="72"/>
      <c r="DY146" s="72"/>
      <c r="DZ146" s="72"/>
      <c r="EA146" s="72"/>
      <c r="EB146" s="72"/>
      <c r="EC146" s="72"/>
      <c r="ED146" s="72"/>
      <c r="EE146" s="72"/>
      <c r="EF146" s="72"/>
      <c r="EG146" s="72"/>
      <c r="EH146" s="72"/>
      <c r="EI146" s="72"/>
      <c r="EJ146" s="72"/>
      <c r="EK146" s="72"/>
      <c r="EL146" s="72"/>
      <c r="EM146" s="72"/>
      <c r="EN146" s="72"/>
      <c r="EO146" s="72"/>
      <c r="EP146" s="72"/>
      <c r="EQ146" s="72"/>
      <c r="ER146" s="72"/>
      <c r="ES146" s="72"/>
      <c r="ET146" s="72"/>
      <c r="EU146" s="72"/>
      <c r="EV146" s="72"/>
      <c r="EW146" s="72"/>
      <c r="EX146" s="72"/>
      <c r="EY146" s="72"/>
      <c r="EZ146" s="72"/>
      <c r="FA146" s="72"/>
      <c r="FB146" s="72"/>
      <c r="FC146" s="72"/>
      <c r="FD146" s="72"/>
      <c r="FE146" s="72"/>
      <c r="FF146" s="72"/>
      <c r="FG146" s="72"/>
      <c r="FH146" s="72"/>
      <c r="FI146" s="72"/>
      <c r="FJ146" s="72"/>
      <c r="FK146" s="72"/>
      <c r="FL146" s="72"/>
      <c r="FM146" s="72"/>
      <c r="FN146" s="72"/>
      <c r="FO146" s="72"/>
      <c r="FP146" s="72"/>
      <c r="FQ146" s="72"/>
      <c r="FR146" s="72"/>
      <c r="FS146" s="72"/>
      <c r="FT146" s="72"/>
      <c r="FU146" s="72"/>
      <c r="FV146" s="72"/>
      <c r="FW146" s="72"/>
      <c r="FX146" s="72"/>
      <c r="FY146" s="72"/>
      <c r="FZ146" s="72"/>
      <c r="GA146" s="72"/>
      <c r="GB146" s="72"/>
      <c r="GC146" s="72"/>
      <c r="GD146" s="72"/>
      <c r="GE146" s="72"/>
      <c r="GF146" s="72"/>
      <c r="GG146" s="72"/>
      <c r="GH146" s="72"/>
      <c r="GI146" s="72"/>
      <c r="GJ146" s="72"/>
      <c r="GK146" s="72"/>
      <c r="GL146" s="72"/>
      <c r="GM146" s="72"/>
      <c r="GN146" s="72"/>
      <c r="GO146" s="72"/>
      <c r="GP146" s="72"/>
      <c r="GQ146" s="72"/>
      <c r="GR146" s="72"/>
      <c r="GS146" s="72"/>
      <c r="GT146" s="72"/>
      <c r="GU146" s="72"/>
      <c r="GV146" s="72"/>
      <c r="GW146" s="72"/>
      <c r="GX146" s="72"/>
      <c r="GY146" s="72"/>
      <c r="GZ146" s="72"/>
      <c r="HA146" s="72"/>
      <c r="HB146" s="72"/>
      <c r="HC146" s="72"/>
      <c r="HD146" s="72"/>
      <c r="HE146" s="72"/>
      <c r="HF146" s="72"/>
      <c r="HG146" s="72"/>
      <c r="HH146" s="72"/>
      <c r="HI146" s="72"/>
      <c r="HJ146" s="72"/>
      <c r="HK146" s="72"/>
      <c r="HL146" s="72"/>
      <c r="HM146" s="72"/>
      <c r="HN146" s="72"/>
      <c r="HO146" s="72"/>
      <c r="HP146" s="72"/>
      <c r="HQ146" s="72"/>
      <c r="HR146" s="72"/>
      <c r="HS146" s="72"/>
      <c r="HT146" s="72"/>
      <c r="HU146" s="72"/>
      <c r="HV146" s="72"/>
      <c r="HW146" s="72"/>
      <c r="HX146" s="72"/>
      <c r="HY146" s="72"/>
      <c r="HZ146" s="72"/>
      <c r="IA146" s="72"/>
      <c r="IB146" s="72"/>
      <c r="IC146" s="72"/>
      <c r="ID146" s="72"/>
      <c r="IE146" s="72"/>
      <c r="IF146" s="72"/>
      <c r="IG146" s="72"/>
      <c r="IH146" s="72"/>
      <c r="II146" s="72"/>
      <c r="IJ146" s="72"/>
      <c r="IK146" s="72"/>
      <c r="IL146" s="72"/>
      <c r="IM146" s="72"/>
      <c r="IN146" s="72"/>
      <c r="IO146" s="72"/>
      <c r="IP146" s="72"/>
      <c r="IQ146" s="72"/>
      <c r="IR146" s="72"/>
      <c r="IS146" s="72"/>
      <c r="IT146" s="72"/>
      <c r="IU146" s="72"/>
      <c r="IV146" s="72"/>
      <c r="IW146" s="72"/>
      <c r="IX146" s="72"/>
    </row>
    <row r="147" spans="1:258" ht="15">
      <c r="A147"/>
      <c r="B147"/>
      <c r="C147"/>
      <c r="D147"/>
      <c r="E147"/>
      <c r="F147"/>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c r="AN147" s="72"/>
      <c r="AO147" s="72"/>
      <c r="AP147" s="72"/>
      <c r="AQ147" s="72"/>
      <c r="AR147" s="72"/>
      <c r="AS147" s="72"/>
      <c r="AT147" s="72"/>
      <c r="AU147" s="72"/>
      <c r="AV147" s="72"/>
      <c r="AW147" s="72"/>
      <c r="AX147" s="72"/>
      <c r="AY147" s="72"/>
      <c r="AZ147" s="72"/>
      <c r="BA147" s="72"/>
      <c r="BB147" s="72"/>
      <c r="BC147" s="72"/>
      <c r="BD147" s="72"/>
      <c r="BE147" s="72"/>
      <c r="BF147" s="72"/>
      <c r="BG147" s="72"/>
      <c r="BH147" s="72"/>
      <c r="BI147" s="72"/>
      <c r="BJ147" s="72"/>
      <c r="BK147" s="72"/>
      <c r="BL147" s="72"/>
      <c r="BM147" s="72"/>
      <c r="BN147" s="72"/>
      <c r="BO147" s="72"/>
      <c r="BP147" s="72"/>
      <c r="BQ147" s="72"/>
      <c r="BR147" s="72"/>
      <c r="BS147" s="72"/>
      <c r="BT147" s="72"/>
      <c r="BU147" s="72"/>
      <c r="BV147" s="72"/>
      <c r="BW147" s="72"/>
      <c r="BX147" s="72"/>
      <c r="BY147" s="72"/>
      <c r="BZ147" s="72"/>
      <c r="CA147" s="72"/>
      <c r="CB147" s="72"/>
      <c r="CC147" s="72"/>
      <c r="CD147" s="72"/>
      <c r="CE147" s="72"/>
      <c r="CF147" s="72"/>
      <c r="CG147" s="72"/>
      <c r="CH147" s="72"/>
      <c r="CI147" s="72"/>
      <c r="CJ147" s="72"/>
      <c r="CK147" s="72"/>
      <c r="CL147" s="72"/>
      <c r="CM147" s="72"/>
      <c r="CN147" s="72"/>
      <c r="CO147" s="72"/>
      <c r="CP147" s="72"/>
      <c r="CQ147" s="72"/>
      <c r="CR147" s="72"/>
      <c r="CS147" s="72"/>
      <c r="CT147" s="72"/>
      <c r="CU147" s="72"/>
      <c r="CV147" s="72"/>
      <c r="CW147" s="72"/>
      <c r="CX147" s="72"/>
      <c r="CY147" s="72"/>
      <c r="CZ147" s="72"/>
      <c r="DA147" s="72"/>
      <c r="DB147" s="72"/>
      <c r="DC147" s="72"/>
      <c r="DD147" s="72"/>
      <c r="DE147" s="72"/>
      <c r="DF147" s="72"/>
      <c r="DG147" s="72"/>
      <c r="DH147" s="72"/>
      <c r="DI147" s="72"/>
      <c r="DJ147" s="72"/>
      <c r="DK147" s="72"/>
      <c r="DL147" s="72"/>
      <c r="DM147" s="72"/>
      <c r="DN147" s="72"/>
      <c r="DO147" s="72"/>
      <c r="DP147" s="72"/>
      <c r="DQ147" s="72"/>
      <c r="DR147" s="72"/>
      <c r="DS147" s="72"/>
      <c r="DT147" s="72"/>
      <c r="DU147" s="72"/>
      <c r="DV147" s="72"/>
      <c r="DW147" s="72"/>
      <c r="DX147" s="72"/>
      <c r="DY147" s="72"/>
      <c r="DZ147" s="72"/>
      <c r="EA147" s="72"/>
      <c r="EB147" s="72"/>
      <c r="EC147" s="72"/>
      <c r="ED147" s="72"/>
      <c r="EE147" s="72"/>
      <c r="EF147" s="72"/>
      <c r="EG147" s="72"/>
      <c r="EH147" s="72"/>
      <c r="EI147" s="72"/>
      <c r="EJ147" s="72"/>
      <c r="EK147" s="72"/>
      <c r="EL147" s="72"/>
      <c r="EM147" s="72"/>
      <c r="EN147" s="72"/>
      <c r="EO147" s="72"/>
      <c r="EP147" s="72"/>
      <c r="EQ147" s="72"/>
      <c r="ER147" s="72"/>
      <c r="ES147" s="72"/>
      <c r="ET147" s="72"/>
      <c r="EU147" s="72"/>
      <c r="EV147" s="72"/>
      <c r="EW147" s="72"/>
      <c r="EX147" s="72"/>
      <c r="EY147" s="72"/>
      <c r="EZ147" s="72"/>
      <c r="FA147" s="72"/>
      <c r="FB147" s="72"/>
      <c r="FC147" s="72"/>
      <c r="FD147" s="72"/>
      <c r="FE147" s="72"/>
      <c r="FF147" s="72"/>
      <c r="FG147" s="72"/>
      <c r="FH147" s="72"/>
      <c r="FI147" s="72"/>
      <c r="FJ147" s="72"/>
      <c r="FK147" s="72"/>
      <c r="FL147" s="72"/>
      <c r="FM147" s="72"/>
      <c r="FN147" s="72"/>
      <c r="FO147" s="72"/>
      <c r="FP147" s="72"/>
      <c r="FQ147" s="72"/>
      <c r="FR147" s="72"/>
      <c r="FS147" s="72"/>
      <c r="FT147" s="72"/>
      <c r="FU147" s="72"/>
      <c r="FV147" s="72"/>
      <c r="FW147" s="72"/>
      <c r="FX147" s="72"/>
      <c r="FY147" s="72"/>
      <c r="FZ147" s="72"/>
      <c r="GA147" s="72"/>
      <c r="GB147" s="72"/>
      <c r="GC147" s="72"/>
      <c r="GD147" s="72"/>
      <c r="GE147" s="72"/>
      <c r="GF147" s="72"/>
      <c r="GG147" s="72"/>
      <c r="GH147" s="72"/>
      <c r="GI147" s="72"/>
      <c r="GJ147" s="72"/>
      <c r="GK147" s="72"/>
      <c r="GL147" s="72"/>
      <c r="GM147" s="72"/>
      <c r="GN147" s="72"/>
      <c r="GO147" s="72"/>
      <c r="GP147" s="72"/>
      <c r="GQ147" s="72"/>
      <c r="GR147" s="72"/>
      <c r="GS147" s="72"/>
      <c r="GT147" s="72"/>
      <c r="GU147" s="72"/>
      <c r="GV147" s="72"/>
      <c r="GW147" s="72"/>
      <c r="GX147" s="72"/>
      <c r="GY147" s="72"/>
      <c r="GZ147" s="72"/>
      <c r="HA147" s="72"/>
      <c r="HB147" s="72"/>
      <c r="HC147" s="72"/>
      <c r="HD147" s="72"/>
      <c r="HE147" s="72"/>
      <c r="HF147" s="72"/>
      <c r="HG147" s="72"/>
      <c r="HH147" s="72"/>
      <c r="HI147" s="72"/>
      <c r="HJ147" s="72"/>
      <c r="HK147" s="72"/>
      <c r="HL147" s="72"/>
      <c r="HM147" s="72"/>
      <c r="HN147" s="72"/>
      <c r="HO147" s="72"/>
      <c r="HP147" s="72"/>
      <c r="HQ147" s="72"/>
      <c r="HR147" s="72"/>
      <c r="HS147" s="72"/>
      <c r="HT147" s="72"/>
      <c r="HU147" s="72"/>
      <c r="HV147" s="72"/>
      <c r="HW147" s="72"/>
      <c r="HX147" s="72"/>
      <c r="HY147" s="72"/>
      <c r="HZ147" s="72"/>
      <c r="IA147" s="72"/>
      <c r="IB147" s="72"/>
      <c r="IC147" s="72"/>
      <c r="ID147" s="72"/>
      <c r="IE147" s="72"/>
      <c r="IF147" s="72"/>
      <c r="IG147" s="72"/>
      <c r="IH147" s="72"/>
      <c r="II147" s="72"/>
      <c r="IJ147" s="72"/>
      <c r="IK147" s="72"/>
      <c r="IL147" s="72"/>
      <c r="IM147" s="72"/>
      <c r="IN147" s="72"/>
      <c r="IO147" s="72"/>
      <c r="IP147" s="72"/>
      <c r="IQ147" s="72"/>
      <c r="IR147" s="72"/>
      <c r="IS147" s="72"/>
      <c r="IT147" s="72"/>
      <c r="IU147" s="72"/>
      <c r="IV147" s="72"/>
      <c r="IW147" s="72"/>
      <c r="IX147" s="72"/>
    </row>
    <row r="148" spans="1:258" ht="15">
      <c r="A148"/>
      <c r="B148"/>
      <c r="C148"/>
      <c r="D148"/>
      <c r="E148"/>
      <c r="F148"/>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c r="BC148" s="72"/>
      <c r="BD148" s="72"/>
      <c r="BE148" s="72"/>
      <c r="BF148" s="72"/>
      <c r="BG148" s="72"/>
      <c r="BH148" s="72"/>
      <c r="BI148" s="72"/>
      <c r="BJ148" s="72"/>
      <c r="BK148" s="72"/>
      <c r="BL148" s="72"/>
      <c r="BM148" s="72"/>
      <c r="BN148" s="72"/>
      <c r="BO148" s="72"/>
      <c r="BP148" s="72"/>
      <c r="BQ148" s="72"/>
      <c r="BR148" s="72"/>
      <c r="BS148" s="72"/>
      <c r="BT148" s="72"/>
      <c r="BU148" s="72"/>
      <c r="BV148" s="72"/>
      <c r="BW148" s="72"/>
      <c r="BX148" s="72"/>
      <c r="BY148" s="72"/>
      <c r="BZ148" s="72"/>
      <c r="CA148" s="72"/>
      <c r="CB148" s="72"/>
      <c r="CC148" s="72"/>
      <c r="CD148" s="72"/>
      <c r="CE148" s="72"/>
      <c r="CF148" s="72"/>
      <c r="CG148" s="72"/>
      <c r="CH148" s="72"/>
      <c r="CI148" s="72"/>
      <c r="CJ148" s="72"/>
      <c r="CK148" s="72"/>
      <c r="CL148" s="72"/>
      <c r="CM148" s="72"/>
      <c r="CN148" s="72"/>
      <c r="CO148" s="72"/>
      <c r="CP148" s="72"/>
      <c r="CQ148" s="72"/>
      <c r="CR148" s="72"/>
      <c r="CS148" s="72"/>
      <c r="CT148" s="72"/>
      <c r="CU148" s="72"/>
      <c r="CV148" s="72"/>
      <c r="CW148" s="72"/>
      <c r="CX148" s="72"/>
      <c r="CY148" s="72"/>
      <c r="CZ148" s="72"/>
      <c r="DA148" s="72"/>
      <c r="DB148" s="72"/>
      <c r="DC148" s="72"/>
      <c r="DD148" s="72"/>
      <c r="DE148" s="72"/>
      <c r="DF148" s="72"/>
      <c r="DG148" s="72"/>
      <c r="DH148" s="72"/>
      <c r="DI148" s="72"/>
      <c r="DJ148" s="72"/>
      <c r="DK148" s="72"/>
      <c r="DL148" s="72"/>
      <c r="DM148" s="72"/>
      <c r="DN148" s="72"/>
      <c r="DO148" s="72"/>
      <c r="DP148" s="72"/>
      <c r="DQ148" s="72"/>
      <c r="DR148" s="72"/>
      <c r="DS148" s="72"/>
      <c r="DT148" s="72"/>
      <c r="DU148" s="72"/>
      <c r="DV148" s="72"/>
      <c r="DW148" s="72"/>
      <c r="DX148" s="72"/>
      <c r="DY148" s="72"/>
      <c r="DZ148" s="72"/>
      <c r="EA148" s="72"/>
      <c r="EB148" s="72"/>
      <c r="EC148" s="72"/>
      <c r="ED148" s="72"/>
      <c r="EE148" s="72"/>
      <c r="EF148" s="72"/>
      <c r="EG148" s="72"/>
      <c r="EH148" s="72"/>
      <c r="EI148" s="72"/>
      <c r="EJ148" s="72"/>
      <c r="EK148" s="72"/>
      <c r="EL148" s="72"/>
      <c r="EM148" s="72"/>
      <c r="EN148" s="72"/>
      <c r="EO148" s="72"/>
      <c r="EP148" s="72"/>
      <c r="EQ148" s="72"/>
      <c r="ER148" s="72"/>
      <c r="ES148" s="72"/>
      <c r="ET148" s="72"/>
      <c r="EU148" s="72"/>
      <c r="EV148" s="72"/>
      <c r="EW148" s="72"/>
      <c r="EX148" s="72"/>
      <c r="EY148" s="72"/>
      <c r="EZ148" s="72"/>
      <c r="FA148" s="72"/>
      <c r="FB148" s="72"/>
      <c r="FC148" s="72"/>
      <c r="FD148" s="72"/>
      <c r="FE148" s="72"/>
      <c r="FF148" s="72"/>
      <c r="FG148" s="72"/>
      <c r="FH148" s="72"/>
      <c r="FI148" s="72"/>
      <c r="FJ148" s="72"/>
      <c r="FK148" s="72"/>
      <c r="FL148" s="72"/>
      <c r="FM148" s="72"/>
      <c r="FN148" s="72"/>
      <c r="FO148" s="72"/>
      <c r="FP148" s="72"/>
      <c r="FQ148" s="72"/>
      <c r="FR148" s="72"/>
      <c r="FS148" s="72"/>
      <c r="FT148" s="72"/>
      <c r="FU148" s="72"/>
      <c r="FV148" s="72"/>
      <c r="FW148" s="72"/>
      <c r="FX148" s="72"/>
      <c r="FY148" s="72"/>
      <c r="FZ148" s="72"/>
      <c r="GA148" s="72"/>
      <c r="GB148" s="72"/>
      <c r="GC148" s="72"/>
      <c r="GD148" s="72"/>
      <c r="GE148" s="72"/>
      <c r="GF148" s="72"/>
      <c r="GG148" s="72"/>
      <c r="GH148" s="72"/>
      <c r="GI148" s="72"/>
      <c r="GJ148" s="72"/>
      <c r="GK148" s="72"/>
      <c r="GL148" s="72"/>
      <c r="GM148" s="72"/>
      <c r="GN148" s="72"/>
      <c r="GO148" s="72"/>
      <c r="GP148" s="72"/>
      <c r="GQ148" s="72"/>
      <c r="GR148" s="72"/>
      <c r="GS148" s="72"/>
      <c r="GT148" s="72"/>
      <c r="GU148" s="72"/>
      <c r="GV148" s="72"/>
      <c r="GW148" s="72"/>
      <c r="GX148" s="72"/>
      <c r="GY148" s="72"/>
      <c r="GZ148" s="72"/>
      <c r="HA148" s="72"/>
      <c r="HB148" s="72"/>
      <c r="HC148" s="72"/>
      <c r="HD148" s="72"/>
      <c r="HE148" s="72"/>
      <c r="HF148" s="72"/>
      <c r="HG148" s="72"/>
      <c r="HH148" s="72"/>
      <c r="HI148" s="72"/>
      <c r="HJ148" s="72"/>
      <c r="HK148" s="72"/>
      <c r="HL148" s="72"/>
      <c r="HM148" s="72"/>
      <c r="HN148" s="72"/>
      <c r="HO148" s="72"/>
      <c r="HP148" s="72"/>
      <c r="HQ148" s="72"/>
      <c r="HR148" s="72"/>
      <c r="HS148" s="72"/>
      <c r="HT148" s="72"/>
      <c r="HU148" s="72"/>
      <c r="HV148" s="72"/>
      <c r="HW148" s="72"/>
      <c r="HX148" s="72"/>
      <c r="HY148" s="72"/>
      <c r="HZ148" s="72"/>
      <c r="IA148" s="72"/>
      <c r="IB148" s="72"/>
      <c r="IC148" s="72"/>
      <c r="ID148" s="72"/>
      <c r="IE148" s="72"/>
      <c r="IF148" s="72"/>
      <c r="IG148" s="72"/>
      <c r="IH148" s="72"/>
      <c r="II148" s="72"/>
      <c r="IJ148" s="72"/>
      <c r="IK148" s="72"/>
      <c r="IL148" s="72"/>
      <c r="IM148" s="72"/>
      <c r="IN148" s="72"/>
      <c r="IO148" s="72"/>
      <c r="IP148" s="72"/>
      <c r="IQ148" s="72"/>
      <c r="IR148" s="72"/>
      <c r="IS148" s="72"/>
      <c r="IT148" s="72"/>
      <c r="IU148" s="72"/>
      <c r="IV148" s="72"/>
      <c r="IW148" s="72"/>
      <c r="IX148" s="72"/>
    </row>
    <row r="149" spans="1:258" ht="15">
      <c r="A149"/>
      <c r="B149"/>
      <c r="C149"/>
      <c r="D149"/>
      <c r="E149"/>
      <c r="F149"/>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c r="AN149" s="72"/>
      <c r="AO149" s="72"/>
      <c r="AP149" s="72"/>
      <c r="AQ149" s="72"/>
      <c r="AR149" s="72"/>
      <c r="AS149" s="72"/>
      <c r="AT149" s="72"/>
      <c r="AU149" s="72"/>
      <c r="AV149" s="72"/>
      <c r="AW149" s="72"/>
      <c r="AX149" s="72"/>
      <c r="AY149" s="72"/>
      <c r="AZ149" s="72"/>
      <c r="BA149" s="72"/>
      <c r="BB149" s="72"/>
      <c r="BC149" s="72"/>
      <c r="BD149" s="72"/>
      <c r="BE149" s="72"/>
      <c r="BF149" s="72"/>
      <c r="BG149" s="72"/>
      <c r="BH149" s="72"/>
      <c r="BI149" s="72"/>
      <c r="BJ149" s="72"/>
      <c r="BK149" s="72"/>
      <c r="BL149" s="72"/>
      <c r="BM149" s="72"/>
      <c r="BN149" s="72"/>
      <c r="BO149" s="72"/>
      <c r="BP149" s="72"/>
      <c r="BQ149" s="72"/>
      <c r="BR149" s="72"/>
      <c r="BS149" s="72"/>
      <c r="BT149" s="72"/>
      <c r="BU149" s="72"/>
      <c r="BV149" s="72"/>
      <c r="BW149" s="72"/>
      <c r="BX149" s="72"/>
      <c r="BY149" s="72"/>
      <c r="BZ149" s="72"/>
      <c r="CA149" s="72"/>
      <c r="CB149" s="72"/>
      <c r="CC149" s="72"/>
      <c r="CD149" s="72"/>
      <c r="CE149" s="72"/>
      <c r="CF149" s="72"/>
      <c r="CG149" s="72"/>
      <c r="CH149" s="72"/>
      <c r="CI149" s="72"/>
      <c r="CJ149" s="72"/>
      <c r="CK149" s="72"/>
      <c r="CL149" s="72"/>
      <c r="CM149" s="72"/>
      <c r="CN149" s="72"/>
      <c r="CO149" s="72"/>
      <c r="CP149" s="72"/>
      <c r="CQ149" s="72"/>
      <c r="CR149" s="72"/>
      <c r="CS149" s="72"/>
      <c r="CT149" s="72"/>
      <c r="CU149" s="72"/>
      <c r="CV149" s="72"/>
      <c r="CW149" s="72"/>
      <c r="CX149" s="72"/>
      <c r="CY149" s="72"/>
      <c r="CZ149" s="72"/>
      <c r="DA149" s="72"/>
      <c r="DB149" s="72"/>
      <c r="DC149" s="72"/>
      <c r="DD149" s="72"/>
      <c r="DE149" s="72"/>
      <c r="DF149" s="72"/>
      <c r="DG149" s="72"/>
      <c r="DH149" s="72"/>
      <c r="DI149" s="72"/>
      <c r="DJ149" s="72"/>
      <c r="DK149" s="72"/>
      <c r="DL149" s="72"/>
      <c r="DM149" s="72"/>
      <c r="DN149" s="72"/>
      <c r="DO149" s="72"/>
      <c r="DP149" s="72"/>
      <c r="DQ149" s="72"/>
      <c r="DR149" s="72"/>
      <c r="DS149" s="72"/>
      <c r="DT149" s="72"/>
      <c r="DU149" s="72"/>
      <c r="DV149" s="72"/>
      <c r="DW149" s="72"/>
      <c r="DX149" s="72"/>
      <c r="DY149" s="72"/>
      <c r="DZ149" s="72"/>
      <c r="EA149" s="72"/>
      <c r="EB149" s="72"/>
      <c r="EC149" s="72"/>
      <c r="ED149" s="72"/>
      <c r="EE149" s="72"/>
      <c r="EF149" s="72"/>
      <c r="EG149" s="72"/>
      <c r="EH149" s="72"/>
      <c r="EI149" s="72"/>
      <c r="EJ149" s="72"/>
      <c r="EK149" s="72"/>
      <c r="EL149" s="72"/>
      <c r="EM149" s="72"/>
      <c r="EN149" s="72"/>
      <c r="EO149" s="72"/>
      <c r="EP149" s="72"/>
      <c r="EQ149" s="72"/>
      <c r="ER149" s="72"/>
      <c r="ES149" s="72"/>
      <c r="ET149" s="72"/>
      <c r="EU149" s="72"/>
      <c r="EV149" s="72"/>
      <c r="EW149" s="72"/>
      <c r="EX149" s="72"/>
      <c r="EY149" s="72"/>
      <c r="EZ149" s="72"/>
      <c r="FA149" s="72"/>
      <c r="FB149" s="72"/>
      <c r="FC149" s="72"/>
      <c r="FD149" s="72"/>
      <c r="FE149" s="72"/>
      <c r="FF149" s="72"/>
      <c r="FG149" s="72"/>
      <c r="FH149" s="72"/>
      <c r="FI149" s="72"/>
      <c r="FJ149" s="72"/>
      <c r="FK149" s="72"/>
      <c r="FL149" s="72"/>
      <c r="FM149" s="72"/>
      <c r="FN149" s="72"/>
      <c r="FO149" s="72"/>
      <c r="FP149" s="72"/>
      <c r="FQ149" s="72"/>
      <c r="FR149" s="72"/>
      <c r="FS149" s="72"/>
      <c r="FT149" s="72"/>
      <c r="FU149" s="72"/>
      <c r="FV149" s="72"/>
      <c r="FW149" s="72"/>
      <c r="FX149" s="72"/>
      <c r="FY149" s="72"/>
      <c r="FZ149" s="72"/>
      <c r="GA149" s="72"/>
      <c r="GB149" s="72"/>
      <c r="GC149" s="72"/>
      <c r="GD149" s="72"/>
      <c r="GE149" s="72"/>
      <c r="GF149" s="72"/>
      <c r="GG149" s="72"/>
      <c r="GH149" s="72"/>
      <c r="GI149" s="72"/>
      <c r="GJ149" s="72"/>
      <c r="GK149" s="72"/>
      <c r="GL149" s="72"/>
      <c r="GM149" s="72"/>
      <c r="GN149" s="72"/>
      <c r="GO149" s="72"/>
      <c r="GP149" s="72"/>
      <c r="GQ149" s="72"/>
      <c r="GR149" s="72"/>
      <c r="GS149" s="72"/>
      <c r="GT149" s="72"/>
      <c r="GU149" s="72"/>
      <c r="GV149" s="72"/>
      <c r="GW149" s="72"/>
      <c r="GX149" s="72"/>
      <c r="GY149" s="72"/>
      <c r="GZ149" s="72"/>
      <c r="HA149" s="72"/>
      <c r="HB149" s="72"/>
      <c r="HC149" s="72"/>
      <c r="HD149" s="72"/>
      <c r="HE149" s="72"/>
      <c r="HF149" s="72"/>
      <c r="HG149" s="72"/>
      <c r="HH149" s="72"/>
      <c r="HI149" s="72"/>
      <c r="HJ149" s="72"/>
      <c r="HK149" s="72"/>
      <c r="HL149" s="72"/>
      <c r="HM149" s="72"/>
      <c r="HN149" s="72"/>
      <c r="HO149" s="72"/>
      <c r="HP149" s="72"/>
      <c r="HQ149" s="72"/>
      <c r="HR149" s="72"/>
      <c r="HS149" s="72"/>
      <c r="HT149" s="72"/>
      <c r="HU149" s="72"/>
      <c r="HV149" s="72"/>
      <c r="HW149" s="72"/>
      <c r="HX149" s="72"/>
      <c r="HY149" s="72"/>
      <c r="HZ149" s="72"/>
      <c r="IA149" s="72"/>
      <c r="IB149" s="72"/>
      <c r="IC149" s="72"/>
      <c r="ID149" s="72"/>
      <c r="IE149" s="72"/>
      <c r="IF149" s="72"/>
      <c r="IG149" s="72"/>
      <c r="IH149" s="72"/>
      <c r="II149" s="72"/>
      <c r="IJ149" s="72"/>
      <c r="IK149" s="72"/>
      <c r="IL149" s="72"/>
      <c r="IM149" s="72"/>
      <c r="IN149" s="72"/>
      <c r="IO149" s="72"/>
      <c r="IP149" s="72"/>
      <c r="IQ149" s="72"/>
      <c r="IR149" s="72"/>
      <c r="IS149" s="72"/>
      <c r="IT149" s="72"/>
      <c r="IU149" s="72"/>
      <c r="IV149" s="72"/>
      <c r="IW149" s="72"/>
      <c r="IX149" s="72"/>
    </row>
    <row r="150" spans="1:258" ht="15">
      <c r="A150"/>
      <c r="B150"/>
      <c r="C150"/>
      <c r="D150"/>
      <c r="E150"/>
      <c r="F150"/>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c r="AN150" s="72"/>
      <c r="AO150" s="72"/>
      <c r="AP150" s="72"/>
      <c r="AQ150" s="72"/>
      <c r="AR150" s="72"/>
      <c r="AS150" s="72"/>
      <c r="AT150" s="72"/>
      <c r="AU150" s="72"/>
      <c r="AV150" s="72"/>
      <c r="AW150" s="72"/>
      <c r="AX150" s="72"/>
      <c r="AY150" s="72"/>
      <c r="AZ150" s="72"/>
      <c r="BA150" s="72"/>
      <c r="BB150" s="72"/>
      <c r="BC150" s="72"/>
      <c r="BD150" s="72"/>
      <c r="BE150" s="72"/>
      <c r="BF150" s="72"/>
      <c r="BG150" s="72"/>
      <c r="BH150" s="72"/>
      <c r="BI150" s="72"/>
      <c r="BJ150" s="72"/>
      <c r="BK150" s="72"/>
      <c r="BL150" s="72"/>
      <c r="BM150" s="72"/>
      <c r="BN150" s="72"/>
      <c r="BO150" s="72"/>
      <c r="BP150" s="72"/>
      <c r="BQ150" s="72"/>
      <c r="BR150" s="72"/>
      <c r="BS150" s="72"/>
      <c r="BT150" s="72"/>
      <c r="BU150" s="72"/>
      <c r="BV150" s="72"/>
      <c r="BW150" s="72"/>
      <c r="BX150" s="72"/>
      <c r="BY150" s="72"/>
      <c r="BZ150" s="72"/>
      <c r="CA150" s="72"/>
      <c r="CB150" s="72"/>
      <c r="CC150" s="72"/>
      <c r="CD150" s="72"/>
      <c r="CE150" s="72"/>
      <c r="CF150" s="72"/>
      <c r="CG150" s="72"/>
      <c r="CH150" s="72"/>
      <c r="CI150" s="72"/>
      <c r="CJ150" s="72"/>
      <c r="CK150" s="72"/>
      <c r="CL150" s="72"/>
      <c r="CM150" s="72"/>
      <c r="CN150" s="72"/>
      <c r="CO150" s="72"/>
      <c r="CP150" s="72"/>
      <c r="CQ150" s="72"/>
      <c r="CR150" s="72"/>
      <c r="CS150" s="72"/>
      <c r="CT150" s="72"/>
      <c r="CU150" s="72"/>
      <c r="CV150" s="72"/>
      <c r="CW150" s="72"/>
      <c r="CX150" s="72"/>
      <c r="CY150" s="72"/>
      <c r="CZ150" s="72"/>
      <c r="DA150" s="72"/>
      <c r="DB150" s="72"/>
      <c r="DC150" s="72"/>
      <c r="DD150" s="72"/>
      <c r="DE150" s="72"/>
      <c r="DF150" s="72"/>
      <c r="DG150" s="72"/>
      <c r="DH150" s="72"/>
      <c r="DI150" s="72"/>
      <c r="DJ150" s="72"/>
      <c r="DK150" s="72"/>
      <c r="DL150" s="72"/>
      <c r="DM150" s="72"/>
      <c r="DN150" s="72"/>
      <c r="DO150" s="72"/>
      <c r="DP150" s="72"/>
      <c r="DQ150" s="72"/>
      <c r="DR150" s="72"/>
      <c r="DS150" s="72"/>
      <c r="DT150" s="72"/>
      <c r="DU150" s="72"/>
      <c r="DV150" s="72"/>
      <c r="DW150" s="72"/>
      <c r="DX150" s="72"/>
      <c r="DY150" s="72"/>
      <c r="DZ150" s="72"/>
      <c r="EA150" s="72"/>
      <c r="EB150" s="72"/>
      <c r="EC150" s="72"/>
      <c r="ED150" s="72"/>
      <c r="EE150" s="72"/>
      <c r="EF150" s="72"/>
      <c r="EG150" s="72"/>
      <c r="EH150" s="72"/>
      <c r="EI150" s="72"/>
      <c r="EJ150" s="72"/>
      <c r="EK150" s="72"/>
      <c r="EL150" s="72"/>
      <c r="EM150" s="72"/>
      <c r="EN150" s="72"/>
      <c r="EO150" s="72"/>
      <c r="EP150" s="72"/>
      <c r="EQ150" s="72"/>
      <c r="ER150" s="72"/>
      <c r="ES150" s="72"/>
      <c r="ET150" s="72"/>
      <c r="EU150" s="72"/>
      <c r="EV150" s="72"/>
      <c r="EW150" s="72"/>
      <c r="EX150" s="72"/>
      <c r="EY150" s="72"/>
      <c r="EZ150" s="72"/>
      <c r="FA150" s="72"/>
      <c r="FB150" s="72"/>
      <c r="FC150" s="72"/>
      <c r="FD150" s="72"/>
      <c r="FE150" s="72"/>
      <c r="FF150" s="72"/>
      <c r="FG150" s="72"/>
      <c r="FH150" s="72"/>
      <c r="FI150" s="72"/>
      <c r="FJ150" s="72"/>
      <c r="FK150" s="72"/>
      <c r="FL150" s="72"/>
      <c r="FM150" s="72"/>
      <c r="FN150" s="72"/>
      <c r="FO150" s="72"/>
      <c r="FP150" s="72"/>
      <c r="FQ150" s="72"/>
      <c r="FR150" s="72"/>
      <c r="FS150" s="72"/>
      <c r="FT150" s="72"/>
      <c r="FU150" s="72"/>
      <c r="FV150" s="72"/>
      <c r="FW150" s="72"/>
      <c r="FX150" s="72"/>
      <c r="FY150" s="72"/>
      <c r="FZ150" s="72"/>
      <c r="GA150" s="72"/>
      <c r="GB150" s="72"/>
      <c r="GC150" s="72"/>
      <c r="GD150" s="72"/>
      <c r="GE150" s="72"/>
      <c r="GF150" s="72"/>
      <c r="GG150" s="72"/>
      <c r="GH150" s="72"/>
      <c r="GI150" s="72"/>
      <c r="GJ150" s="72"/>
      <c r="GK150" s="72"/>
      <c r="GL150" s="72"/>
      <c r="GM150" s="72"/>
      <c r="GN150" s="72"/>
      <c r="GO150" s="72"/>
      <c r="GP150" s="72"/>
      <c r="GQ150" s="72"/>
      <c r="GR150" s="72"/>
      <c r="GS150" s="72"/>
      <c r="GT150" s="72"/>
      <c r="GU150" s="72"/>
      <c r="GV150" s="72"/>
      <c r="GW150" s="72"/>
      <c r="GX150" s="72"/>
      <c r="GY150" s="72"/>
      <c r="GZ150" s="72"/>
      <c r="HA150" s="72"/>
      <c r="HB150" s="72"/>
      <c r="HC150" s="72"/>
      <c r="HD150" s="72"/>
      <c r="HE150" s="72"/>
      <c r="HF150" s="72"/>
      <c r="HG150" s="72"/>
      <c r="HH150" s="72"/>
      <c r="HI150" s="72"/>
      <c r="HJ150" s="72"/>
      <c r="HK150" s="72"/>
      <c r="HL150" s="72"/>
      <c r="HM150" s="72"/>
      <c r="HN150" s="72"/>
      <c r="HO150" s="72"/>
      <c r="HP150" s="72"/>
      <c r="HQ150" s="72"/>
      <c r="HR150" s="72"/>
      <c r="HS150" s="72"/>
      <c r="HT150" s="72"/>
      <c r="HU150" s="72"/>
      <c r="HV150" s="72"/>
      <c r="HW150" s="72"/>
      <c r="HX150" s="72"/>
      <c r="HY150" s="72"/>
      <c r="HZ150" s="72"/>
      <c r="IA150" s="72"/>
      <c r="IB150" s="72"/>
      <c r="IC150" s="72"/>
      <c r="ID150" s="72"/>
      <c r="IE150" s="72"/>
      <c r="IF150" s="72"/>
      <c r="IG150" s="72"/>
      <c r="IH150" s="72"/>
      <c r="II150" s="72"/>
      <c r="IJ150" s="72"/>
      <c r="IK150" s="72"/>
      <c r="IL150" s="72"/>
      <c r="IM150" s="72"/>
      <c r="IN150" s="72"/>
      <c r="IO150" s="72"/>
      <c r="IP150" s="72"/>
      <c r="IQ150" s="72"/>
      <c r="IR150" s="72"/>
      <c r="IS150" s="72"/>
      <c r="IT150" s="72"/>
      <c r="IU150" s="72"/>
      <c r="IV150" s="72"/>
      <c r="IW150" s="72"/>
      <c r="IX150" s="72"/>
    </row>
    <row r="151" spans="1:258" ht="15">
      <c r="A151"/>
      <c r="B151"/>
      <c r="C151"/>
      <c r="D151"/>
      <c r="E151"/>
      <c r="F151"/>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c r="AP151" s="72"/>
      <c r="AQ151" s="72"/>
      <c r="AR151" s="72"/>
      <c r="AS151" s="72"/>
      <c r="AT151" s="72"/>
      <c r="AU151" s="72"/>
      <c r="AV151" s="72"/>
      <c r="AW151" s="72"/>
      <c r="AX151" s="72"/>
      <c r="AY151" s="72"/>
      <c r="AZ151" s="72"/>
      <c r="BA151" s="72"/>
      <c r="BB151" s="72"/>
      <c r="BC151" s="72"/>
      <c r="BD151" s="72"/>
      <c r="BE151" s="72"/>
      <c r="BF151" s="72"/>
      <c r="BG151" s="72"/>
      <c r="BH151" s="72"/>
      <c r="BI151" s="72"/>
      <c r="BJ151" s="72"/>
      <c r="BK151" s="72"/>
      <c r="BL151" s="72"/>
      <c r="BM151" s="72"/>
      <c r="BN151" s="72"/>
      <c r="BO151" s="72"/>
      <c r="BP151" s="72"/>
      <c r="BQ151" s="72"/>
      <c r="BR151" s="72"/>
      <c r="BS151" s="72"/>
      <c r="BT151" s="72"/>
      <c r="BU151" s="72"/>
      <c r="BV151" s="72"/>
      <c r="BW151" s="72"/>
      <c r="BX151" s="72"/>
      <c r="BY151" s="72"/>
      <c r="BZ151" s="72"/>
      <c r="CA151" s="72"/>
      <c r="CB151" s="72"/>
      <c r="CC151" s="72"/>
      <c r="CD151" s="72"/>
      <c r="CE151" s="72"/>
      <c r="CF151" s="72"/>
      <c r="CG151" s="72"/>
      <c r="CH151" s="72"/>
      <c r="CI151" s="72"/>
      <c r="CJ151" s="72"/>
      <c r="CK151" s="72"/>
      <c r="CL151" s="72"/>
      <c r="CM151" s="72"/>
      <c r="CN151" s="72"/>
      <c r="CO151" s="72"/>
      <c r="CP151" s="72"/>
      <c r="CQ151" s="72"/>
      <c r="CR151" s="72"/>
      <c r="CS151" s="72"/>
      <c r="CT151" s="72"/>
      <c r="CU151" s="72"/>
      <c r="CV151" s="72"/>
      <c r="CW151" s="72"/>
      <c r="CX151" s="72"/>
      <c r="CY151" s="72"/>
      <c r="CZ151" s="72"/>
      <c r="DA151" s="72"/>
      <c r="DB151" s="72"/>
      <c r="DC151" s="72"/>
      <c r="DD151" s="72"/>
      <c r="DE151" s="72"/>
      <c r="DF151" s="72"/>
      <c r="DG151" s="72"/>
      <c r="DH151" s="72"/>
      <c r="DI151" s="72"/>
      <c r="DJ151" s="72"/>
      <c r="DK151" s="72"/>
      <c r="DL151" s="72"/>
      <c r="DM151" s="72"/>
      <c r="DN151" s="72"/>
      <c r="DO151" s="72"/>
      <c r="DP151" s="72"/>
      <c r="DQ151" s="72"/>
      <c r="DR151" s="72"/>
      <c r="DS151" s="72"/>
      <c r="DT151" s="72"/>
      <c r="DU151" s="72"/>
      <c r="DV151" s="72"/>
      <c r="DW151" s="72"/>
      <c r="DX151" s="72"/>
      <c r="DY151" s="72"/>
      <c r="DZ151" s="72"/>
      <c r="EA151" s="72"/>
      <c r="EB151" s="72"/>
      <c r="EC151" s="72"/>
      <c r="ED151" s="72"/>
      <c r="EE151" s="72"/>
      <c r="EF151" s="72"/>
      <c r="EG151" s="72"/>
      <c r="EH151" s="72"/>
      <c r="EI151" s="72"/>
      <c r="EJ151" s="72"/>
      <c r="EK151" s="72"/>
      <c r="EL151" s="72"/>
      <c r="EM151" s="72"/>
      <c r="EN151" s="72"/>
      <c r="EO151" s="72"/>
      <c r="EP151" s="72"/>
      <c r="EQ151" s="72"/>
      <c r="ER151" s="72"/>
      <c r="ES151" s="72"/>
      <c r="ET151" s="72"/>
      <c r="EU151" s="72"/>
      <c r="EV151" s="72"/>
      <c r="EW151" s="72"/>
      <c r="EX151" s="72"/>
      <c r="EY151" s="72"/>
      <c r="EZ151" s="72"/>
      <c r="FA151" s="72"/>
      <c r="FB151" s="72"/>
      <c r="FC151" s="72"/>
      <c r="FD151" s="72"/>
      <c r="FE151" s="72"/>
      <c r="FF151" s="72"/>
      <c r="FG151" s="72"/>
      <c r="FH151" s="72"/>
      <c r="FI151" s="72"/>
      <c r="FJ151" s="72"/>
      <c r="FK151" s="72"/>
      <c r="FL151" s="72"/>
      <c r="FM151" s="72"/>
      <c r="FN151" s="72"/>
      <c r="FO151" s="72"/>
      <c r="FP151" s="72"/>
      <c r="FQ151" s="72"/>
      <c r="FR151" s="72"/>
      <c r="FS151" s="72"/>
      <c r="FT151" s="72"/>
      <c r="FU151" s="72"/>
      <c r="FV151" s="72"/>
      <c r="FW151" s="72"/>
      <c r="FX151" s="72"/>
      <c r="FY151" s="72"/>
      <c r="FZ151" s="72"/>
      <c r="GA151" s="72"/>
      <c r="GB151" s="72"/>
      <c r="GC151" s="72"/>
      <c r="GD151" s="72"/>
      <c r="GE151" s="72"/>
      <c r="GF151" s="72"/>
      <c r="GG151" s="72"/>
      <c r="GH151" s="72"/>
      <c r="GI151" s="72"/>
      <c r="GJ151" s="72"/>
      <c r="GK151" s="72"/>
      <c r="GL151" s="72"/>
      <c r="GM151" s="72"/>
      <c r="GN151" s="72"/>
      <c r="GO151" s="72"/>
      <c r="GP151" s="72"/>
      <c r="GQ151" s="72"/>
      <c r="GR151" s="72"/>
      <c r="GS151" s="72"/>
      <c r="GT151" s="72"/>
      <c r="GU151" s="72"/>
      <c r="GV151" s="72"/>
      <c r="GW151" s="72"/>
      <c r="GX151" s="72"/>
      <c r="GY151" s="72"/>
      <c r="GZ151" s="72"/>
      <c r="HA151" s="72"/>
      <c r="HB151" s="72"/>
      <c r="HC151" s="72"/>
      <c r="HD151" s="72"/>
      <c r="HE151" s="72"/>
      <c r="HF151" s="72"/>
      <c r="HG151" s="72"/>
      <c r="HH151" s="72"/>
      <c r="HI151" s="72"/>
      <c r="HJ151" s="72"/>
      <c r="HK151" s="72"/>
      <c r="HL151" s="72"/>
      <c r="HM151" s="72"/>
      <c r="HN151" s="72"/>
      <c r="HO151" s="72"/>
      <c r="HP151" s="72"/>
      <c r="HQ151" s="72"/>
      <c r="HR151" s="72"/>
      <c r="HS151" s="72"/>
      <c r="HT151" s="72"/>
      <c r="HU151" s="72"/>
      <c r="HV151" s="72"/>
      <c r="HW151" s="72"/>
      <c r="HX151" s="72"/>
      <c r="HY151" s="72"/>
      <c r="HZ151" s="72"/>
      <c r="IA151" s="72"/>
      <c r="IB151" s="72"/>
      <c r="IC151" s="72"/>
      <c r="ID151" s="72"/>
      <c r="IE151" s="72"/>
      <c r="IF151" s="72"/>
      <c r="IG151" s="72"/>
      <c r="IH151" s="72"/>
      <c r="II151" s="72"/>
      <c r="IJ151" s="72"/>
      <c r="IK151" s="72"/>
      <c r="IL151" s="72"/>
      <c r="IM151" s="72"/>
      <c r="IN151" s="72"/>
      <c r="IO151" s="72"/>
      <c r="IP151" s="72"/>
      <c r="IQ151" s="72"/>
      <c r="IR151" s="72"/>
      <c r="IS151" s="72"/>
      <c r="IT151" s="72"/>
      <c r="IU151" s="72"/>
      <c r="IV151" s="72"/>
      <c r="IW151" s="72"/>
      <c r="IX151" s="72"/>
    </row>
    <row r="152" spans="1:258" ht="15">
      <c r="A152"/>
      <c r="B152"/>
      <c r="C152"/>
      <c r="D152"/>
      <c r="E152"/>
      <c r="F15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c r="BC152" s="72"/>
      <c r="BD152" s="72"/>
      <c r="BE152" s="72"/>
      <c r="BF152" s="72"/>
      <c r="BG152" s="72"/>
      <c r="BH152" s="72"/>
      <c r="BI152" s="72"/>
      <c r="BJ152" s="72"/>
      <c r="BK152" s="72"/>
      <c r="BL152" s="72"/>
      <c r="BM152" s="72"/>
      <c r="BN152" s="72"/>
      <c r="BO152" s="72"/>
      <c r="BP152" s="72"/>
      <c r="BQ152" s="72"/>
      <c r="BR152" s="72"/>
      <c r="BS152" s="72"/>
      <c r="BT152" s="72"/>
      <c r="BU152" s="72"/>
      <c r="BV152" s="72"/>
      <c r="BW152" s="72"/>
      <c r="BX152" s="72"/>
      <c r="BY152" s="72"/>
      <c r="BZ152" s="72"/>
      <c r="CA152" s="72"/>
      <c r="CB152" s="72"/>
      <c r="CC152" s="72"/>
      <c r="CD152" s="72"/>
      <c r="CE152" s="72"/>
      <c r="CF152" s="72"/>
      <c r="CG152" s="72"/>
      <c r="CH152" s="72"/>
      <c r="CI152" s="72"/>
      <c r="CJ152" s="72"/>
      <c r="CK152" s="72"/>
      <c r="CL152" s="72"/>
      <c r="CM152" s="72"/>
      <c r="CN152" s="72"/>
      <c r="CO152" s="72"/>
      <c r="CP152" s="72"/>
      <c r="CQ152" s="72"/>
      <c r="CR152" s="72"/>
      <c r="CS152" s="72"/>
      <c r="CT152" s="72"/>
      <c r="CU152" s="72"/>
      <c r="CV152" s="72"/>
      <c r="CW152" s="72"/>
      <c r="CX152" s="72"/>
      <c r="CY152" s="72"/>
      <c r="CZ152" s="72"/>
      <c r="DA152" s="72"/>
      <c r="DB152" s="72"/>
      <c r="DC152" s="72"/>
      <c r="DD152" s="72"/>
      <c r="DE152" s="72"/>
      <c r="DF152" s="72"/>
      <c r="DG152" s="72"/>
      <c r="DH152" s="72"/>
      <c r="DI152" s="72"/>
      <c r="DJ152" s="72"/>
      <c r="DK152" s="72"/>
      <c r="DL152" s="72"/>
      <c r="DM152" s="72"/>
      <c r="DN152" s="72"/>
      <c r="DO152" s="72"/>
      <c r="DP152" s="72"/>
      <c r="DQ152" s="72"/>
      <c r="DR152" s="72"/>
      <c r="DS152" s="72"/>
      <c r="DT152" s="72"/>
      <c r="DU152" s="72"/>
      <c r="DV152" s="72"/>
      <c r="DW152" s="72"/>
      <c r="DX152" s="72"/>
      <c r="DY152" s="72"/>
      <c r="DZ152" s="72"/>
      <c r="EA152" s="72"/>
      <c r="EB152" s="72"/>
      <c r="EC152" s="72"/>
      <c r="ED152" s="72"/>
      <c r="EE152" s="72"/>
      <c r="EF152" s="72"/>
      <c r="EG152" s="72"/>
      <c r="EH152" s="72"/>
      <c r="EI152" s="72"/>
      <c r="EJ152" s="72"/>
      <c r="EK152" s="72"/>
      <c r="EL152" s="72"/>
      <c r="EM152" s="72"/>
      <c r="EN152" s="72"/>
      <c r="EO152" s="72"/>
      <c r="EP152" s="72"/>
      <c r="EQ152" s="72"/>
      <c r="ER152" s="72"/>
      <c r="ES152" s="72"/>
      <c r="ET152" s="72"/>
      <c r="EU152" s="72"/>
      <c r="EV152" s="72"/>
      <c r="EW152" s="72"/>
      <c r="EX152" s="72"/>
      <c r="EY152" s="72"/>
      <c r="EZ152" s="72"/>
      <c r="FA152" s="72"/>
      <c r="FB152" s="72"/>
      <c r="FC152" s="72"/>
      <c r="FD152" s="72"/>
      <c r="FE152" s="72"/>
      <c r="FF152" s="72"/>
      <c r="FG152" s="72"/>
      <c r="FH152" s="72"/>
      <c r="FI152" s="72"/>
      <c r="FJ152" s="72"/>
      <c r="FK152" s="72"/>
      <c r="FL152" s="72"/>
      <c r="FM152" s="72"/>
      <c r="FN152" s="72"/>
      <c r="FO152" s="72"/>
      <c r="FP152" s="72"/>
      <c r="FQ152" s="72"/>
      <c r="FR152" s="72"/>
      <c r="FS152" s="72"/>
      <c r="FT152" s="72"/>
      <c r="FU152" s="72"/>
      <c r="FV152" s="72"/>
      <c r="FW152" s="72"/>
      <c r="FX152" s="72"/>
      <c r="FY152" s="72"/>
      <c r="FZ152" s="72"/>
      <c r="GA152" s="72"/>
      <c r="GB152" s="72"/>
      <c r="GC152" s="72"/>
      <c r="GD152" s="72"/>
      <c r="GE152" s="72"/>
      <c r="GF152" s="72"/>
      <c r="GG152" s="72"/>
      <c r="GH152" s="72"/>
      <c r="GI152" s="72"/>
      <c r="GJ152" s="72"/>
      <c r="GK152" s="72"/>
      <c r="GL152" s="72"/>
      <c r="GM152" s="72"/>
      <c r="GN152" s="72"/>
      <c r="GO152" s="72"/>
      <c r="GP152" s="72"/>
      <c r="GQ152" s="72"/>
      <c r="GR152" s="72"/>
      <c r="GS152" s="72"/>
      <c r="GT152" s="72"/>
      <c r="GU152" s="72"/>
      <c r="GV152" s="72"/>
      <c r="GW152" s="72"/>
      <c r="GX152" s="72"/>
      <c r="GY152" s="72"/>
      <c r="GZ152" s="72"/>
      <c r="HA152" s="72"/>
      <c r="HB152" s="72"/>
      <c r="HC152" s="72"/>
      <c r="HD152" s="72"/>
      <c r="HE152" s="72"/>
      <c r="HF152" s="72"/>
      <c r="HG152" s="72"/>
      <c r="HH152" s="72"/>
      <c r="HI152" s="72"/>
      <c r="HJ152" s="72"/>
      <c r="HK152" s="72"/>
      <c r="HL152" s="72"/>
      <c r="HM152" s="72"/>
      <c r="HN152" s="72"/>
      <c r="HO152" s="72"/>
      <c r="HP152" s="72"/>
      <c r="HQ152" s="72"/>
      <c r="HR152" s="72"/>
      <c r="HS152" s="72"/>
      <c r="HT152" s="72"/>
      <c r="HU152" s="72"/>
      <c r="HV152" s="72"/>
      <c r="HW152" s="72"/>
      <c r="HX152" s="72"/>
      <c r="HY152" s="72"/>
      <c r="HZ152" s="72"/>
      <c r="IA152" s="72"/>
      <c r="IB152" s="72"/>
      <c r="IC152" s="72"/>
      <c r="ID152" s="72"/>
      <c r="IE152" s="72"/>
      <c r="IF152" s="72"/>
      <c r="IG152" s="72"/>
      <c r="IH152" s="72"/>
      <c r="II152" s="72"/>
      <c r="IJ152" s="72"/>
      <c r="IK152" s="72"/>
      <c r="IL152" s="72"/>
      <c r="IM152" s="72"/>
      <c r="IN152" s="72"/>
      <c r="IO152" s="72"/>
      <c r="IP152" s="72"/>
      <c r="IQ152" s="72"/>
      <c r="IR152" s="72"/>
      <c r="IS152" s="72"/>
      <c r="IT152" s="72"/>
      <c r="IU152" s="72"/>
      <c r="IV152" s="72"/>
      <c r="IW152" s="72"/>
      <c r="IX152" s="72"/>
    </row>
    <row r="153" spans="1:258" ht="15">
      <c r="A153"/>
      <c r="B153"/>
      <c r="C153"/>
      <c r="D153"/>
      <c r="E153"/>
      <c r="F153"/>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c r="AP153" s="72"/>
      <c r="AQ153" s="72"/>
      <c r="AR153" s="72"/>
      <c r="AS153" s="72"/>
      <c r="AT153" s="72"/>
      <c r="AU153" s="72"/>
      <c r="AV153" s="72"/>
      <c r="AW153" s="72"/>
      <c r="AX153" s="72"/>
      <c r="AY153" s="72"/>
      <c r="AZ153" s="72"/>
      <c r="BA153" s="72"/>
      <c r="BB153" s="72"/>
      <c r="BC153" s="72"/>
      <c r="BD153" s="72"/>
      <c r="BE153" s="72"/>
      <c r="BF153" s="72"/>
      <c r="BG153" s="72"/>
      <c r="BH153" s="72"/>
      <c r="BI153" s="72"/>
      <c r="BJ153" s="72"/>
      <c r="BK153" s="72"/>
      <c r="BL153" s="72"/>
      <c r="BM153" s="72"/>
      <c r="BN153" s="72"/>
      <c r="BO153" s="72"/>
      <c r="BP153" s="72"/>
      <c r="BQ153" s="72"/>
      <c r="BR153" s="72"/>
      <c r="BS153" s="72"/>
      <c r="BT153" s="72"/>
      <c r="BU153" s="72"/>
      <c r="BV153" s="72"/>
      <c r="BW153" s="72"/>
      <c r="BX153" s="72"/>
      <c r="BY153" s="72"/>
      <c r="BZ153" s="72"/>
      <c r="CA153" s="72"/>
      <c r="CB153" s="72"/>
      <c r="CC153" s="72"/>
      <c r="CD153" s="72"/>
      <c r="CE153" s="72"/>
      <c r="CF153" s="72"/>
      <c r="CG153" s="72"/>
      <c r="CH153" s="72"/>
      <c r="CI153" s="72"/>
      <c r="CJ153" s="72"/>
      <c r="CK153" s="72"/>
      <c r="CL153" s="72"/>
      <c r="CM153" s="72"/>
      <c r="CN153" s="72"/>
      <c r="CO153" s="72"/>
      <c r="CP153" s="72"/>
      <c r="CQ153" s="72"/>
      <c r="CR153" s="72"/>
      <c r="CS153" s="72"/>
      <c r="CT153" s="72"/>
      <c r="CU153" s="72"/>
      <c r="CV153" s="72"/>
      <c r="CW153" s="72"/>
      <c r="CX153" s="72"/>
      <c r="CY153" s="72"/>
      <c r="CZ153" s="72"/>
      <c r="DA153" s="72"/>
      <c r="DB153" s="72"/>
      <c r="DC153" s="72"/>
      <c r="DD153" s="72"/>
      <c r="DE153" s="72"/>
      <c r="DF153" s="72"/>
      <c r="DG153" s="72"/>
      <c r="DH153" s="72"/>
      <c r="DI153" s="72"/>
      <c r="DJ153" s="72"/>
      <c r="DK153" s="72"/>
      <c r="DL153" s="72"/>
      <c r="DM153" s="72"/>
      <c r="DN153" s="72"/>
      <c r="DO153" s="72"/>
      <c r="DP153" s="72"/>
      <c r="DQ153" s="72"/>
      <c r="DR153" s="72"/>
      <c r="DS153" s="72"/>
      <c r="DT153" s="72"/>
      <c r="DU153" s="72"/>
      <c r="DV153" s="72"/>
      <c r="DW153" s="72"/>
      <c r="DX153" s="72"/>
      <c r="DY153" s="72"/>
      <c r="DZ153" s="72"/>
      <c r="EA153" s="72"/>
      <c r="EB153" s="72"/>
      <c r="EC153" s="72"/>
      <c r="ED153" s="72"/>
      <c r="EE153" s="72"/>
      <c r="EF153" s="72"/>
      <c r="EG153" s="72"/>
      <c r="EH153" s="72"/>
      <c r="EI153" s="72"/>
      <c r="EJ153" s="72"/>
      <c r="EK153" s="72"/>
      <c r="EL153" s="72"/>
      <c r="EM153" s="72"/>
      <c r="EN153" s="72"/>
      <c r="EO153" s="72"/>
      <c r="EP153" s="72"/>
      <c r="EQ153" s="72"/>
      <c r="ER153" s="72"/>
      <c r="ES153" s="72"/>
      <c r="ET153" s="72"/>
      <c r="EU153" s="72"/>
      <c r="EV153" s="72"/>
      <c r="EW153" s="72"/>
      <c r="EX153" s="72"/>
      <c r="EY153" s="72"/>
      <c r="EZ153" s="72"/>
      <c r="FA153" s="72"/>
      <c r="FB153" s="72"/>
      <c r="FC153" s="72"/>
      <c r="FD153" s="72"/>
      <c r="FE153" s="72"/>
      <c r="FF153" s="72"/>
      <c r="FG153" s="72"/>
      <c r="FH153" s="72"/>
      <c r="FI153" s="72"/>
      <c r="FJ153" s="72"/>
      <c r="FK153" s="72"/>
      <c r="FL153" s="72"/>
      <c r="FM153" s="72"/>
      <c r="FN153" s="72"/>
      <c r="FO153" s="72"/>
      <c r="FP153" s="72"/>
      <c r="FQ153" s="72"/>
      <c r="FR153" s="72"/>
      <c r="FS153" s="72"/>
      <c r="FT153" s="72"/>
      <c r="FU153" s="72"/>
      <c r="FV153" s="72"/>
      <c r="FW153" s="72"/>
      <c r="FX153" s="72"/>
      <c r="FY153" s="72"/>
      <c r="FZ153" s="72"/>
      <c r="GA153" s="72"/>
      <c r="GB153" s="72"/>
      <c r="GC153" s="72"/>
      <c r="GD153" s="72"/>
      <c r="GE153" s="72"/>
      <c r="GF153" s="72"/>
      <c r="GG153" s="72"/>
      <c r="GH153" s="72"/>
      <c r="GI153" s="72"/>
      <c r="GJ153" s="72"/>
      <c r="GK153" s="72"/>
      <c r="GL153" s="72"/>
      <c r="GM153" s="72"/>
      <c r="GN153" s="72"/>
      <c r="GO153" s="72"/>
      <c r="GP153" s="72"/>
      <c r="GQ153" s="72"/>
      <c r="GR153" s="72"/>
      <c r="GS153" s="72"/>
      <c r="GT153" s="72"/>
      <c r="GU153" s="72"/>
      <c r="GV153" s="72"/>
      <c r="GW153" s="72"/>
      <c r="GX153" s="72"/>
      <c r="GY153" s="72"/>
      <c r="GZ153" s="72"/>
      <c r="HA153" s="72"/>
      <c r="HB153" s="72"/>
      <c r="HC153" s="72"/>
      <c r="HD153" s="72"/>
      <c r="HE153" s="72"/>
      <c r="HF153" s="72"/>
      <c r="HG153" s="72"/>
      <c r="HH153" s="72"/>
      <c r="HI153" s="72"/>
      <c r="HJ153" s="72"/>
      <c r="HK153" s="72"/>
      <c r="HL153" s="72"/>
      <c r="HM153" s="72"/>
      <c r="HN153" s="72"/>
      <c r="HO153" s="72"/>
      <c r="HP153" s="72"/>
      <c r="HQ153" s="72"/>
      <c r="HR153" s="72"/>
      <c r="HS153" s="72"/>
      <c r="HT153" s="72"/>
      <c r="HU153" s="72"/>
      <c r="HV153" s="72"/>
      <c r="HW153" s="72"/>
      <c r="HX153" s="72"/>
      <c r="HY153" s="72"/>
      <c r="HZ153" s="72"/>
      <c r="IA153" s="72"/>
      <c r="IB153" s="72"/>
      <c r="IC153" s="72"/>
      <c r="ID153" s="72"/>
      <c r="IE153" s="72"/>
      <c r="IF153" s="72"/>
      <c r="IG153" s="72"/>
      <c r="IH153" s="72"/>
      <c r="II153" s="72"/>
      <c r="IJ153" s="72"/>
      <c r="IK153" s="72"/>
      <c r="IL153" s="72"/>
      <c r="IM153" s="72"/>
      <c r="IN153" s="72"/>
      <c r="IO153" s="72"/>
      <c r="IP153" s="72"/>
      <c r="IQ153" s="72"/>
      <c r="IR153" s="72"/>
      <c r="IS153" s="72"/>
      <c r="IT153" s="72"/>
      <c r="IU153" s="72"/>
      <c r="IV153" s="72"/>
      <c r="IW153" s="72"/>
      <c r="IX153" s="72"/>
    </row>
    <row r="154" spans="1:258" ht="15">
      <c r="A154"/>
      <c r="B154"/>
      <c r="C154"/>
      <c r="D154"/>
      <c r="E154"/>
      <c r="F154"/>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c r="AT154" s="72"/>
      <c r="AU154" s="72"/>
      <c r="AV154" s="72"/>
      <c r="AW154" s="72"/>
      <c r="AX154" s="72"/>
      <c r="AY154" s="72"/>
      <c r="AZ154" s="72"/>
      <c r="BA154" s="72"/>
      <c r="BB154" s="72"/>
      <c r="BC154" s="72"/>
      <c r="BD154" s="72"/>
      <c r="BE154" s="72"/>
      <c r="BF154" s="72"/>
      <c r="BG154" s="72"/>
      <c r="BH154" s="72"/>
      <c r="BI154" s="72"/>
      <c r="BJ154" s="72"/>
      <c r="BK154" s="72"/>
      <c r="BL154" s="72"/>
      <c r="BM154" s="72"/>
      <c r="BN154" s="72"/>
      <c r="BO154" s="72"/>
      <c r="BP154" s="72"/>
      <c r="BQ154" s="72"/>
      <c r="BR154" s="72"/>
      <c r="BS154" s="72"/>
      <c r="BT154" s="72"/>
      <c r="BU154" s="72"/>
      <c r="BV154" s="72"/>
      <c r="BW154" s="72"/>
      <c r="BX154" s="72"/>
      <c r="BY154" s="72"/>
      <c r="BZ154" s="72"/>
      <c r="CA154" s="72"/>
      <c r="CB154" s="72"/>
      <c r="CC154" s="72"/>
      <c r="CD154" s="72"/>
      <c r="CE154" s="72"/>
      <c r="CF154" s="72"/>
      <c r="CG154" s="72"/>
      <c r="CH154" s="72"/>
      <c r="CI154" s="72"/>
      <c r="CJ154" s="72"/>
      <c r="CK154" s="72"/>
      <c r="CL154" s="72"/>
      <c r="CM154" s="72"/>
      <c r="CN154" s="72"/>
      <c r="CO154" s="72"/>
      <c r="CP154" s="72"/>
      <c r="CQ154" s="72"/>
      <c r="CR154" s="72"/>
      <c r="CS154" s="72"/>
      <c r="CT154" s="72"/>
      <c r="CU154" s="72"/>
      <c r="CV154" s="72"/>
      <c r="CW154" s="72"/>
      <c r="CX154" s="72"/>
      <c r="CY154" s="72"/>
      <c r="CZ154" s="72"/>
      <c r="DA154" s="72"/>
      <c r="DB154" s="72"/>
      <c r="DC154" s="72"/>
      <c r="DD154" s="72"/>
      <c r="DE154" s="72"/>
      <c r="DF154" s="72"/>
      <c r="DG154" s="72"/>
      <c r="DH154" s="72"/>
      <c r="DI154" s="72"/>
      <c r="DJ154" s="72"/>
      <c r="DK154" s="72"/>
      <c r="DL154" s="72"/>
      <c r="DM154" s="72"/>
      <c r="DN154" s="72"/>
      <c r="DO154" s="72"/>
      <c r="DP154" s="72"/>
      <c r="DQ154" s="72"/>
      <c r="DR154" s="72"/>
      <c r="DS154" s="72"/>
      <c r="DT154" s="72"/>
      <c r="DU154" s="72"/>
      <c r="DV154" s="72"/>
      <c r="DW154" s="72"/>
      <c r="DX154" s="72"/>
      <c r="DY154" s="72"/>
      <c r="DZ154" s="72"/>
      <c r="EA154" s="72"/>
      <c r="EB154" s="72"/>
      <c r="EC154" s="72"/>
      <c r="ED154" s="72"/>
      <c r="EE154" s="72"/>
      <c r="EF154" s="72"/>
      <c r="EG154" s="72"/>
      <c r="EH154" s="72"/>
      <c r="EI154" s="72"/>
      <c r="EJ154" s="72"/>
      <c r="EK154" s="72"/>
      <c r="EL154" s="72"/>
      <c r="EM154" s="72"/>
      <c r="EN154" s="72"/>
      <c r="EO154" s="72"/>
      <c r="EP154" s="72"/>
      <c r="EQ154" s="72"/>
      <c r="ER154" s="72"/>
      <c r="ES154" s="72"/>
      <c r="ET154" s="72"/>
      <c r="EU154" s="72"/>
      <c r="EV154" s="72"/>
      <c r="EW154" s="72"/>
      <c r="EX154" s="72"/>
      <c r="EY154" s="72"/>
      <c r="EZ154" s="72"/>
      <c r="FA154" s="72"/>
      <c r="FB154" s="72"/>
      <c r="FC154" s="72"/>
      <c r="FD154" s="72"/>
      <c r="FE154" s="72"/>
      <c r="FF154" s="72"/>
      <c r="FG154" s="72"/>
      <c r="FH154" s="72"/>
      <c r="FI154" s="72"/>
      <c r="FJ154" s="72"/>
      <c r="FK154" s="72"/>
      <c r="FL154" s="72"/>
      <c r="FM154" s="72"/>
      <c r="FN154" s="72"/>
      <c r="FO154" s="72"/>
      <c r="FP154" s="72"/>
      <c r="FQ154" s="72"/>
      <c r="FR154" s="72"/>
      <c r="FS154" s="72"/>
      <c r="FT154" s="72"/>
      <c r="FU154" s="72"/>
      <c r="FV154" s="72"/>
      <c r="FW154" s="72"/>
      <c r="FX154" s="72"/>
      <c r="FY154" s="72"/>
      <c r="FZ154" s="72"/>
      <c r="GA154" s="72"/>
      <c r="GB154" s="72"/>
      <c r="GC154" s="72"/>
      <c r="GD154" s="72"/>
      <c r="GE154" s="72"/>
      <c r="GF154" s="72"/>
      <c r="GG154" s="72"/>
      <c r="GH154" s="72"/>
      <c r="GI154" s="72"/>
      <c r="GJ154" s="72"/>
      <c r="GK154" s="72"/>
      <c r="GL154" s="72"/>
      <c r="GM154" s="72"/>
      <c r="GN154" s="72"/>
      <c r="GO154" s="72"/>
      <c r="GP154" s="72"/>
      <c r="GQ154" s="72"/>
      <c r="GR154" s="72"/>
      <c r="GS154" s="72"/>
      <c r="GT154" s="72"/>
      <c r="GU154" s="72"/>
      <c r="GV154" s="72"/>
      <c r="GW154" s="72"/>
      <c r="GX154" s="72"/>
      <c r="GY154" s="72"/>
      <c r="GZ154" s="72"/>
      <c r="HA154" s="72"/>
      <c r="HB154" s="72"/>
      <c r="HC154" s="72"/>
      <c r="HD154" s="72"/>
      <c r="HE154" s="72"/>
      <c r="HF154" s="72"/>
      <c r="HG154" s="72"/>
      <c r="HH154" s="72"/>
      <c r="HI154" s="72"/>
      <c r="HJ154" s="72"/>
      <c r="HK154" s="72"/>
      <c r="HL154" s="72"/>
      <c r="HM154" s="72"/>
      <c r="HN154" s="72"/>
      <c r="HO154" s="72"/>
      <c r="HP154" s="72"/>
      <c r="HQ154" s="72"/>
      <c r="HR154" s="72"/>
      <c r="HS154" s="72"/>
      <c r="HT154" s="72"/>
      <c r="HU154" s="72"/>
      <c r="HV154" s="72"/>
      <c r="HW154" s="72"/>
      <c r="HX154" s="72"/>
      <c r="HY154" s="72"/>
      <c r="HZ154" s="72"/>
      <c r="IA154" s="72"/>
      <c r="IB154" s="72"/>
      <c r="IC154" s="72"/>
      <c r="ID154" s="72"/>
      <c r="IE154" s="72"/>
      <c r="IF154" s="72"/>
      <c r="IG154" s="72"/>
      <c r="IH154" s="72"/>
      <c r="II154" s="72"/>
      <c r="IJ154" s="72"/>
      <c r="IK154" s="72"/>
      <c r="IL154" s="72"/>
      <c r="IM154" s="72"/>
      <c r="IN154" s="72"/>
      <c r="IO154" s="72"/>
      <c r="IP154" s="72"/>
      <c r="IQ154" s="72"/>
      <c r="IR154" s="72"/>
      <c r="IS154" s="72"/>
      <c r="IT154" s="72"/>
      <c r="IU154" s="72"/>
      <c r="IV154" s="72"/>
      <c r="IW154" s="72"/>
      <c r="IX154" s="72"/>
    </row>
    <row r="155" spans="1:258" ht="15">
      <c r="A155"/>
      <c r="B155"/>
      <c r="C155"/>
      <c r="D155"/>
      <c r="E155"/>
      <c r="F155"/>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c r="AP155" s="72"/>
      <c r="AQ155" s="72"/>
      <c r="AR155" s="72"/>
      <c r="AS155" s="72"/>
      <c r="AT155" s="72"/>
      <c r="AU155" s="72"/>
      <c r="AV155" s="72"/>
      <c r="AW155" s="72"/>
      <c r="AX155" s="72"/>
      <c r="AY155" s="72"/>
      <c r="AZ155" s="72"/>
      <c r="BA155" s="72"/>
      <c r="BB155" s="72"/>
      <c r="BC155" s="72"/>
      <c r="BD155" s="72"/>
      <c r="BE155" s="72"/>
      <c r="BF155" s="72"/>
      <c r="BG155" s="72"/>
      <c r="BH155" s="72"/>
      <c r="BI155" s="72"/>
      <c r="BJ155" s="72"/>
      <c r="BK155" s="72"/>
      <c r="BL155" s="72"/>
      <c r="BM155" s="72"/>
      <c r="BN155" s="72"/>
      <c r="BO155" s="72"/>
      <c r="BP155" s="72"/>
      <c r="BQ155" s="72"/>
      <c r="BR155" s="72"/>
      <c r="BS155" s="72"/>
      <c r="BT155" s="72"/>
      <c r="BU155" s="72"/>
      <c r="BV155" s="72"/>
      <c r="BW155" s="72"/>
      <c r="BX155" s="72"/>
      <c r="BY155" s="72"/>
      <c r="BZ155" s="72"/>
      <c r="CA155" s="72"/>
      <c r="CB155" s="72"/>
      <c r="CC155" s="72"/>
      <c r="CD155" s="72"/>
      <c r="CE155" s="72"/>
      <c r="CF155" s="72"/>
      <c r="CG155" s="72"/>
      <c r="CH155" s="72"/>
      <c r="CI155" s="72"/>
      <c r="CJ155" s="72"/>
      <c r="CK155" s="72"/>
      <c r="CL155" s="72"/>
      <c r="CM155" s="72"/>
      <c r="CN155" s="72"/>
      <c r="CO155" s="72"/>
      <c r="CP155" s="72"/>
      <c r="CQ155" s="72"/>
      <c r="CR155" s="72"/>
      <c r="CS155" s="72"/>
      <c r="CT155" s="72"/>
      <c r="CU155" s="72"/>
      <c r="CV155" s="72"/>
      <c r="CW155" s="72"/>
      <c r="CX155" s="72"/>
      <c r="CY155" s="72"/>
      <c r="CZ155" s="72"/>
      <c r="DA155" s="72"/>
      <c r="DB155" s="72"/>
      <c r="DC155" s="72"/>
      <c r="DD155" s="72"/>
      <c r="DE155" s="72"/>
      <c r="DF155" s="72"/>
      <c r="DG155" s="72"/>
      <c r="DH155" s="72"/>
      <c r="DI155" s="72"/>
      <c r="DJ155" s="72"/>
      <c r="DK155" s="72"/>
      <c r="DL155" s="72"/>
      <c r="DM155" s="72"/>
      <c r="DN155" s="72"/>
      <c r="DO155" s="72"/>
      <c r="DP155" s="72"/>
      <c r="DQ155" s="72"/>
      <c r="DR155" s="72"/>
      <c r="DS155" s="72"/>
      <c r="DT155" s="72"/>
      <c r="DU155" s="72"/>
      <c r="DV155" s="72"/>
      <c r="DW155" s="72"/>
      <c r="DX155" s="72"/>
      <c r="DY155" s="72"/>
      <c r="DZ155" s="72"/>
      <c r="EA155" s="72"/>
      <c r="EB155" s="72"/>
      <c r="EC155" s="72"/>
      <c r="ED155" s="72"/>
      <c r="EE155" s="72"/>
      <c r="EF155" s="72"/>
      <c r="EG155" s="72"/>
      <c r="EH155" s="72"/>
      <c r="EI155" s="72"/>
      <c r="EJ155" s="72"/>
      <c r="EK155" s="72"/>
      <c r="EL155" s="72"/>
      <c r="EM155" s="72"/>
      <c r="EN155" s="72"/>
      <c r="EO155" s="72"/>
      <c r="EP155" s="72"/>
      <c r="EQ155" s="72"/>
      <c r="ER155" s="72"/>
      <c r="ES155" s="72"/>
      <c r="ET155" s="72"/>
      <c r="EU155" s="72"/>
      <c r="EV155" s="72"/>
      <c r="EW155" s="72"/>
      <c r="EX155" s="72"/>
      <c r="EY155" s="72"/>
      <c r="EZ155" s="72"/>
      <c r="FA155" s="72"/>
      <c r="FB155" s="72"/>
      <c r="FC155" s="72"/>
      <c r="FD155" s="72"/>
      <c r="FE155" s="72"/>
      <c r="FF155" s="72"/>
      <c r="FG155" s="72"/>
      <c r="FH155" s="72"/>
      <c r="FI155" s="72"/>
      <c r="FJ155" s="72"/>
      <c r="FK155" s="72"/>
      <c r="FL155" s="72"/>
      <c r="FM155" s="72"/>
      <c r="FN155" s="72"/>
      <c r="FO155" s="72"/>
      <c r="FP155" s="72"/>
      <c r="FQ155" s="72"/>
      <c r="FR155" s="72"/>
      <c r="FS155" s="72"/>
      <c r="FT155" s="72"/>
      <c r="FU155" s="72"/>
      <c r="FV155" s="72"/>
      <c r="FW155" s="72"/>
      <c r="FX155" s="72"/>
      <c r="FY155" s="72"/>
      <c r="FZ155" s="72"/>
      <c r="GA155" s="72"/>
      <c r="GB155" s="72"/>
      <c r="GC155" s="72"/>
      <c r="GD155" s="72"/>
      <c r="GE155" s="72"/>
      <c r="GF155" s="72"/>
      <c r="GG155" s="72"/>
      <c r="GH155" s="72"/>
      <c r="GI155" s="72"/>
      <c r="GJ155" s="72"/>
      <c r="GK155" s="72"/>
      <c r="GL155" s="72"/>
      <c r="GM155" s="72"/>
      <c r="GN155" s="72"/>
      <c r="GO155" s="72"/>
      <c r="GP155" s="72"/>
      <c r="GQ155" s="72"/>
      <c r="GR155" s="72"/>
      <c r="GS155" s="72"/>
      <c r="GT155" s="72"/>
      <c r="GU155" s="72"/>
      <c r="GV155" s="72"/>
      <c r="GW155" s="72"/>
      <c r="GX155" s="72"/>
      <c r="GY155" s="72"/>
      <c r="GZ155" s="72"/>
      <c r="HA155" s="72"/>
      <c r="HB155" s="72"/>
      <c r="HC155" s="72"/>
      <c r="HD155" s="72"/>
      <c r="HE155" s="72"/>
      <c r="HF155" s="72"/>
      <c r="HG155" s="72"/>
      <c r="HH155" s="72"/>
      <c r="HI155" s="72"/>
      <c r="HJ155" s="72"/>
      <c r="HK155" s="72"/>
      <c r="HL155" s="72"/>
      <c r="HM155" s="72"/>
      <c r="HN155" s="72"/>
      <c r="HO155" s="72"/>
      <c r="HP155" s="72"/>
      <c r="HQ155" s="72"/>
      <c r="HR155" s="72"/>
      <c r="HS155" s="72"/>
      <c r="HT155" s="72"/>
      <c r="HU155" s="72"/>
      <c r="HV155" s="72"/>
      <c r="HW155" s="72"/>
      <c r="HX155" s="72"/>
      <c r="HY155" s="72"/>
      <c r="HZ155" s="72"/>
      <c r="IA155" s="72"/>
      <c r="IB155" s="72"/>
      <c r="IC155" s="72"/>
      <c r="ID155" s="72"/>
      <c r="IE155" s="72"/>
      <c r="IF155" s="72"/>
      <c r="IG155" s="72"/>
      <c r="IH155" s="72"/>
      <c r="II155" s="72"/>
      <c r="IJ155" s="72"/>
      <c r="IK155" s="72"/>
      <c r="IL155" s="72"/>
      <c r="IM155" s="72"/>
      <c r="IN155" s="72"/>
      <c r="IO155" s="72"/>
      <c r="IP155" s="72"/>
      <c r="IQ155" s="72"/>
      <c r="IR155" s="72"/>
      <c r="IS155" s="72"/>
      <c r="IT155" s="72"/>
      <c r="IU155" s="72"/>
      <c r="IV155" s="72"/>
      <c r="IW155" s="72"/>
      <c r="IX155" s="72"/>
    </row>
    <row r="156" spans="1:258" ht="15">
      <c r="A156"/>
      <c r="B156"/>
      <c r="C156"/>
      <c r="D156"/>
      <c r="E156"/>
      <c r="F156"/>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c r="AN156" s="72"/>
      <c r="AO156" s="72"/>
      <c r="AP156" s="72"/>
      <c r="AQ156" s="72"/>
      <c r="AR156" s="72"/>
      <c r="AS156" s="72"/>
      <c r="AT156" s="72"/>
      <c r="AU156" s="72"/>
      <c r="AV156" s="72"/>
      <c r="AW156" s="72"/>
      <c r="AX156" s="72"/>
      <c r="AY156" s="72"/>
      <c r="AZ156" s="72"/>
      <c r="BA156" s="72"/>
      <c r="BB156" s="72"/>
      <c r="BC156" s="72"/>
      <c r="BD156" s="72"/>
      <c r="BE156" s="72"/>
      <c r="BF156" s="72"/>
      <c r="BG156" s="72"/>
      <c r="BH156" s="72"/>
      <c r="BI156" s="72"/>
      <c r="BJ156" s="72"/>
      <c r="BK156" s="72"/>
      <c r="BL156" s="72"/>
      <c r="BM156" s="72"/>
      <c r="BN156" s="72"/>
      <c r="BO156" s="72"/>
      <c r="BP156" s="72"/>
      <c r="BQ156" s="72"/>
      <c r="BR156" s="72"/>
      <c r="BS156" s="72"/>
      <c r="BT156" s="72"/>
      <c r="BU156" s="72"/>
      <c r="BV156" s="72"/>
      <c r="BW156" s="72"/>
      <c r="BX156" s="72"/>
      <c r="BY156" s="72"/>
      <c r="BZ156" s="72"/>
      <c r="CA156" s="72"/>
      <c r="CB156" s="72"/>
      <c r="CC156" s="72"/>
      <c r="CD156" s="72"/>
      <c r="CE156" s="72"/>
      <c r="CF156" s="72"/>
      <c r="CG156" s="72"/>
      <c r="CH156" s="72"/>
      <c r="CI156" s="72"/>
      <c r="CJ156" s="72"/>
      <c r="CK156" s="72"/>
      <c r="CL156" s="72"/>
      <c r="CM156" s="72"/>
      <c r="CN156" s="72"/>
      <c r="CO156" s="72"/>
      <c r="CP156" s="72"/>
      <c r="CQ156" s="72"/>
      <c r="CR156" s="72"/>
      <c r="CS156" s="72"/>
      <c r="CT156" s="72"/>
      <c r="CU156" s="72"/>
      <c r="CV156" s="72"/>
      <c r="CW156" s="72"/>
      <c r="CX156" s="72"/>
      <c r="CY156" s="72"/>
      <c r="CZ156" s="72"/>
      <c r="DA156" s="72"/>
      <c r="DB156" s="72"/>
      <c r="DC156" s="72"/>
      <c r="DD156" s="72"/>
      <c r="DE156" s="72"/>
      <c r="DF156" s="72"/>
      <c r="DG156" s="72"/>
      <c r="DH156" s="72"/>
      <c r="DI156" s="72"/>
      <c r="DJ156" s="72"/>
      <c r="DK156" s="72"/>
      <c r="DL156" s="72"/>
      <c r="DM156" s="72"/>
      <c r="DN156" s="72"/>
      <c r="DO156" s="72"/>
      <c r="DP156" s="72"/>
      <c r="DQ156" s="72"/>
      <c r="DR156" s="72"/>
      <c r="DS156" s="72"/>
      <c r="DT156" s="72"/>
      <c r="DU156" s="72"/>
      <c r="DV156" s="72"/>
      <c r="DW156" s="72"/>
      <c r="DX156" s="72"/>
      <c r="DY156" s="72"/>
      <c r="DZ156" s="72"/>
      <c r="EA156" s="72"/>
      <c r="EB156" s="72"/>
      <c r="EC156" s="72"/>
      <c r="ED156" s="72"/>
      <c r="EE156" s="72"/>
      <c r="EF156" s="72"/>
      <c r="EG156" s="72"/>
      <c r="EH156" s="72"/>
      <c r="EI156" s="72"/>
      <c r="EJ156" s="72"/>
      <c r="EK156" s="72"/>
      <c r="EL156" s="72"/>
      <c r="EM156" s="72"/>
      <c r="EN156" s="72"/>
      <c r="EO156" s="72"/>
      <c r="EP156" s="72"/>
      <c r="EQ156" s="72"/>
      <c r="ER156" s="72"/>
      <c r="ES156" s="72"/>
      <c r="ET156" s="72"/>
      <c r="EU156" s="72"/>
      <c r="EV156" s="72"/>
      <c r="EW156" s="72"/>
      <c r="EX156" s="72"/>
      <c r="EY156" s="72"/>
      <c r="EZ156" s="72"/>
      <c r="FA156" s="72"/>
      <c r="FB156" s="72"/>
      <c r="FC156" s="72"/>
      <c r="FD156" s="72"/>
      <c r="FE156" s="72"/>
      <c r="FF156" s="72"/>
      <c r="FG156" s="72"/>
      <c r="FH156" s="72"/>
      <c r="FI156" s="72"/>
      <c r="FJ156" s="72"/>
      <c r="FK156" s="72"/>
      <c r="FL156" s="72"/>
      <c r="FM156" s="72"/>
      <c r="FN156" s="72"/>
      <c r="FO156" s="72"/>
      <c r="FP156" s="72"/>
      <c r="FQ156" s="72"/>
      <c r="FR156" s="72"/>
      <c r="FS156" s="72"/>
      <c r="FT156" s="72"/>
      <c r="FU156" s="72"/>
      <c r="FV156" s="72"/>
      <c r="FW156" s="72"/>
      <c r="FX156" s="72"/>
      <c r="FY156" s="72"/>
      <c r="FZ156" s="72"/>
      <c r="GA156" s="72"/>
      <c r="GB156" s="72"/>
      <c r="GC156" s="72"/>
      <c r="GD156" s="72"/>
      <c r="GE156" s="72"/>
      <c r="GF156" s="72"/>
      <c r="GG156" s="72"/>
      <c r="GH156" s="72"/>
      <c r="GI156" s="72"/>
      <c r="GJ156" s="72"/>
      <c r="GK156" s="72"/>
      <c r="GL156" s="72"/>
      <c r="GM156" s="72"/>
      <c r="GN156" s="72"/>
      <c r="GO156" s="72"/>
      <c r="GP156" s="72"/>
      <c r="GQ156" s="72"/>
      <c r="GR156" s="72"/>
      <c r="GS156" s="72"/>
      <c r="GT156" s="72"/>
      <c r="GU156" s="72"/>
      <c r="GV156" s="72"/>
      <c r="GW156" s="72"/>
      <c r="GX156" s="72"/>
      <c r="GY156" s="72"/>
      <c r="GZ156" s="72"/>
      <c r="HA156" s="72"/>
      <c r="HB156" s="72"/>
      <c r="HC156" s="72"/>
      <c r="HD156" s="72"/>
      <c r="HE156" s="72"/>
      <c r="HF156" s="72"/>
      <c r="HG156" s="72"/>
      <c r="HH156" s="72"/>
      <c r="HI156" s="72"/>
      <c r="HJ156" s="72"/>
      <c r="HK156" s="72"/>
      <c r="HL156" s="72"/>
      <c r="HM156" s="72"/>
      <c r="HN156" s="72"/>
      <c r="HO156" s="72"/>
      <c r="HP156" s="72"/>
      <c r="HQ156" s="72"/>
      <c r="HR156" s="72"/>
      <c r="HS156" s="72"/>
      <c r="HT156" s="72"/>
      <c r="HU156" s="72"/>
      <c r="HV156" s="72"/>
      <c r="HW156" s="72"/>
      <c r="HX156" s="72"/>
      <c r="HY156" s="72"/>
      <c r="HZ156" s="72"/>
      <c r="IA156" s="72"/>
      <c r="IB156" s="72"/>
      <c r="IC156" s="72"/>
      <c r="ID156" s="72"/>
      <c r="IE156" s="72"/>
      <c r="IF156" s="72"/>
      <c r="IG156" s="72"/>
      <c r="IH156" s="72"/>
      <c r="II156" s="72"/>
      <c r="IJ156" s="72"/>
      <c r="IK156" s="72"/>
      <c r="IL156" s="72"/>
      <c r="IM156" s="72"/>
      <c r="IN156" s="72"/>
      <c r="IO156" s="72"/>
      <c r="IP156" s="72"/>
      <c r="IQ156" s="72"/>
      <c r="IR156" s="72"/>
      <c r="IS156" s="72"/>
      <c r="IT156" s="72"/>
      <c r="IU156" s="72"/>
      <c r="IV156" s="72"/>
      <c r="IW156" s="72"/>
      <c r="IX156" s="72"/>
    </row>
    <row r="157" spans="1:258" ht="15">
      <c r="A157"/>
      <c r="B157"/>
      <c r="C157"/>
      <c r="D157"/>
      <c r="E157"/>
      <c r="F157"/>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c r="AN157" s="72"/>
      <c r="AO157" s="72"/>
      <c r="AP157" s="72"/>
      <c r="AQ157" s="72"/>
      <c r="AR157" s="72"/>
      <c r="AS157" s="72"/>
      <c r="AT157" s="72"/>
      <c r="AU157" s="72"/>
      <c r="AV157" s="72"/>
      <c r="AW157" s="72"/>
      <c r="AX157" s="72"/>
      <c r="AY157" s="72"/>
      <c r="AZ157" s="72"/>
      <c r="BA157" s="72"/>
      <c r="BB157" s="72"/>
      <c r="BC157" s="72"/>
      <c r="BD157" s="72"/>
      <c r="BE157" s="72"/>
      <c r="BF157" s="72"/>
      <c r="BG157" s="72"/>
      <c r="BH157" s="72"/>
      <c r="BI157" s="72"/>
      <c r="BJ157" s="72"/>
      <c r="BK157" s="72"/>
      <c r="BL157" s="72"/>
      <c r="BM157" s="72"/>
      <c r="BN157" s="72"/>
      <c r="BO157" s="72"/>
      <c r="BP157" s="72"/>
      <c r="BQ157" s="72"/>
      <c r="BR157" s="72"/>
      <c r="BS157" s="72"/>
      <c r="BT157" s="72"/>
      <c r="BU157" s="72"/>
      <c r="BV157" s="72"/>
      <c r="BW157" s="72"/>
      <c r="BX157" s="72"/>
      <c r="BY157" s="72"/>
      <c r="BZ157" s="72"/>
      <c r="CA157" s="72"/>
      <c r="CB157" s="72"/>
      <c r="CC157" s="72"/>
      <c r="CD157" s="72"/>
      <c r="CE157" s="72"/>
      <c r="CF157" s="72"/>
      <c r="CG157" s="72"/>
      <c r="CH157" s="72"/>
      <c r="CI157" s="72"/>
      <c r="CJ157" s="72"/>
      <c r="CK157" s="72"/>
      <c r="CL157" s="72"/>
      <c r="CM157" s="72"/>
      <c r="CN157" s="72"/>
      <c r="CO157" s="72"/>
      <c r="CP157" s="72"/>
      <c r="CQ157" s="72"/>
      <c r="CR157" s="72"/>
      <c r="CS157" s="72"/>
      <c r="CT157" s="72"/>
      <c r="CU157" s="72"/>
      <c r="CV157" s="72"/>
      <c r="CW157" s="72"/>
      <c r="CX157" s="72"/>
      <c r="CY157" s="72"/>
      <c r="CZ157" s="72"/>
      <c r="DA157" s="72"/>
      <c r="DB157" s="72"/>
      <c r="DC157" s="72"/>
      <c r="DD157" s="72"/>
      <c r="DE157" s="72"/>
      <c r="DF157" s="72"/>
      <c r="DG157" s="72"/>
      <c r="DH157" s="72"/>
      <c r="DI157" s="72"/>
      <c r="DJ157" s="72"/>
      <c r="DK157" s="72"/>
      <c r="DL157" s="72"/>
      <c r="DM157" s="72"/>
      <c r="DN157" s="72"/>
      <c r="DO157" s="72"/>
      <c r="DP157" s="72"/>
      <c r="DQ157" s="72"/>
      <c r="DR157" s="72"/>
      <c r="DS157" s="72"/>
      <c r="DT157" s="72"/>
      <c r="DU157" s="72"/>
      <c r="DV157" s="72"/>
      <c r="DW157" s="72"/>
      <c r="DX157" s="72"/>
      <c r="DY157" s="72"/>
      <c r="DZ157" s="72"/>
      <c r="EA157" s="72"/>
      <c r="EB157" s="72"/>
      <c r="EC157" s="72"/>
      <c r="ED157" s="72"/>
      <c r="EE157" s="72"/>
      <c r="EF157" s="72"/>
      <c r="EG157" s="72"/>
      <c r="EH157" s="72"/>
      <c r="EI157" s="72"/>
      <c r="EJ157" s="72"/>
      <c r="EK157" s="72"/>
      <c r="EL157" s="72"/>
      <c r="EM157" s="72"/>
      <c r="EN157" s="72"/>
      <c r="EO157" s="72"/>
      <c r="EP157" s="72"/>
      <c r="EQ157" s="72"/>
      <c r="ER157" s="72"/>
      <c r="ES157" s="72"/>
      <c r="ET157" s="72"/>
      <c r="EU157" s="72"/>
      <c r="EV157" s="72"/>
      <c r="EW157" s="72"/>
      <c r="EX157" s="72"/>
      <c r="EY157" s="72"/>
      <c r="EZ157" s="72"/>
      <c r="FA157" s="72"/>
      <c r="FB157" s="72"/>
      <c r="FC157" s="72"/>
      <c r="FD157" s="72"/>
      <c r="FE157" s="72"/>
      <c r="FF157" s="72"/>
      <c r="FG157" s="72"/>
      <c r="FH157" s="72"/>
      <c r="FI157" s="72"/>
      <c r="FJ157" s="72"/>
      <c r="FK157" s="72"/>
      <c r="FL157" s="72"/>
      <c r="FM157" s="72"/>
      <c r="FN157" s="72"/>
      <c r="FO157" s="72"/>
      <c r="FP157" s="72"/>
      <c r="FQ157" s="72"/>
      <c r="FR157" s="72"/>
      <c r="FS157" s="72"/>
      <c r="FT157" s="72"/>
      <c r="FU157" s="72"/>
      <c r="FV157" s="72"/>
      <c r="FW157" s="72"/>
      <c r="FX157" s="72"/>
      <c r="FY157" s="72"/>
      <c r="FZ157" s="72"/>
      <c r="GA157" s="72"/>
      <c r="GB157" s="72"/>
      <c r="GC157" s="72"/>
      <c r="GD157" s="72"/>
      <c r="GE157" s="72"/>
      <c r="GF157" s="72"/>
      <c r="GG157" s="72"/>
      <c r="GH157" s="72"/>
      <c r="GI157" s="72"/>
      <c r="GJ157" s="72"/>
      <c r="GK157" s="72"/>
      <c r="GL157" s="72"/>
      <c r="GM157" s="72"/>
      <c r="GN157" s="72"/>
      <c r="GO157" s="72"/>
      <c r="GP157" s="72"/>
      <c r="GQ157" s="72"/>
      <c r="GR157" s="72"/>
      <c r="GS157" s="72"/>
      <c r="GT157" s="72"/>
      <c r="GU157" s="72"/>
      <c r="GV157" s="72"/>
      <c r="GW157" s="72"/>
      <c r="GX157" s="72"/>
      <c r="GY157" s="72"/>
      <c r="GZ157" s="72"/>
      <c r="HA157" s="72"/>
      <c r="HB157" s="72"/>
      <c r="HC157" s="72"/>
      <c r="HD157" s="72"/>
      <c r="HE157" s="72"/>
      <c r="HF157" s="72"/>
      <c r="HG157" s="72"/>
      <c r="HH157" s="72"/>
      <c r="HI157" s="72"/>
      <c r="HJ157" s="72"/>
      <c r="HK157" s="72"/>
      <c r="HL157" s="72"/>
      <c r="HM157" s="72"/>
      <c r="HN157" s="72"/>
      <c r="HO157" s="72"/>
      <c r="HP157" s="72"/>
      <c r="HQ157" s="72"/>
      <c r="HR157" s="72"/>
      <c r="HS157" s="72"/>
      <c r="HT157" s="72"/>
      <c r="HU157" s="72"/>
      <c r="HV157" s="72"/>
      <c r="HW157" s="72"/>
      <c r="HX157" s="72"/>
      <c r="HY157" s="72"/>
      <c r="HZ157" s="72"/>
      <c r="IA157" s="72"/>
      <c r="IB157" s="72"/>
      <c r="IC157" s="72"/>
      <c r="ID157" s="72"/>
      <c r="IE157" s="72"/>
      <c r="IF157" s="72"/>
      <c r="IG157" s="72"/>
      <c r="IH157" s="72"/>
      <c r="II157" s="72"/>
      <c r="IJ157" s="72"/>
      <c r="IK157" s="72"/>
      <c r="IL157" s="72"/>
      <c r="IM157" s="72"/>
      <c r="IN157" s="72"/>
      <c r="IO157" s="72"/>
      <c r="IP157" s="72"/>
      <c r="IQ157" s="72"/>
      <c r="IR157" s="72"/>
      <c r="IS157" s="72"/>
      <c r="IT157" s="72"/>
      <c r="IU157" s="72"/>
      <c r="IV157" s="72"/>
      <c r="IW157" s="72"/>
      <c r="IX157" s="72"/>
    </row>
    <row r="158" spans="1:258" ht="15">
      <c r="A158"/>
      <c r="B158"/>
      <c r="C158"/>
      <c r="D158"/>
      <c r="E158"/>
      <c r="F158"/>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c r="AN158" s="72"/>
      <c r="AO158" s="72"/>
      <c r="AP158" s="72"/>
      <c r="AQ158" s="72"/>
      <c r="AR158" s="72"/>
      <c r="AS158" s="72"/>
      <c r="AT158" s="72"/>
      <c r="AU158" s="72"/>
      <c r="AV158" s="72"/>
      <c r="AW158" s="72"/>
      <c r="AX158" s="72"/>
      <c r="AY158" s="72"/>
      <c r="AZ158" s="72"/>
      <c r="BA158" s="72"/>
      <c r="BB158" s="72"/>
      <c r="BC158" s="72"/>
      <c r="BD158" s="72"/>
      <c r="BE158" s="72"/>
      <c r="BF158" s="72"/>
      <c r="BG158" s="72"/>
      <c r="BH158" s="72"/>
      <c r="BI158" s="72"/>
      <c r="BJ158" s="72"/>
      <c r="BK158" s="72"/>
      <c r="BL158" s="72"/>
      <c r="BM158" s="72"/>
      <c r="BN158" s="72"/>
      <c r="BO158" s="72"/>
      <c r="BP158" s="72"/>
      <c r="BQ158" s="72"/>
      <c r="BR158" s="72"/>
      <c r="BS158" s="72"/>
      <c r="BT158" s="72"/>
      <c r="BU158" s="72"/>
      <c r="BV158" s="72"/>
      <c r="BW158" s="72"/>
      <c r="BX158" s="72"/>
      <c r="BY158" s="72"/>
      <c r="BZ158" s="72"/>
      <c r="CA158" s="72"/>
      <c r="CB158" s="72"/>
      <c r="CC158" s="72"/>
      <c r="CD158" s="72"/>
      <c r="CE158" s="72"/>
      <c r="CF158" s="72"/>
      <c r="CG158" s="72"/>
      <c r="CH158" s="72"/>
      <c r="CI158" s="72"/>
      <c r="CJ158" s="72"/>
      <c r="CK158" s="72"/>
      <c r="CL158" s="72"/>
      <c r="CM158" s="72"/>
      <c r="CN158" s="72"/>
      <c r="CO158" s="72"/>
      <c r="CP158" s="72"/>
      <c r="CQ158" s="72"/>
      <c r="CR158" s="72"/>
      <c r="CS158" s="72"/>
      <c r="CT158" s="72"/>
      <c r="CU158" s="72"/>
      <c r="CV158" s="72"/>
      <c r="CW158" s="72"/>
      <c r="CX158" s="72"/>
      <c r="CY158" s="72"/>
      <c r="CZ158" s="72"/>
      <c r="DA158" s="72"/>
      <c r="DB158" s="72"/>
      <c r="DC158" s="72"/>
      <c r="DD158" s="72"/>
      <c r="DE158" s="72"/>
      <c r="DF158" s="72"/>
      <c r="DG158" s="72"/>
      <c r="DH158" s="72"/>
      <c r="DI158" s="72"/>
      <c r="DJ158" s="72"/>
      <c r="DK158" s="72"/>
      <c r="DL158" s="72"/>
      <c r="DM158" s="72"/>
      <c r="DN158" s="72"/>
      <c r="DO158" s="72"/>
      <c r="DP158" s="72"/>
      <c r="DQ158" s="72"/>
      <c r="DR158" s="72"/>
      <c r="DS158" s="72"/>
      <c r="DT158" s="72"/>
      <c r="DU158" s="72"/>
      <c r="DV158" s="72"/>
      <c r="DW158" s="72"/>
      <c r="DX158" s="72"/>
      <c r="DY158" s="72"/>
      <c r="DZ158" s="72"/>
      <c r="EA158" s="72"/>
      <c r="EB158" s="72"/>
      <c r="EC158" s="72"/>
      <c r="ED158" s="72"/>
      <c r="EE158" s="72"/>
      <c r="EF158" s="72"/>
      <c r="EG158" s="72"/>
      <c r="EH158" s="72"/>
      <c r="EI158" s="72"/>
      <c r="EJ158" s="72"/>
      <c r="EK158" s="72"/>
      <c r="EL158" s="72"/>
      <c r="EM158" s="72"/>
      <c r="EN158" s="72"/>
      <c r="EO158" s="72"/>
      <c r="EP158" s="72"/>
      <c r="EQ158" s="72"/>
      <c r="ER158" s="72"/>
      <c r="ES158" s="72"/>
      <c r="ET158" s="72"/>
      <c r="EU158" s="72"/>
      <c r="EV158" s="72"/>
      <c r="EW158" s="72"/>
      <c r="EX158" s="72"/>
      <c r="EY158" s="72"/>
      <c r="EZ158" s="72"/>
      <c r="FA158" s="72"/>
      <c r="FB158" s="72"/>
      <c r="FC158" s="72"/>
      <c r="FD158" s="72"/>
      <c r="FE158" s="72"/>
      <c r="FF158" s="72"/>
      <c r="FG158" s="72"/>
      <c r="FH158" s="72"/>
      <c r="FI158" s="72"/>
      <c r="FJ158" s="72"/>
      <c r="FK158" s="72"/>
      <c r="FL158" s="72"/>
      <c r="FM158" s="72"/>
      <c r="FN158" s="72"/>
      <c r="FO158" s="72"/>
      <c r="FP158" s="72"/>
      <c r="FQ158" s="72"/>
      <c r="FR158" s="72"/>
      <c r="FS158" s="72"/>
      <c r="FT158" s="72"/>
      <c r="FU158" s="72"/>
      <c r="FV158" s="72"/>
      <c r="FW158" s="72"/>
      <c r="FX158" s="72"/>
      <c r="FY158" s="72"/>
      <c r="FZ158" s="72"/>
      <c r="GA158" s="72"/>
      <c r="GB158" s="72"/>
      <c r="GC158" s="72"/>
      <c r="GD158" s="72"/>
      <c r="GE158" s="72"/>
      <c r="GF158" s="72"/>
      <c r="GG158" s="72"/>
      <c r="GH158" s="72"/>
      <c r="GI158" s="72"/>
      <c r="GJ158" s="72"/>
      <c r="GK158" s="72"/>
      <c r="GL158" s="72"/>
      <c r="GM158" s="72"/>
      <c r="GN158" s="72"/>
      <c r="GO158" s="72"/>
      <c r="GP158" s="72"/>
      <c r="GQ158" s="72"/>
      <c r="GR158" s="72"/>
      <c r="GS158" s="72"/>
      <c r="GT158" s="72"/>
      <c r="GU158" s="72"/>
      <c r="GV158" s="72"/>
      <c r="GW158" s="72"/>
      <c r="GX158" s="72"/>
      <c r="GY158" s="72"/>
      <c r="GZ158" s="72"/>
      <c r="HA158" s="72"/>
      <c r="HB158" s="72"/>
      <c r="HC158" s="72"/>
      <c r="HD158" s="72"/>
      <c r="HE158" s="72"/>
      <c r="HF158" s="72"/>
      <c r="HG158" s="72"/>
      <c r="HH158" s="72"/>
      <c r="HI158" s="72"/>
      <c r="HJ158" s="72"/>
      <c r="HK158" s="72"/>
      <c r="HL158" s="72"/>
      <c r="HM158" s="72"/>
      <c r="HN158" s="72"/>
      <c r="HO158" s="72"/>
      <c r="HP158" s="72"/>
      <c r="HQ158" s="72"/>
      <c r="HR158" s="72"/>
      <c r="HS158" s="72"/>
      <c r="HT158" s="72"/>
      <c r="HU158" s="72"/>
      <c r="HV158" s="72"/>
      <c r="HW158" s="72"/>
      <c r="HX158" s="72"/>
      <c r="HY158" s="72"/>
      <c r="HZ158" s="72"/>
      <c r="IA158" s="72"/>
      <c r="IB158" s="72"/>
      <c r="IC158" s="72"/>
      <c r="ID158" s="72"/>
      <c r="IE158" s="72"/>
      <c r="IF158" s="72"/>
      <c r="IG158" s="72"/>
      <c r="IH158" s="72"/>
      <c r="II158" s="72"/>
      <c r="IJ158" s="72"/>
      <c r="IK158" s="72"/>
      <c r="IL158" s="72"/>
      <c r="IM158" s="72"/>
      <c r="IN158" s="72"/>
      <c r="IO158" s="72"/>
      <c r="IP158" s="72"/>
      <c r="IQ158" s="72"/>
      <c r="IR158" s="72"/>
      <c r="IS158" s="72"/>
      <c r="IT158" s="72"/>
      <c r="IU158" s="72"/>
      <c r="IV158" s="72"/>
      <c r="IW158" s="72"/>
      <c r="IX158" s="72"/>
    </row>
    <row r="159" spans="1:258" ht="15">
      <c r="A159"/>
      <c r="B159"/>
      <c r="C159"/>
      <c r="D159"/>
      <c r="E159"/>
      <c r="F159"/>
      <c r="G159" s="72"/>
      <c r="H159" s="72"/>
      <c r="I159" s="72"/>
      <c r="J159" s="72"/>
      <c r="K159" s="72"/>
      <c r="L159" s="72"/>
      <c r="M159" s="72"/>
      <c r="N159" s="72"/>
      <c r="O159" s="72"/>
      <c r="P159" s="72"/>
      <c r="Q159" s="72"/>
      <c r="R159" s="72"/>
      <c r="S159" s="72"/>
      <c r="T159" s="72"/>
      <c r="U159" s="72"/>
      <c r="V159" s="72"/>
      <c r="W159" s="72"/>
      <c r="X159" s="72"/>
      <c r="Y159" s="72"/>
      <c r="Z159" s="72"/>
      <c r="AA159" s="72"/>
      <c r="AB159" s="72"/>
      <c r="AC159" s="72"/>
      <c r="AD159" s="72"/>
      <c r="AE159" s="72"/>
      <c r="AF159" s="72"/>
      <c r="AG159" s="72"/>
      <c r="AH159" s="72"/>
      <c r="AI159" s="72"/>
      <c r="AJ159" s="72"/>
      <c r="AK159" s="72"/>
      <c r="AL159" s="72"/>
      <c r="AM159" s="72"/>
      <c r="AN159" s="72"/>
      <c r="AO159" s="72"/>
      <c r="AP159" s="72"/>
      <c r="AQ159" s="72"/>
      <c r="AR159" s="72"/>
      <c r="AS159" s="72"/>
      <c r="AT159" s="72"/>
      <c r="AU159" s="72"/>
      <c r="AV159" s="72"/>
      <c r="AW159" s="72"/>
      <c r="AX159" s="72"/>
      <c r="AY159" s="72"/>
      <c r="AZ159" s="72"/>
      <c r="BA159" s="72"/>
      <c r="BB159" s="72"/>
      <c r="BC159" s="72"/>
      <c r="BD159" s="72"/>
      <c r="BE159" s="72"/>
      <c r="BF159" s="72"/>
      <c r="BG159" s="72"/>
      <c r="BH159" s="72"/>
      <c r="BI159" s="72"/>
      <c r="BJ159" s="72"/>
      <c r="BK159" s="72"/>
      <c r="BL159" s="72"/>
      <c r="BM159" s="72"/>
      <c r="BN159" s="72"/>
      <c r="BO159" s="72"/>
      <c r="BP159" s="72"/>
      <c r="BQ159" s="72"/>
      <c r="BR159" s="72"/>
      <c r="BS159" s="72"/>
      <c r="BT159" s="72"/>
      <c r="BU159" s="72"/>
      <c r="BV159" s="72"/>
      <c r="BW159" s="72"/>
      <c r="BX159" s="72"/>
      <c r="BY159" s="72"/>
      <c r="BZ159" s="72"/>
      <c r="CA159" s="72"/>
      <c r="CB159" s="72"/>
      <c r="CC159" s="72"/>
      <c r="CD159" s="72"/>
      <c r="CE159" s="72"/>
      <c r="CF159" s="72"/>
      <c r="CG159" s="72"/>
      <c r="CH159" s="72"/>
      <c r="CI159" s="72"/>
      <c r="CJ159" s="72"/>
      <c r="CK159" s="72"/>
      <c r="CL159" s="72"/>
      <c r="CM159" s="72"/>
      <c r="CN159" s="72"/>
      <c r="CO159" s="72"/>
      <c r="CP159" s="72"/>
      <c r="CQ159" s="72"/>
      <c r="CR159" s="72"/>
      <c r="CS159" s="72"/>
      <c r="CT159" s="72"/>
      <c r="CU159" s="72"/>
      <c r="CV159" s="72"/>
      <c r="CW159" s="72"/>
      <c r="CX159" s="72"/>
      <c r="CY159" s="72"/>
      <c r="CZ159" s="72"/>
      <c r="DA159" s="72"/>
      <c r="DB159" s="72"/>
      <c r="DC159" s="72"/>
      <c r="DD159" s="72"/>
      <c r="DE159" s="72"/>
      <c r="DF159" s="72"/>
      <c r="DG159" s="72"/>
      <c r="DH159" s="72"/>
      <c r="DI159" s="72"/>
      <c r="DJ159" s="72"/>
      <c r="DK159" s="72"/>
      <c r="DL159" s="72"/>
      <c r="DM159" s="72"/>
      <c r="DN159" s="72"/>
      <c r="DO159" s="72"/>
      <c r="DP159" s="72"/>
      <c r="DQ159" s="72"/>
      <c r="DR159" s="72"/>
      <c r="DS159" s="72"/>
      <c r="DT159" s="72"/>
      <c r="DU159" s="72"/>
      <c r="DV159" s="72"/>
      <c r="DW159" s="72"/>
      <c r="DX159" s="72"/>
      <c r="DY159" s="72"/>
      <c r="DZ159" s="72"/>
      <c r="EA159" s="72"/>
      <c r="EB159" s="72"/>
      <c r="EC159" s="72"/>
      <c r="ED159" s="72"/>
      <c r="EE159" s="72"/>
      <c r="EF159" s="72"/>
      <c r="EG159" s="72"/>
      <c r="EH159" s="72"/>
      <c r="EI159" s="72"/>
      <c r="EJ159" s="72"/>
      <c r="EK159" s="72"/>
      <c r="EL159" s="72"/>
      <c r="EM159" s="72"/>
      <c r="EN159" s="72"/>
      <c r="EO159" s="72"/>
      <c r="EP159" s="72"/>
      <c r="EQ159" s="72"/>
      <c r="ER159" s="72"/>
      <c r="ES159" s="72"/>
      <c r="ET159" s="72"/>
      <c r="EU159" s="72"/>
      <c r="EV159" s="72"/>
      <c r="EW159" s="72"/>
      <c r="EX159" s="72"/>
      <c r="EY159" s="72"/>
      <c r="EZ159" s="72"/>
      <c r="FA159" s="72"/>
      <c r="FB159" s="72"/>
      <c r="FC159" s="72"/>
      <c r="FD159" s="72"/>
      <c r="FE159" s="72"/>
      <c r="FF159" s="72"/>
      <c r="FG159" s="72"/>
      <c r="FH159" s="72"/>
      <c r="FI159" s="72"/>
      <c r="FJ159" s="72"/>
      <c r="FK159" s="72"/>
      <c r="FL159" s="72"/>
      <c r="FM159" s="72"/>
      <c r="FN159" s="72"/>
      <c r="FO159" s="72"/>
      <c r="FP159" s="72"/>
      <c r="FQ159" s="72"/>
      <c r="FR159" s="72"/>
      <c r="FS159" s="72"/>
      <c r="FT159" s="72"/>
      <c r="FU159" s="72"/>
      <c r="FV159" s="72"/>
      <c r="FW159" s="72"/>
      <c r="FX159" s="72"/>
      <c r="FY159" s="72"/>
      <c r="FZ159" s="72"/>
      <c r="GA159" s="72"/>
      <c r="GB159" s="72"/>
      <c r="GC159" s="72"/>
      <c r="GD159" s="72"/>
      <c r="GE159" s="72"/>
      <c r="GF159" s="72"/>
      <c r="GG159" s="72"/>
      <c r="GH159" s="72"/>
      <c r="GI159" s="72"/>
      <c r="GJ159" s="72"/>
      <c r="GK159" s="72"/>
      <c r="GL159" s="72"/>
      <c r="GM159" s="72"/>
      <c r="GN159" s="72"/>
      <c r="GO159" s="72"/>
      <c r="GP159" s="72"/>
      <c r="GQ159" s="72"/>
      <c r="GR159" s="72"/>
      <c r="GS159" s="72"/>
      <c r="GT159" s="72"/>
      <c r="GU159" s="72"/>
      <c r="GV159" s="72"/>
      <c r="GW159" s="72"/>
      <c r="GX159" s="72"/>
      <c r="GY159" s="72"/>
      <c r="GZ159" s="72"/>
      <c r="HA159" s="72"/>
      <c r="HB159" s="72"/>
      <c r="HC159" s="72"/>
      <c r="HD159" s="72"/>
      <c r="HE159" s="72"/>
      <c r="HF159" s="72"/>
      <c r="HG159" s="72"/>
      <c r="HH159" s="72"/>
      <c r="HI159" s="72"/>
      <c r="HJ159" s="72"/>
      <c r="HK159" s="72"/>
      <c r="HL159" s="72"/>
      <c r="HM159" s="72"/>
      <c r="HN159" s="72"/>
      <c r="HO159" s="72"/>
      <c r="HP159" s="72"/>
      <c r="HQ159" s="72"/>
      <c r="HR159" s="72"/>
      <c r="HS159" s="72"/>
      <c r="HT159" s="72"/>
      <c r="HU159" s="72"/>
      <c r="HV159" s="72"/>
      <c r="HW159" s="72"/>
      <c r="HX159" s="72"/>
      <c r="HY159" s="72"/>
      <c r="HZ159" s="72"/>
      <c r="IA159" s="72"/>
      <c r="IB159" s="72"/>
      <c r="IC159" s="72"/>
      <c r="ID159" s="72"/>
      <c r="IE159" s="72"/>
      <c r="IF159" s="72"/>
      <c r="IG159" s="72"/>
      <c r="IH159" s="72"/>
      <c r="II159" s="72"/>
      <c r="IJ159" s="72"/>
      <c r="IK159" s="72"/>
      <c r="IL159" s="72"/>
      <c r="IM159" s="72"/>
      <c r="IN159" s="72"/>
      <c r="IO159" s="72"/>
      <c r="IP159" s="72"/>
      <c r="IQ159" s="72"/>
      <c r="IR159" s="72"/>
      <c r="IS159" s="72"/>
      <c r="IT159" s="72"/>
      <c r="IU159" s="72"/>
      <c r="IV159" s="72"/>
      <c r="IW159" s="72"/>
      <c r="IX159" s="72"/>
    </row>
    <row r="160" spans="1:258" ht="15">
      <c r="A160"/>
      <c r="B160"/>
      <c r="C160"/>
      <c r="D160"/>
      <c r="E160"/>
      <c r="F160"/>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72"/>
      <c r="AG160" s="72"/>
      <c r="AH160" s="72"/>
      <c r="AI160" s="72"/>
      <c r="AJ160" s="72"/>
      <c r="AK160" s="72"/>
      <c r="AL160" s="72"/>
      <c r="AM160" s="72"/>
      <c r="AN160" s="72"/>
      <c r="AO160" s="72"/>
      <c r="AP160" s="72"/>
      <c r="AQ160" s="72"/>
      <c r="AR160" s="72"/>
      <c r="AS160" s="72"/>
      <c r="AT160" s="72"/>
      <c r="AU160" s="72"/>
      <c r="AV160" s="72"/>
      <c r="AW160" s="72"/>
      <c r="AX160" s="72"/>
      <c r="AY160" s="72"/>
      <c r="AZ160" s="72"/>
      <c r="BA160" s="72"/>
      <c r="BB160" s="72"/>
      <c r="BC160" s="72"/>
      <c r="BD160" s="72"/>
      <c r="BE160" s="72"/>
      <c r="BF160" s="72"/>
      <c r="BG160" s="72"/>
      <c r="BH160" s="72"/>
      <c r="BI160" s="72"/>
      <c r="BJ160" s="72"/>
      <c r="BK160" s="72"/>
      <c r="BL160" s="72"/>
      <c r="BM160" s="72"/>
      <c r="BN160" s="72"/>
      <c r="BO160" s="72"/>
      <c r="BP160" s="72"/>
      <c r="BQ160" s="72"/>
      <c r="BR160" s="72"/>
      <c r="BS160" s="72"/>
      <c r="BT160" s="72"/>
      <c r="BU160" s="72"/>
      <c r="BV160" s="72"/>
      <c r="BW160" s="72"/>
      <c r="BX160" s="72"/>
      <c r="BY160" s="72"/>
      <c r="BZ160" s="72"/>
      <c r="CA160" s="72"/>
      <c r="CB160" s="72"/>
      <c r="CC160" s="72"/>
      <c r="CD160" s="72"/>
      <c r="CE160" s="72"/>
      <c r="CF160" s="72"/>
      <c r="CG160" s="72"/>
      <c r="CH160" s="72"/>
      <c r="CI160" s="72"/>
      <c r="CJ160" s="72"/>
      <c r="CK160" s="72"/>
      <c r="CL160" s="72"/>
      <c r="CM160" s="72"/>
      <c r="CN160" s="72"/>
      <c r="CO160" s="72"/>
      <c r="CP160" s="72"/>
      <c r="CQ160" s="72"/>
      <c r="CR160" s="72"/>
      <c r="CS160" s="72"/>
      <c r="CT160" s="72"/>
      <c r="CU160" s="72"/>
      <c r="CV160" s="72"/>
      <c r="CW160" s="72"/>
      <c r="CX160" s="72"/>
      <c r="CY160" s="72"/>
      <c r="CZ160" s="72"/>
      <c r="DA160" s="72"/>
      <c r="DB160" s="72"/>
      <c r="DC160" s="72"/>
      <c r="DD160" s="72"/>
      <c r="DE160" s="72"/>
      <c r="DF160" s="72"/>
      <c r="DG160" s="72"/>
      <c r="DH160" s="72"/>
      <c r="DI160" s="72"/>
      <c r="DJ160" s="72"/>
      <c r="DK160" s="72"/>
      <c r="DL160" s="72"/>
      <c r="DM160" s="72"/>
      <c r="DN160" s="72"/>
      <c r="DO160" s="72"/>
      <c r="DP160" s="72"/>
      <c r="DQ160" s="72"/>
      <c r="DR160" s="72"/>
      <c r="DS160" s="72"/>
      <c r="DT160" s="72"/>
      <c r="DU160" s="72"/>
      <c r="DV160" s="72"/>
      <c r="DW160" s="72"/>
      <c r="DX160" s="72"/>
      <c r="DY160" s="72"/>
      <c r="DZ160" s="72"/>
      <c r="EA160" s="72"/>
      <c r="EB160" s="72"/>
      <c r="EC160" s="72"/>
      <c r="ED160" s="72"/>
      <c r="EE160" s="72"/>
      <c r="EF160" s="72"/>
      <c r="EG160" s="72"/>
      <c r="EH160" s="72"/>
      <c r="EI160" s="72"/>
      <c r="EJ160" s="72"/>
      <c r="EK160" s="72"/>
      <c r="EL160" s="72"/>
      <c r="EM160" s="72"/>
      <c r="EN160" s="72"/>
      <c r="EO160" s="72"/>
      <c r="EP160" s="72"/>
      <c r="EQ160" s="72"/>
      <c r="ER160" s="72"/>
      <c r="ES160" s="72"/>
      <c r="ET160" s="72"/>
      <c r="EU160" s="72"/>
      <c r="EV160" s="72"/>
      <c r="EW160" s="72"/>
      <c r="EX160" s="72"/>
      <c r="EY160" s="72"/>
      <c r="EZ160" s="72"/>
      <c r="FA160" s="72"/>
      <c r="FB160" s="72"/>
      <c r="FC160" s="72"/>
      <c r="FD160" s="72"/>
      <c r="FE160" s="72"/>
      <c r="FF160" s="72"/>
      <c r="FG160" s="72"/>
      <c r="FH160" s="72"/>
      <c r="FI160" s="72"/>
      <c r="FJ160" s="72"/>
      <c r="FK160" s="72"/>
      <c r="FL160" s="72"/>
      <c r="FM160" s="72"/>
      <c r="FN160" s="72"/>
      <c r="FO160" s="72"/>
      <c r="FP160" s="72"/>
      <c r="FQ160" s="72"/>
      <c r="FR160" s="72"/>
      <c r="FS160" s="72"/>
      <c r="FT160" s="72"/>
      <c r="FU160" s="72"/>
      <c r="FV160" s="72"/>
      <c r="FW160" s="72"/>
      <c r="FX160" s="72"/>
      <c r="FY160" s="72"/>
      <c r="FZ160" s="72"/>
      <c r="GA160" s="72"/>
      <c r="GB160" s="72"/>
      <c r="GC160" s="72"/>
      <c r="GD160" s="72"/>
      <c r="GE160" s="72"/>
      <c r="GF160" s="72"/>
      <c r="GG160" s="72"/>
      <c r="GH160" s="72"/>
      <c r="GI160" s="72"/>
      <c r="GJ160" s="72"/>
      <c r="GK160" s="72"/>
      <c r="GL160" s="72"/>
      <c r="GM160" s="72"/>
      <c r="GN160" s="72"/>
      <c r="GO160" s="72"/>
      <c r="GP160" s="72"/>
      <c r="GQ160" s="72"/>
      <c r="GR160" s="72"/>
      <c r="GS160" s="72"/>
      <c r="GT160" s="72"/>
      <c r="GU160" s="72"/>
      <c r="GV160" s="72"/>
      <c r="GW160" s="72"/>
      <c r="GX160" s="72"/>
      <c r="GY160" s="72"/>
      <c r="GZ160" s="72"/>
      <c r="HA160" s="72"/>
      <c r="HB160" s="72"/>
      <c r="HC160" s="72"/>
      <c r="HD160" s="72"/>
      <c r="HE160" s="72"/>
      <c r="HF160" s="72"/>
      <c r="HG160" s="72"/>
      <c r="HH160" s="72"/>
      <c r="HI160" s="72"/>
      <c r="HJ160" s="72"/>
      <c r="HK160" s="72"/>
      <c r="HL160" s="72"/>
      <c r="HM160" s="72"/>
      <c r="HN160" s="72"/>
      <c r="HO160" s="72"/>
      <c r="HP160" s="72"/>
      <c r="HQ160" s="72"/>
      <c r="HR160" s="72"/>
      <c r="HS160" s="72"/>
      <c r="HT160" s="72"/>
      <c r="HU160" s="72"/>
      <c r="HV160" s="72"/>
      <c r="HW160" s="72"/>
      <c r="HX160" s="72"/>
      <c r="HY160" s="72"/>
      <c r="HZ160" s="72"/>
      <c r="IA160" s="72"/>
      <c r="IB160" s="72"/>
      <c r="IC160" s="72"/>
      <c r="ID160" s="72"/>
      <c r="IE160" s="72"/>
      <c r="IF160" s="72"/>
      <c r="IG160" s="72"/>
      <c r="IH160" s="72"/>
      <c r="II160" s="72"/>
      <c r="IJ160" s="72"/>
      <c r="IK160" s="72"/>
      <c r="IL160" s="72"/>
      <c r="IM160" s="72"/>
      <c r="IN160" s="72"/>
      <c r="IO160" s="72"/>
      <c r="IP160" s="72"/>
      <c r="IQ160" s="72"/>
      <c r="IR160" s="72"/>
      <c r="IS160" s="72"/>
      <c r="IT160" s="72"/>
      <c r="IU160" s="72"/>
      <c r="IV160" s="72"/>
      <c r="IW160" s="72"/>
      <c r="IX160" s="72"/>
    </row>
    <row r="161" spans="1:258" ht="15">
      <c r="A161"/>
      <c r="B161"/>
      <c r="C161"/>
      <c r="D161"/>
      <c r="E161"/>
      <c r="F161"/>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72"/>
      <c r="AG161" s="72"/>
      <c r="AH161" s="72"/>
      <c r="AI161" s="72"/>
      <c r="AJ161" s="72"/>
      <c r="AK161" s="72"/>
      <c r="AL161" s="72"/>
      <c r="AM161" s="72"/>
      <c r="AN161" s="72"/>
      <c r="AO161" s="72"/>
      <c r="AP161" s="72"/>
      <c r="AQ161" s="72"/>
      <c r="AR161" s="72"/>
      <c r="AS161" s="72"/>
      <c r="AT161" s="72"/>
      <c r="AU161" s="72"/>
      <c r="AV161" s="72"/>
      <c r="AW161" s="72"/>
      <c r="AX161" s="72"/>
      <c r="AY161" s="72"/>
      <c r="AZ161" s="72"/>
      <c r="BA161" s="72"/>
      <c r="BB161" s="72"/>
      <c r="BC161" s="72"/>
      <c r="BD161" s="72"/>
      <c r="BE161" s="72"/>
      <c r="BF161" s="72"/>
      <c r="BG161" s="72"/>
      <c r="BH161" s="72"/>
      <c r="BI161" s="72"/>
      <c r="BJ161" s="72"/>
      <c r="BK161" s="72"/>
      <c r="BL161" s="72"/>
      <c r="BM161" s="72"/>
      <c r="BN161" s="72"/>
      <c r="BO161" s="72"/>
      <c r="BP161" s="72"/>
      <c r="BQ161" s="72"/>
      <c r="BR161" s="72"/>
      <c r="BS161" s="72"/>
      <c r="BT161" s="72"/>
      <c r="BU161" s="72"/>
      <c r="BV161" s="72"/>
      <c r="BW161" s="72"/>
      <c r="BX161" s="72"/>
      <c r="BY161" s="72"/>
      <c r="BZ161" s="72"/>
      <c r="CA161" s="72"/>
      <c r="CB161" s="72"/>
      <c r="CC161" s="72"/>
      <c r="CD161" s="72"/>
      <c r="CE161" s="72"/>
      <c r="CF161" s="72"/>
      <c r="CG161" s="72"/>
      <c r="CH161" s="72"/>
      <c r="CI161" s="72"/>
      <c r="CJ161" s="72"/>
      <c r="CK161" s="72"/>
      <c r="CL161" s="72"/>
      <c r="CM161" s="72"/>
      <c r="CN161" s="72"/>
      <c r="CO161" s="72"/>
      <c r="CP161" s="72"/>
      <c r="CQ161" s="72"/>
      <c r="CR161" s="72"/>
      <c r="CS161" s="72"/>
      <c r="CT161" s="72"/>
      <c r="CU161" s="72"/>
      <c r="CV161" s="72"/>
      <c r="CW161" s="72"/>
      <c r="CX161" s="72"/>
      <c r="CY161" s="72"/>
      <c r="CZ161" s="72"/>
      <c r="DA161" s="72"/>
      <c r="DB161" s="72"/>
      <c r="DC161" s="72"/>
      <c r="DD161" s="72"/>
      <c r="DE161" s="72"/>
      <c r="DF161" s="72"/>
      <c r="DG161" s="72"/>
      <c r="DH161" s="72"/>
      <c r="DI161" s="72"/>
      <c r="DJ161" s="72"/>
      <c r="DK161" s="72"/>
      <c r="DL161" s="72"/>
      <c r="DM161" s="72"/>
      <c r="DN161" s="72"/>
      <c r="DO161" s="72"/>
      <c r="DP161" s="72"/>
      <c r="DQ161" s="72"/>
      <c r="DR161" s="72"/>
      <c r="DS161" s="72"/>
      <c r="DT161" s="72"/>
      <c r="DU161" s="72"/>
      <c r="DV161" s="72"/>
      <c r="DW161" s="72"/>
      <c r="DX161" s="72"/>
      <c r="DY161" s="72"/>
      <c r="DZ161" s="72"/>
      <c r="EA161" s="72"/>
      <c r="EB161" s="72"/>
      <c r="EC161" s="72"/>
      <c r="ED161" s="72"/>
      <c r="EE161" s="72"/>
      <c r="EF161" s="72"/>
      <c r="EG161" s="72"/>
      <c r="EH161" s="72"/>
      <c r="EI161" s="72"/>
      <c r="EJ161" s="72"/>
      <c r="EK161" s="72"/>
      <c r="EL161" s="72"/>
      <c r="EM161" s="72"/>
      <c r="EN161" s="72"/>
      <c r="EO161" s="72"/>
      <c r="EP161" s="72"/>
      <c r="EQ161" s="72"/>
      <c r="ER161" s="72"/>
      <c r="ES161" s="72"/>
      <c r="ET161" s="72"/>
      <c r="EU161" s="72"/>
      <c r="EV161" s="72"/>
      <c r="EW161" s="72"/>
      <c r="EX161" s="72"/>
      <c r="EY161" s="72"/>
      <c r="EZ161" s="72"/>
      <c r="FA161" s="72"/>
      <c r="FB161" s="72"/>
      <c r="FC161" s="72"/>
      <c r="FD161" s="72"/>
      <c r="FE161" s="72"/>
      <c r="FF161" s="72"/>
      <c r="FG161" s="72"/>
      <c r="FH161" s="72"/>
      <c r="FI161" s="72"/>
      <c r="FJ161" s="72"/>
      <c r="FK161" s="72"/>
      <c r="FL161" s="72"/>
      <c r="FM161" s="72"/>
      <c r="FN161" s="72"/>
      <c r="FO161" s="72"/>
      <c r="FP161" s="72"/>
      <c r="FQ161" s="72"/>
      <c r="FR161" s="72"/>
      <c r="FS161" s="72"/>
      <c r="FT161" s="72"/>
      <c r="FU161" s="72"/>
      <c r="FV161" s="72"/>
      <c r="FW161" s="72"/>
      <c r="FX161" s="72"/>
      <c r="FY161" s="72"/>
      <c r="FZ161" s="72"/>
      <c r="GA161" s="72"/>
      <c r="GB161" s="72"/>
      <c r="GC161" s="72"/>
      <c r="GD161" s="72"/>
      <c r="GE161" s="72"/>
      <c r="GF161" s="72"/>
      <c r="GG161" s="72"/>
      <c r="GH161" s="72"/>
      <c r="GI161" s="72"/>
      <c r="GJ161" s="72"/>
      <c r="GK161" s="72"/>
      <c r="GL161" s="72"/>
      <c r="GM161" s="72"/>
      <c r="GN161" s="72"/>
      <c r="GO161" s="72"/>
      <c r="GP161" s="72"/>
      <c r="GQ161" s="72"/>
      <c r="GR161" s="72"/>
      <c r="GS161" s="72"/>
      <c r="GT161" s="72"/>
      <c r="GU161" s="72"/>
      <c r="GV161" s="72"/>
      <c r="GW161" s="72"/>
      <c r="GX161" s="72"/>
      <c r="GY161" s="72"/>
      <c r="GZ161" s="72"/>
      <c r="HA161" s="72"/>
      <c r="HB161" s="72"/>
      <c r="HC161" s="72"/>
      <c r="HD161" s="72"/>
      <c r="HE161" s="72"/>
      <c r="HF161" s="72"/>
      <c r="HG161" s="72"/>
      <c r="HH161" s="72"/>
      <c r="HI161" s="72"/>
      <c r="HJ161" s="72"/>
      <c r="HK161" s="72"/>
      <c r="HL161" s="72"/>
      <c r="HM161" s="72"/>
      <c r="HN161" s="72"/>
      <c r="HO161" s="72"/>
      <c r="HP161" s="72"/>
      <c r="HQ161" s="72"/>
      <c r="HR161" s="72"/>
      <c r="HS161" s="72"/>
      <c r="HT161" s="72"/>
      <c r="HU161" s="72"/>
      <c r="HV161" s="72"/>
      <c r="HW161" s="72"/>
      <c r="HX161" s="72"/>
      <c r="HY161" s="72"/>
      <c r="HZ161" s="72"/>
      <c r="IA161" s="72"/>
      <c r="IB161" s="72"/>
      <c r="IC161" s="72"/>
      <c r="ID161" s="72"/>
      <c r="IE161" s="72"/>
      <c r="IF161" s="72"/>
      <c r="IG161" s="72"/>
      <c r="IH161" s="72"/>
      <c r="II161" s="72"/>
      <c r="IJ161" s="72"/>
      <c r="IK161" s="72"/>
      <c r="IL161" s="72"/>
      <c r="IM161" s="72"/>
      <c r="IN161" s="72"/>
      <c r="IO161" s="72"/>
      <c r="IP161" s="72"/>
      <c r="IQ161" s="72"/>
      <c r="IR161" s="72"/>
      <c r="IS161" s="72"/>
      <c r="IT161" s="72"/>
      <c r="IU161" s="72"/>
      <c r="IV161" s="72"/>
      <c r="IW161" s="72"/>
      <c r="IX161" s="72"/>
    </row>
    <row r="162" spans="1:258" ht="15">
      <c r="A162"/>
      <c r="B162"/>
      <c r="C162"/>
      <c r="D162"/>
      <c r="E162"/>
      <c r="F162"/>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c r="AI162" s="72"/>
      <c r="AJ162" s="72"/>
      <c r="AK162" s="72"/>
      <c r="AL162" s="72"/>
      <c r="AM162" s="72"/>
      <c r="AN162" s="72"/>
      <c r="AO162" s="72"/>
      <c r="AP162" s="72"/>
      <c r="AQ162" s="72"/>
      <c r="AR162" s="72"/>
      <c r="AS162" s="72"/>
      <c r="AT162" s="72"/>
      <c r="AU162" s="72"/>
      <c r="AV162" s="72"/>
      <c r="AW162" s="72"/>
      <c r="AX162" s="72"/>
      <c r="AY162" s="72"/>
      <c r="AZ162" s="72"/>
      <c r="BA162" s="72"/>
      <c r="BB162" s="72"/>
      <c r="BC162" s="72"/>
      <c r="BD162" s="72"/>
      <c r="BE162" s="72"/>
      <c r="BF162" s="72"/>
      <c r="BG162" s="72"/>
      <c r="BH162" s="72"/>
      <c r="BI162" s="72"/>
      <c r="BJ162" s="72"/>
      <c r="BK162" s="72"/>
      <c r="BL162" s="72"/>
      <c r="BM162" s="72"/>
      <c r="BN162" s="72"/>
      <c r="BO162" s="72"/>
      <c r="BP162" s="72"/>
      <c r="BQ162" s="72"/>
      <c r="BR162" s="72"/>
      <c r="BS162" s="72"/>
      <c r="BT162" s="72"/>
      <c r="BU162" s="72"/>
      <c r="BV162" s="72"/>
      <c r="BW162" s="72"/>
      <c r="BX162" s="72"/>
      <c r="BY162" s="72"/>
      <c r="BZ162" s="72"/>
      <c r="CA162" s="72"/>
      <c r="CB162" s="72"/>
      <c r="CC162" s="72"/>
      <c r="CD162" s="72"/>
      <c r="CE162" s="72"/>
      <c r="CF162" s="72"/>
      <c r="CG162" s="72"/>
      <c r="CH162" s="72"/>
      <c r="CI162" s="72"/>
      <c r="CJ162" s="72"/>
      <c r="CK162" s="72"/>
      <c r="CL162" s="72"/>
      <c r="CM162" s="72"/>
      <c r="CN162" s="72"/>
      <c r="CO162" s="72"/>
      <c r="CP162" s="72"/>
      <c r="CQ162" s="72"/>
      <c r="CR162" s="72"/>
      <c r="CS162" s="72"/>
      <c r="CT162" s="72"/>
      <c r="CU162" s="72"/>
      <c r="CV162" s="72"/>
      <c r="CW162" s="72"/>
      <c r="CX162" s="72"/>
      <c r="CY162" s="72"/>
      <c r="CZ162" s="72"/>
      <c r="DA162" s="72"/>
      <c r="DB162" s="72"/>
      <c r="DC162" s="72"/>
      <c r="DD162" s="72"/>
      <c r="DE162" s="72"/>
      <c r="DF162" s="72"/>
      <c r="DG162" s="72"/>
      <c r="DH162" s="72"/>
      <c r="DI162" s="72"/>
      <c r="DJ162" s="72"/>
      <c r="DK162" s="72"/>
      <c r="DL162" s="72"/>
      <c r="DM162" s="72"/>
      <c r="DN162" s="72"/>
      <c r="DO162" s="72"/>
      <c r="DP162" s="72"/>
      <c r="DQ162" s="72"/>
      <c r="DR162" s="72"/>
      <c r="DS162" s="72"/>
      <c r="DT162" s="72"/>
      <c r="DU162" s="72"/>
      <c r="DV162" s="72"/>
      <c r="DW162" s="72"/>
      <c r="DX162" s="72"/>
      <c r="DY162" s="72"/>
      <c r="DZ162" s="72"/>
      <c r="EA162" s="72"/>
      <c r="EB162" s="72"/>
      <c r="EC162" s="72"/>
      <c r="ED162" s="72"/>
      <c r="EE162" s="72"/>
      <c r="EF162" s="72"/>
      <c r="EG162" s="72"/>
      <c r="EH162" s="72"/>
      <c r="EI162" s="72"/>
      <c r="EJ162" s="72"/>
      <c r="EK162" s="72"/>
      <c r="EL162" s="72"/>
      <c r="EM162" s="72"/>
      <c r="EN162" s="72"/>
      <c r="EO162" s="72"/>
      <c r="EP162" s="72"/>
      <c r="EQ162" s="72"/>
      <c r="ER162" s="72"/>
      <c r="ES162" s="72"/>
      <c r="ET162" s="72"/>
      <c r="EU162" s="72"/>
      <c r="EV162" s="72"/>
      <c r="EW162" s="72"/>
      <c r="EX162" s="72"/>
      <c r="EY162" s="72"/>
      <c r="EZ162" s="72"/>
      <c r="FA162" s="72"/>
      <c r="FB162" s="72"/>
      <c r="FC162" s="72"/>
      <c r="FD162" s="72"/>
      <c r="FE162" s="72"/>
      <c r="FF162" s="72"/>
      <c r="FG162" s="72"/>
      <c r="FH162" s="72"/>
      <c r="FI162" s="72"/>
      <c r="FJ162" s="72"/>
      <c r="FK162" s="72"/>
      <c r="FL162" s="72"/>
      <c r="FM162" s="72"/>
      <c r="FN162" s="72"/>
      <c r="FO162" s="72"/>
      <c r="FP162" s="72"/>
      <c r="FQ162" s="72"/>
      <c r="FR162" s="72"/>
      <c r="FS162" s="72"/>
      <c r="FT162" s="72"/>
      <c r="FU162" s="72"/>
      <c r="FV162" s="72"/>
      <c r="FW162" s="72"/>
      <c r="FX162" s="72"/>
      <c r="FY162" s="72"/>
      <c r="FZ162" s="72"/>
      <c r="GA162" s="72"/>
      <c r="GB162" s="72"/>
      <c r="GC162" s="72"/>
      <c r="GD162" s="72"/>
      <c r="GE162" s="72"/>
      <c r="GF162" s="72"/>
      <c r="GG162" s="72"/>
      <c r="GH162" s="72"/>
      <c r="GI162" s="72"/>
      <c r="GJ162" s="72"/>
      <c r="GK162" s="72"/>
      <c r="GL162" s="72"/>
      <c r="GM162" s="72"/>
      <c r="GN162" s="72"/>
      <c r="GO162" s="72"/>
      <c r="GP162" s="72"/>
      <c r="GQ162" s="72"/>
      <c r="GR162" s="72"/>
      <c r="GS162" s="72"/>
      <c r="GT162" s="72"/>
      <c r="GU162" s="72"/>
      <c r="GV162" s="72"/>
      <c r="GW162" s="72"/>
      <c r="GX162" s="72"/>
      <c r="GY162" s="72"/>
      <c r="GZ162" s="72"/>
      <c r="HA162" s="72"/>
      <c r="HB162" s="72"/>
      <c r="HC162" s="72"/>
      <c r="HD162" s="72"/>
      <c r="HE162" s="72"/>
      <c r="HF162" s="72"/>
      <c r="HG162" s="72"/>
      <c r="HH162" s="72"/>
      <c r="HI162" s="72"/>
      <c r="HJ162" s="72"/>
      <c r="HK162" s="72"/>
      <c r="HL162" s="72"/>
      <c r="HM162" s="72"/>
      <c r="HN162" s="72"/>
      <c r="HO162" s="72"/>
      <c r="HP162" s="72"/>
      <c r="HQ162" s="72"/>
      <c r="HR162" s="72"/>
      <c r="HS162" s="72"/>
      <c r="HT162" s="72"/>
      <c r="HU162" s="72"/>
      <c r="HV162" s="72"/>
      <c r="HW162" s="72"/>
      <c r="HX162" s="72"/>
      <c r="HY162" s="72"/>
      <c r="HZ162" s="72"/>
      <c r="IA162" s="72"/>
      <c r="IB162" s="72"/>
      <c r="IC162" s="72"/>
      <c r="ID162" s="72"/>
      <c r="IE162" s="72"/>
      <c r="IF162" s="72"/>
      <c r="IG162" s="72"/>
      <c r="IH162" s="72"/>
      <c r="II162" s="72"/>
      <c r="IJ162" s="72"/>
      <c r="IK162" s="72"/>
      <c r="IL162" s="72"/>
      <c r="IM162" s="72"/>
      <c r="IN162" s="72"/>
      <c r="IO162" s="72"/>
      <c r="IP162" s="72"/>
      <c r="IQ162" s="72"/>
      <c r="IR162" s="72"/>
      <c r="IS162" s="72"/>
      <c r="IT162" s="72"/>
      <c r="IU162" s="72"/>
      <c r="IV162" s="72"/>
      <c r="IW162" s="72"/>
      <c r="IX162" s="72"/>
    </row>
    <row r="163" spans="1:258" ht="15">
      <c r="A163"/>
      <c r="B163"/>
      <c r="C163"/>
      <c r="D163"/>
      <c r="E163"/>
      <c r="F163"/>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72"/>
      <c r="AG163" s="72"/>
      <c r="AH163" s="72"/>
      <c r="AI163" s="72"/>
      <c r="AJ163" s="72"/>
      <c r="AK163" s="72"/>
      <c r="AL163" s="72"/>
      <c r="AM163" s="72"/>
      <c r="AN163" s="72"/>
      <c r="AO163" s="72"/>
      <c r="AP163" s="72"/>
      <c r="AQ163" s="72"/>
      <c r="AR163" s="72"/>
      <c r="AS163" s="72"/>
      <c r="AT163" s="72"/>
      <c r="AU163" s="72"/>
      <c r="AV163" s="72"/>
      <c r="AW163" s="72"/>
      <c r="AX163" s="72"/>
      <c r="AY163" s="72"/>
      <c r="AZ163" s="72"/>
      <c r="BA163" s="72"/>
      <c r="BB163" s="72"/>
      <c r="BC163" s="72"/>
      <c r="BD163" s="72"/>
      <c r="BE163" s="72"/>
      <c r="BF163" s="72"/>
      <c r="BG163" s="72"/>
      <c r="BH163" s="72"/>
      <c r="BI163" s="72"/>
      <c r="BJ163" s="72"/>
      <c r="BK163" s="72"/>
      <c r="BL163" s="72"/>
      <c r="BM163" s="72"/>
      <c r="BN163" s="72"/>
      <c r="BO163" s="72"/>
      <c r="BP163" s="72"/>
      <c r="BQ163" s="72"/>
      <c r="BR163" s="72"/>
      <c r="BS163" s="72"/>
      <c r="BT163" s="72"/>
      <c r="BU163" s="72"/>
      <c r="BV163" s="72"/>
      <c r="BW163" s="72"/>
      <c r="BX163" s="72"/>
      <c r="BY163" s="72"/>
      <c r="BZ163" s="72"/>
      <c r="CA163" s="72"/>
      <c r="CB163" s="72"/>
      <c r="CC163" s="72"/>
      <c r="CD163" s="72"/>
      <c r="CE163" s="72"/>
      <c r="CF163" s="72"/>
      <c r="CG163" s="72"/>
      <c r="CH163" s="72"/>
      <c r="CI163" s="72"/>
      <c r="CJ163" s="72"/>
      <c r="CK163" s="72"/>
      <c r="CL163" s="72"/>
      <c r="CM163" s="72"/>
      <c r="CN163" s="72"/>
      <c r="CO163" s="72"/>
      <c r="CP163" s="72"/>
      <c r="CQ163" s="72"/>
      <c r="CR163" s="72"/>
      <c r="CS163" s="72"/>
      <c r="CT163" s="72"/>
      <c r="CU163" s="72"/>
      <c r="CV163" s="72"/>
      <c r="CW163" s="72"/>
      <c r="CX163" s="72"/>
      <c r="CY163" s="72"/>
      <c r="CZ163" s="72"/>
      <c r="DA163" s="72"/>
      <c r="DB163" s="72"/>
      <c r="DC163" s="72"/>
      <c r="DD163" s="72"/>
      <c r="DE163" s="72"/>
      <c r="DF163" s="72"/>
      <c r="DG163" s="72"/>
      <c r="DH163" s="72"/>
      <c r="DI163" s="72"/>
      <c r="DJ163" s="72"/>
      <c r="DK163" s="72"/>
      <c r="DL163" s="72"/>
      <c r="DM163" s="72"/>
      <c r="DN163" s="72"/>
      <c r="DO163" s="72"/>
      <c r="DP163" s="72"/>
      <c r="DQ163" s="72"/>
      <c r="DR163" s="72"/>
      <c r="DS163" s="72"/>
      <c r="DT163" s="72"/>
      <c r="DU163" s="72"/>
      <c r="DV163" s="72"/>
      <c r="DW163" s="72"/>
      <c r="DX163" s="72"/>
      <c r="DY163" s="72"/>
      <c r="DZ163" s="72"/>
      <c r="EA163" s="72"/>
      <c r="EB163" s="72"/>
      <c r="EC163" s="72"/>
      <c r="ED163" s="72"/>
      <c r="EE163" s="72"/>
      <c r="EF163" s="72"/>
      <c r="EG163" s="72"/>
      <c r="EH163" s="72"/>
      <c r="EI163" s="72"/>
      <c r="EJ163" s="72"/>
      <c r="EK163" s="72"/>
      <c r="EL163" s="72"/>
      <c r="EM163" s="72"/>
      <c r="EN163" s="72"/>
      <c r="EO163" s="72"/>
      <c r="EP163" s="72"/>
      <c r="EQ163" s="72"/>
      <c r="ER163" s="72"/>
      <c r="ES163" s="72"/>
      <c r="ET163" s="72"/>
      <c r="EU163" s="72"/>
      <c r="EV163" s="72"/>
      <c r="EW163" s="72"/>
      <c r="EX163" s="72"/>
      <c r="EY163" s="72"/>
      <c r="EZ163" s="72"/>
      <c r="FA163" s="72"/>
      <c r="FB163" s="72"/>
      <c r="FC163" s="72"/>
      <c r="FD163" s="72"/>
      <c r="FE163" s="72"/>
      <c r="FF163" s="72"/>
      <c r="FG163" s="72"/>
      <c r="FH163" s="72"/>
      <c r="FI163" s="72"/>
      <c r="FJ163" s="72"/>
      <c r="FK163" s="72"/>
      <c r="FL163" s="72"/>
      <c r="FM163" s="72"/>
      <c r="FN163" s="72"/>
      <c r="FO163" s="72"/>
      <c r="FP163" s="72"/>
      <c r="FQ163" s="72"/>
      <c r="FR163" s="72"/>
      <c r="FS163" s="72"/>
      <c r="FT163" s="72"/>
      <c r="FU163" s="72"/>
      <c r="FV163" s="72"/>
      <c r="FW163" s="72"/>
      <c r="FX163" s="72"/>
      <c r="FY163" s="72"/>
      <c r="FZ163" s="72"/>
      <c r="GA163" s="72"/>
      <c r="GB163" s="72"/>
      <c r="GC163" s="72"/>
      <c r="GD163" s="72"/>
      <c r="GE163" s="72"/>
      <c r="GF163" s="72"/>
      <c r="GG163" s="72"/>
      <c r="GH163" s="72"/>
      <c r="GI163" s="72"/>
      <c r="GJ163" s="72"/>
      <c r="GK163" s="72"/>
      <c r="GL163" s="72"/>
      <c r="GM163" s="72"/>
      <c r="GN163" s="72"/>
      <c r="GO163" s="72"/>
      <c r="GP163" s="72"/>
      <c r="GQ163" s="72"/>
      <c r="GR163" s="72"/>
      <c r="GS163" s="72"/>
      <c r="GT163" s="72"/>
      <c r="GU163" s="72"/>
      <c r="GV163" s="72"/>
      <c r="GW163" s="72"/>
      <c r="GX163" s="72"/>
      <c r="GY163" s="72"/>
      <c r="GZ163" s="72"/>
      <c r="HA163" s="72"/>
      <c r="HB163" s="72"/>
      <c r="HC163" s="72"/>
      <c r="HD163" s="72"/>
      <c r="HE163" s="72"/>
      <c r="HF163" s="72"/>
      <c r="HG163" s="72"/>
      <c r="HH163" s="72"/>
      <c r="HI163" s="72"/>
      <c r="HJ163" s="72"/>
      <c r="HK163" s="72"/>
      <c r="HL163" s="72"/>
      <c r="HM163" s="72"/>
      <c r="HN163" s="72"/>
      <c r="HO163" s="72"/>
      <c r="HP163" s="72"/>
      <c r="HQ163" s="72"/>
      <c r="HR163" s="72"/>
      <c r="HS163" s="72"/>
      <c r="HT163" s="72"/>
      <c r="HU163" s="72"/>
      <c r="HV163" s="72"/>
      <c r="HW163" s="72"/>
      <c r="HX163" s="72"/>
      <c r="HY163" s="72"/>
      <c r="HZ163" s="72"/>
      <c r="IA163" s="72"/>
      <c r="IB163" s="72"/>
      <c r="IC163" s="72"/>
      <c r="ID163" s="72"/>
      <c r="IE163" s="72"/>
      <c r="IF163" s="72"/>
      <c r="IG163" s="72"/>
      <c r="IH163" s="72"/>
      <c r="II163" s="72"/>
      <c r="IJ163" s="72"/>
      <c r="IK163" s="72"/>
      <c r="IL163" s="72"/>
      <c r="IM163" s="72"/>
      <c r="IN163" s="72"/>
      <c r="IO163" s="72"/>
      <c r="IP163" s="72"/>
      <c r="IQ163" s="72"/>
      <c r="IR163" s="72"/>
      <c r="IS163" s="72"/>
      <c r="IT163" s="72"/>
      <c r="IU163" s="72"/>
      <c r="IV163" s="72"/>
      <c r="IW163" s="72"/>
      <c r="IX163" s="72"/>
    </row>
    <row r="164" spans="1:258" ht="15">
      <c r="A164"/>
      <c r="B164"/>
      <c r="C164"/>
      <c r="D164"/>
      <c r="E164"/>
      <c r="F164"/>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c r="AM164" s="72"/>
      <c r="AN164" s="72"/>
      <c r="AO164" s="72"/>
      <c r="AP164" s="72"/>
      <c r="AQ164" s="72"/>
      <c r="AR164" s="72"/>
      <c r="AS164" s="72"/>
      <c r="AT164" s="72"/>
      <c r="AU164" s="72"/>
      <c r="AV164" s="72"/>
      <c r="AW164" s="72"/>
      <c r="AX164" s="72"/>
      <c r="AY164" s="72"/>
      <c r="AZ164" s="72"/>
      <c r="BA164" s="72"/>
      <c r="BB164" s="72"/>
      <c r="BC164" s="72"/>
      <c r="BD164" s="72"/>
      <c r="BE164" s="72"/>
      <c r="BF164" s="72"/>
      <c r="BG164" s="72"/>
      <c r="BH164" s="72"/>
      <c r="BI164" s="72"/>
      <c r="BJ164" s="72"/>
      <c r="BK164" s="72"/>
      <c r="BL164" s="72"/>
      <c r="BM164" s="72"/>
      <c r="BN164" s="72"/>
      <c r="BO164" s="72"/>
      <c r="BP164" s="72"/>
      <c r="BQ164" s="72"/>
      <c r="BR164" s="72"/>
      <c r="BS164" s="72"/>
      <c r="BT164" s="72"/>
      <c r="BU164" s="72"/>
      <c r="BV164" s="72"/>
      <c r="BW164" s="72"/>
      <c r="BX164" s="72"/>
      <c r="BY164" s="72"/>
      <c r="BZ164" s="72"/>
      <c r="CA164" s="72"/>
      <c r="CB164" s="72"/>
      <c r="CC164" s="72"/>
      <c r="CD164" s="72"/>
      <c r="CE164" s="72"/>
      <c r="CF164" s="72"/>
      <c r="CG164" s="72"/>
      <c r="CH164" s="72"/>
      <c r="CI164" s="72"/>
      <c r="CJ164" s="72"/>
      <c r="CK164" s="72"/>
      <c r="CL164" s="72"/>
      <c r="CM164" s="72"/>
      <c r="CN164" s="72"/>
      <c r="CO164" s="72"/>
      <c r="CP164" s="72"/>
      <c r="CQ164" s="72"/>
      <c r="CR164" s="72"/>
      <c r="CS164" s="72"/>
      <c r="CT164" s="72"/>
      <c r="CU164" s="72"/>
      <c r="CV164" s="72"/>
      <c r="CW164" s="72"/>
      <c r="CX164" s="72"/>
      <c r="CY164" s="72"/>
      <c r="CZ164" s="72"/>
      <c r="DA164" s="72"/>
      <c r="DB164" s="72"/>
      <c r="DC164" s="72"/>
      <c r="DD164" s="72"/>
      <c r="DE164" s="72"/>
      <c r="DF164" s="72"/>
      <c r="DG164" s="72"/>
      <c r="DH164" s="72"/>
      <c r="DI164" s="72"/>
      <c r="DJ164" s="72"/>
      <c r="DK164" s="72"/>
      <c r="DL164" s="72"/>
      <c r="DM164" s="72"/>
      <c r="DN164" s="72"/>
      <c r="DO164" s="72"/>
      <c r="DP164" s="72"/>
      <c r="DQ164" s="72"/>
      <c r="DR164" s="72"/>
      <c r="DS164" s="72"/>
      <c r="DT164" s="72"/>
      <c r="DU164" s="72"/>
      <c r="DV164" s="72"/>
      <c r="DW164" s="72"/>
      <c r="DX164" s="72"/>
      <c r="DY164" s="72"/>
      <c r="DZ164" s="72"/>
      <c r="EA164" s="72"/>
      <c r="EB164" s="72"/>
      <c r="EC164" s="72"/>
      <c r="ED164" s="72"/>
      <c r="EE164" s="72"/>
      <c r="EF164" s="72"/>
      <c r="EG164" s="72"/>
      <c r="EH164" s="72"/>
      <c r="EI164" s="72"/>
      <c r="EJ164" s="72"/>
      <c r="EK164" s="72"/>
      <c r="EL164" s="72"/>
      <c r="EM164" s="72"/>
      <c r="EN164" s="72"/>
      <c r="EO164" s="72"/>
      <c r="EP164" s="72"/>
      <c r="EQ164" s="72"/>
      <c r="ER164" s="72"/>
      <c r="ES164" s="72"/>
      <c r="ET164" s="72"/>
      <c r="EU164" s="72"/>
      <c r="EV164" s="72"/>
      <c r="EW164" s="72"/>
      <c r="EX164" s="72"/>
      <c r="EY164" s="72"/>
      <c r="EZ164" s="72"/>
      <c r="FA164" s="72"/>
      <c r="FB164" s="72"/>
      <c r="FC164" s="72"/>
      <c r="FD164" s="72"/>
      <c r="FE164" s="72"/>
      <c r="FF164" s="72"/>
      <c r="FG164" s="72"/>
      <c r="FH164" s="72"/>
      <c r="FI164" s="72"/>
      <c r="FJ164" s="72"/>
      <c r="FK164" s="72"/>
      <c r="FL164" s="72"/>
      <c r="FM164" s="72"/>
      <c r="FN164" s="72"/>
      <c r="FO164" s="72"/>
      <c r="FP164" s="72"/>
      <c r="FQ164" s="72"/>
      <c r="FR164" s="72"/>
      <c r="FS164" s="72"/>
      <c r="FT164" s="72"/>
      <c r="FU164" s="72"/>
      <c r="FV164" s="72"/>
      <c r="FW164" s="72"/>
      <c r="FX164" s="72"/>
      <c r="FY164" s="72"/>
      <c r="FZ164" s="72"/>
      <c r="GA164" s="72"/>
      <c r="GB164" s="72"/>
      <c r="GC164" s="72"/>
      <c r="GD164" s="72"/>
      <c r="GE164" s="72"/>
      <c r="GF164" s="72"/>
      <c r="GG164" s="72"/>
      <c r="GH164" s="72"/>
      <c r="GI164" s="72"/>
      <c r="GJ164" s="72"/>
      <c r="GK164" s="72"/>
      <c r="GL164" s="72"/>
      <c r="GM164" s="72"/>
      <c r="GN164" s="72"/>
      <c r="GO164" s="72"/>
      <c r="GP164" s="72"/>
      <c r="GQ164" s="72"/>
      <c r="GR164" s="72"/>
      <c r="GS164" s="72"/>
      <c r="GT164" s="72"/>
      <c r="GU164" s="72"/>
      <c r="GV164" s="72"/>
      <c r="GW164" s="72"/>
      <c r="GX164" s="72"/>
      <c r="GY164" s="72"/>
      <c r="GZ164" s="72"/>
      <c r="HA164" s="72"/>
      <c r="HB164" s="72"/>
      <c r="HC164" s="72"/>
      <c r="HD164" s="72"/>
      <c r="HE164" s="72"/>
      <c r="HF164" s="72"/>
      <c r="HG164" s="72"/>
      <c r="HH164" s="72"/>
      <c r="HI164" s="72"/>
      <c r="HJ164" s="72"/>
      <c r="HK164" s="72"/>
      <c r="HL164" s="72"/>
      <c r="HM164" s="72"/>
      <c r="HN164" s="72"/>
      <c r="HO164" s="72"/>
      <c r="HP164" s="72"/>
      <c r="HQ164" s="72"/>
      <c r="HR164" s="72"/>
      <c r="HS164" s="72"/>
      <c r="HT164" s="72"/>
      <c r="HU164" s="72"/>
      <c r="HV164" s="72"/>
      <c r="HW164" s="72"/>
      <c r="HX164" s="72"/>
      <c r="HY164" s="72"/>
      <c r="HZ164" s="72"/>
      <c r="IA164" s="72"/>
      <c r="IB164" s="72"/>
      <c r="IC164" s="72"/>
      <c r="ID164" s="72"/>
      <c r="IE164" s="72"/>
      <c r="IF164" s="72"/>
      <c r="IG164" s="72"/>
      <c r="IH164" s="72"/>
      <c r="II164" s="72"/>
      <c r="IJ164" s="72"/>
      <c r="IK164" s="72"/>
      <c r="IL164" s="72"/>
      <c r="IM164" s="72"/>
      <c r="IN164" s="72"/>
      <c r="IO164" s="72"/>
      <c r="IP164" s="72"/>
      <c r="IQ164" s="72"/>
      <c r="IR164" s="72"/>
      <c r="IS164" s="72"/>
      <c r="IT164" s="72"/>
      <c r="IU164" s="72"/>
      <c r="IV164" s="72"/>
      <c r="IW164" s="72"/>
      <c r="IX164" s="72"/>
    </row>
    <row r="165" spans="1:258" ht="15">
      <c r="A165"/>
      <c r="B165"/>
      <c r="C165"/>
      <c r="D165"/>
      <c r="E165"/>
      <c r="F165"/>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72"/>
      <c r="AG165" s="72"/>
      <c r="AH165" s="72"/>
      <c r="AI165" s="72"/>
      <c r="AJ165" s="72"/>
      <c r="AK165" s="72"/>
      <c r="AL165" s="72"/>
      <c r="AM165" s="72"/>
      <c r="AN165" s="72"/>
      <c r="AO165" s="72"/>
      <c r="AP165" s="72"/>
      <c r="AQ165" s="72"/>
      <c r="AR165" s="72"/>
      <c r="AS165" s="72"/>
      <c r="AT165" s="72"/>
      <c r="AU165" s="72"/>
      <c r="AV165" s="72"/>
      <c r="AW165" s="72"/>
      <c r="AX165" s="72"/>
      <c r="AY165" s="72"/>
      <c r="AZ165" s="72"/>
      <c r="BA165" s="72"/>
      <c r="BB165" s="72"/>
      <c r="BC165" s="72"/>
      <c r="BD165" s="72"/>
      <c r="BE165" s="72"/>
      <c r="BF165" s="72"/>
      <c r="BG165" s="72"/>
      <c r="BH165" s="72"/>
      <c r="BI165" s="72"/>
      <c r="BJ165" s="72"/>
      <c r="BK165" s="72"/>
      <c r="BL165" s="72"/>
      <c r="BM165" s="72"/>
      <c r="BN165" s="72"/>
      <c r="BO165" s="72"/>
      <c r="BP165" s="72"/>
      <c r="BQ165" s="72"/>
      <c r="BR165" s="72"/>
      <c r="BS165" s="72"/>
      <c r="BT165" s="72"/>
      <c r="BU165" s="72"/>
      <c r="BV165" s="72"/>
      <c r="BW165" s="72"/>
      <c r="BX165" s="72"/>
      <c r="BY165" s="72"/>
      <c r="BZ165" s="72"/>
      <c r="CA165" s="72"/>
      <c r="CB165" s="72"/>
      <c r="CC165" s="72"/>
      <c r="CD165" s="72"/>
      <c r="CE165" s="72"/>
      <c r="CF165" s="72"/>
      <c r="CG165" s="72"/>
      <c r="CH165" s="72"/>
      <c r="CI165" s="72"/>
      <c r="CJ165" s="72"/>
      <c r="CK165" s="72"/>
      <c r="CL165" s="72"/>
      <c r="CM165" s="72"/>
      <c r="CN165" s="72"/>
      <c r="CO165" s="72"/>
      <c r="CP165" s="72"/>
      <c r="CQ165" s="72"/>
      <c r="CR165" s="72"/>
      <c r="CS165" s="72"/>
      <c r="CT165" s="72"/>
      <c r="CU165" s="72"/>
      <c r="CV165" s="72"/>
      <c r="CW165" s="72"/>
      <c r="CX165" s="72"/>
      <c r="CY165" s="72"/>
      <c r="CZ165" s="72"/>
      <c r="DA165" s="72"/>
      <c r="DB165" s="72"/>
      <c r="DC165" s="72"/>
      <c r="DD165" s="72"/>
      <c r="DE165" s="72"/>
      <c r="DF165" s="72"/>
      <c r="DG165" s="72"/>
      <c r="DH165" s="72"/>
      <c r="DI165" s="72"/>
      <c r="DJ165" s="72"/>
      <c r="DK165" s="72"/>
      <c r="DL165" s="72"/>
      <c r="DM165" s="72"/>
      <c r="DN165" s="72"/>
      <c r="DO165" s="72"/>
      <c r="DP165" s="72"/>
      <c r="DQ165" s="72"/>
      <c r="DR165" s="72"/>
      <c r="DS165" s="72"/>
      <c r="DT165" s="72"/>
      <c r="DU165" s="72"/>
      <c r="DV165" s="72"/>
      <c r="DW165" s="72"/>
      <c r="DX165" s="72"/>
      <c r="DY165" s="72"/>
      <c r="DZ165" s="72"/>
      <c r="EA165" s="72"/>
      <c r="EB165" s="72"/>
      <c r="EC165" s="72"/>
      <c r="ED165" s="72"/>
      <c r="EE165" s="72"/>
      <c r="EF165" s="72"/>
      <c r="EG165" s="72"/>
      <c r="EH165" s="72"/>
      <c r="EI165" s="72"/>
      <c r="EJ165" s="72"/>
      <c r="EK165" s="72"/>
      <c r="EL165" s="72"/>
      <c r="EM165" s="72"/>
      <c r="EN165" s="72"/>
      <c r="EO165" s="72"/>
      <c r="EP165" s="72"/>
      <c r="EQ165" s="72"/>
      <c r="ER165" s="72"/>
      <c r="ES165" s="72"/>
      <c r="ET165" s="72"/>
      <c r="EU165" s="72"/>
      <c r="EV165" s="72"/>
      <c r="EW165" s="72"/>
      <c r="EX165" s="72"/>
      <c r="EY165" s="72"/>
      <c r="EZ165" s="72"/>
      <c r="FA165" s="72"/>
      <c r="FB165" s="72"/>
      <c r="FC165" s="72"/>
      <c r="FD165" s="72"/>
      <c r="FE165" s="72"/>
      <c r="FF165" s="72"/>
      <c r="FG165" s="72"/>
      <c r="FH165" s="72"/>
      <c r="FI165" s="72"/>
      <c r="FJ165" s="72"/>
      <c r="FK165" s="72"/>
      <c r="FL165" s="72"/>
      <c r="FM165" s="72"/>
      <c r="FN165" s="72"/>
      <c r="FO165" s="72"/>
      <c r="FP165" s="72"/>
      <c r="FQ165" s="72"/>
      <c r="FR165" s="72"/>
      <c r="FS165" s="72"/>
      <c r="FT165" s="72"/>
      <c r="FU165" s="72"/>
      <c r="FV165" s="72"/>
      <c r="FW165" s="72"/>
      <c r="FX165" s="72"/>
      <c r="FY165" s="72"/>
      <c r="FZ165" s="72"/>
      <c r="GA165" s="72"/>
      <c r="GB165" s="72"/>
      <c r="GC165" s="72"/>
      <c r="GD165" s="72"/>
      <c r="GE165" s="72"/>
      <c r="GF165" s="72"/>
      <c r="GG165" s="72"/>
      <c r="GH165" s="72"/>
      <c r="GI165" s="72"/>
      <c r="GJ165" s="72"/>
      <c r="GK165" s="72"/>
      <c r="GL165" s="72"/>
      <c r="GM165" s="72"/>
      <c r="GN165" s="72"/>
      <c r="GO165" s="72"/>
      <c r="GP165" s="72"/>
      <c r="GQ165" s="72"/>
      <c r="GR165" s="72"/>
      <c r="GS165" s="72"/>
      <c r="GT165" s="72"/>
      <c r="GU165" s="72"/>
      <c r="GV165" s="72"/>
      <c r="GW165" s="72"/>
      <c r="GX165" s="72"/>
      <c r="GY165" s="72"/>
      <c r="GZ165" s="72"/>
      <c r="HA165" s="72"/>
      <c r="HB165" s="72"/>
      <c r="HC165" s="72"/>
      <c r="HD165" s="72"/>
      <c r="HE165" s="72"/>
      <c r="HF165" s="72"/>
      <c r="HG165" s="72"/>
      <c r="HH165" s="72"/>
      <c r="HI165" s="72"/>
      <c r="HJ165" s="72"/>
      <c r="HK165" s="72"/>
      <c r="HL165" s="72"/>
      <c r="HM165" s="72"/>
      <c r="HN165" s="72"/>
      <c r="HO165" s="72"/>
      <c r="HP165" s="72"/>
      <c r="HQ165" s="72"/>
      <c r="HR165" s="72"/>
      <c r="HS165" s="72"/>
      <c r="HT165" s="72"/>
      <c r="HU165" s="72"/>
      <c r="HV165" s="72"/>
      <c r="HW165" s="72"/>
      <c r="HX165" s="72"/>
      <c r="HY165" s="72"/>
      <c r="HZ165" s="72"/>
      <c r="IA165" s="72"/>
      <c r="IB165" s="72"/>
      <c r="IC165" s="72"/>
      <c r="ID165" s="72"/>
      <c r="IE165" s="72"/>
      <c r="IF165" s="72"/>
      <c r="IG165" s="72"/>
      <c r="IH165" s="72"/>
      <c r="II165" s="72"/>
      <c r="IJ165" s="72"/>
      <c r="IK165" s="72"/>
      <c r="IL165" s="72"/>
      <c r="IM165" s="72"/>
      <c r="IN165" s="72"/>
      <c r="IO165" s="72"/>
      <c r="IP165" s="72"/>
      <c r="IQ165" s="72"/>
      <c r="IR165" s="72"/>
      <c r="IS165" s="72"/>
      <c r="IT165" s="72"/>
      <c r="IU165" s="72"/>
      <c r="IV165" s="72"/>
      <c r="IW165" s="72"/>
      <c r="IX165" s="72"/>
    </row>
    <row r="166" spans="1:258" ht="15">
      <c r="A166"/>
      <c r="B166"/>
      <c r="C166"/>
      <c r="D166"/>
      <c r="E166"/>
      <c r="F166"/>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72"/>
      <c r="AG166" s="72"/>
      <c r="AH166" s="72"/>
      <c r="AI166" s="72"/>
      <c r="AJ166" s="72"/>
      <c r="AK166" s="72"/>
      <c r="AL166" s="72"/>
      <c r="AM166" s="72"/>
      <c r="AN166" s="72"/>
      <c r="AO166" s="72"/>
      <c r="AP166" s="72"/>
      <c r="AQ166" s="72"/>
      <c r="AR166" s="72"/>
      <c r="AS166" s="72"/>
      <c r="AT166" s="72"/>
      <c r="AU166" s="72"/>
      <c r="AV166" s="72"/>
      <c r="AW166" s="72"/>
      <c r="AX166" s="72"/>
      <c r="AY166" s="72"/>
      <c r="AZ166" s="72"/>
      <c r="BA166" s="72"/>
      <c r="BB166" s="72"/>
      <c r="BC166" s="72"/>
      <c r="BD166" s="72"/>
      <c r="BE166" s="72"/>
      <c r="BF166" s="72"/>
      <c r="BG166" s="72"/>
      <c r="BH166" s="72"/>
      <c r="BI166" s="72"/>
      <c r="BJ166" s="72"/>
      <c r="BK166" s="72"/>
      <c r="BL166" s="72"/>
      <c r="BM166" s="72"/>
      <c r="BN166" s="72"/>
      <c r="BO166" s="72"/>
      <c r="BP166" s="72"/>
      <c r="BQ166" s="72"/>
      <c r="BR166" s="72"/>
      <c r="BS166" s="72"/>
      <c r="BT166" s="72"/>
      <c r="BU166" s="72"/>
      <c r="BV166" s="72"/>
      <c r="BW166" s="72"/>
      <c r="BX166" s="72"/>
      <c r="BY166" s="72"/>
      <c r="BZ166" s="72"/>
      <c r="CA166" s="72"/>
      <c r="CB166" s="72"/>
      <c r="CC166" s="72"/>
      <c r="CD166" s="72"/>
      <c r="CE166" s="72"/>
      <c r="CF166" s="72"/>
      <c r="CG166" s="72"/>
      <c r="CH166" s="72"/>
      <c r="CI166" s="72"/>
      <c r="CJ166" s="72"/>
      <c r="CK166" s="72"/>
      <c r="CL166" s="72"/>
      <c r="CM166" s="72"/>
      <c r="CN166" s="72"/>
      <c r="CO166" s="72"/>
      <c r="CP166" s="72"/>
      <c r="CQ166" s="72"/>
      <c r="CR166" s="72"/>
      <c r="CS166" s="72"/>
      <c r="CT166" s="72"/>
      <c r="CU166" s="72"/>
      <c r="CV166" s="72"/>
      <c r="CW166" s="72"/>
      <c r="CX166" s="72"/>
      <c r="CY166" s="72"/>
      <c r="CZ166" s="72"/>
      <c r="DA166" s="72"/>
      <c r="DB166" s="72"/>
      <c r="DC166" s="72"/>
      <c r="DD166" s="72"/>
      <c r="DE166" s="72"/>
      <c r="DF166" s="72"/>
      <c r="DG166" s="72"/>
      <c r="DH166" s="72"/>
      <c r="DI166" s="72"/>
      <c r="DJ166" s="72"/>
      <c r="DK166" s="72"/>
      <c r="DL166" s="72"/>
      <c r="DM166" s="72"/>
      <c r="DN166" s="72"/>
      <c r="DO166" s="72"/>
      <c r="DP166" s="72"/>
      <c r="DQ166" s="72"/>
      <c r="DR166" s="72"/>
      <c r="DS166" s="72"/>
      <c r="DT166" s="72"/>
      <c r="DU166" s="72"/>
      <c r="DV166" s="72"/>
      <c r="DW166" s="72"/>
      <c r="DX166" s="72"/>
      <c r="DY166" s="72"/>
      <c r="DZ166" s="72"/>
      <c r="EA166" s="72"/>
      <c r="EB166" s="72"/>
      <c r="EC166" s="72"/>
      <c r="ED166" s="72"/>
      <c r="EE166" s="72"/>
      <c r="EF166" s="72"/>
      <c r="EG166" s="72"/>
      <c r="EH166" s="72"/>
      <c r="EI166" s="72"/>
      <c r="EJ166" s="72"/>
      <c r="EK166" s="72"/>
      <c r="EL166" s="72"/>
      <c r="EM166" s="72"/>
      <c r="EN166" s="72"/>
      <c r="EO166" s="72"/>
      <c r="EP166" s="72"/>
      <c r="EQ166" s="72"/>
      <c r="ER166" s="72"/>
      <c r="ES166" s="72"/>
      <c r="ET166" s="72"/>
      <c r="EU166" s="72"/>
      <c r="EV166" s="72"/>
      <c r="EW166" s="72"/>
      <c r="EX166" s="72"/>
      <c r="EY166" s="72"/>
      <c r="EZ166" s="72"/>
      <c r="FA166" s="72"/>
      <c r="FB166" s="72"/>
      <c r="FC166" s="72"/>
      <c r="FD166" s="72"/>
      <c r="FE166" s="72"/>
      <c r="FF166" s="72"/>
      <c r="FG166" s="72"/>
      <c r="FH166" s="72"/>
      <c r="FI166" s="72"/>
      <c r="FJ166" s="72"/>
      <c r="FK166" s="72"/>
      <c r="FL166" s="72"/>
      <c r="FM166" s="72"/>
      <c r="FN166" s="72"/>
      <c r="FO166" s="72"/>
      <c r="FP166" s="72"/>
      <c r="FQ166" s="72"/>
      <c r="FR166" s="72"/>
      <c r="FS166" s="72"/>
      <c r="FT166" s="72"/>
      <c r="FU166" s="72"/>
      <c r="FV166" s="72"/>
      <c r="FW166" s="72"/>
      <c r="FX166" s="72"/>
      <c r="FY166" s="72"/>
      <c r="FZ166" s="72"/>
      <c r="GA166" s="72"/>
      <c r="GB166" s="72"/>
      <c r="GC166" s="72"/>
      <c r="GD166" s="72"/>
      <c r="GE166" s="72"/>
      <c r="GF166" s="72"/>
      <c r="GG166" s="72"/>
      <c r="GH166" s="72"/>
      <c r="GI166" s="72"/>
      <c r="GJ166" s="72"/>
      <c r="GK166" s="72"/>
      <c r="GL166" s="72"/>
      <c r="GM166" s="72"/>
      <c r="GN166" s="72"/>
      <c r="GO166" s="72"/>
      <c r="GP166" s="72"/>
      <c r="GQ166" s="72"/>
      <c r="GR166" s="72"/>
      <c r="GS166" s="72"/>
      <c r="GT166" s="72"/>
      <c r="GU166" s="72"/>
      <c r="GV166" s="72"/>
      <c r="GW166" s="72"/>
      <c r="GX166" s="72"/>
      <c r="GY166" s="72"/>
      <c r="GZ166" s="72"/>
      <c r="HA166" s="72"/>
      <c r="HB166" s="72"/>
      <c r="HC166" s="72"/>
      <c r="HD166" s="72"/>
      <c r="HE166" s="72"/>
      <c r="HF166" s="72"/>
      <c r="HG166" s="72"/>
      <c r="HH166" s="72"/>
      <c r="HI166" s="72"/>
      <c r="HJ166" s="72"/>
      <c r="HK166" s="72"/>
      <c r="HL166" s="72"/>
      <c r="HM166" s="72"/>
      <c r="HN166" s="72"/>
      <c r="HO166" s="72"/>
      <c r="HP166" s="72"/>
      <c r="HQ166" s="72"/>
      <c r="HR166" s="72"/>
      <c r="HS166" s="72"/>
      <c r="HT166" s="72"/>
      <c r="HU166" s="72"/>
      <c r="HV166" s="72"/>
      <c r="HW166" s="72"/>
      <c r="HX166" s="72"/>
      <c r="HY166" s="72"/>
      <c r="HZ166" s="72"/>
      <c r="IA166" s="72"/>
      <c r="IB166" s="72"/>
      <c r="IC166" s="72"/>
      <c r="ID166" s="72"/>
      <c r="IE166" s="72"/>
      <c r="IF166" s="72"/>
      <c r="IG166" s="72"/>
      <c r="IH166" s="72"/>
      <c r="II166" s="72"/>
      <c r="IJ166" s="72"/>
      <c r="IK166" s="72"/>
      <c r="IL166" s="72"/>
      <c r="IM166" s="72"/>
      <c r="IN166" s="72"/>
      <c r="IO166" s="72"/>
      <c r="IP166" s="72"/>
      <c r="IQ166" s="72"/>
      <c r="IR166" s="72"/>
      <c r="IS166" s="72"/>
      <c r="IT166" s="72"/>
      <c r="IU166" s="72"/>
      <c r="IV166" s="72"/>
      <c r="IW166" s="72"/>
      <c r="IX166" s="72"/>
    </row>
    <row r="167" spans="1:258" ht="15">
      <c r="A167"/>
      <c r="B167"/>
      <c r="C167"/>
      <c r="D167"/>
      <c r="E167"/>
      <c r="F167"/>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72"/>
      <c r="AG167" s="72"/>
      <c r="AH167" s="72"/>
      <c r="AI167" s="72"/>
      <c r="AJ167" s="72"/>
      <c r="AK167" s="72"/>
      <c r="AL167" s="72"/>
      <c r="AM167" s="72"/>
      <c r="AN167" s="72"/>
      <c r="AO167" s="72"/>
      <c r="AP167" s="72"/>
      <c r="AQ167" s="72"/>
      <c r="AR167" s="72"/>
      <c r="AS167" s="72"/>
      <c r="AT167" s="72"/>
      <c r="AU167" s="72"/>
      <c r="AV167" s="72"/>
      <c r="AW167" s="72"/>
      <c r="AX167" s="72"/>
      <c r="AY167" s="72"/>
      <c r="AZ167" s="72"/>
      <c r="BA167" s="72"/>
      <c r="BB167" s="72"/>
      <c r="BC167" s="72"/>
      <c r="BD167" s="72"/>
      <c r="BE167" s="72"/>
      <c r="BF167" s="72"/>
      <c r="BG167" s="72"/>
      <c r="BH167" s="72"/>
      <c r="BI167" s="72"/>
      <c r="BJ167" s="72"/>
      <c r="BK167" s="72"/>
      <c r="BL167" s="72"/>
      <c r="BM167" s="72"/>
      <c r="BN167" s="72"/>
      <c r="BO167" s="72"/>
      <c r="BP167" s="72"/>
      <c r="BQ167" s="72"/>
      <c r="BR167" s="72"/>
      <c r="BS167" s="72"/>
      <c r="BT167" s="72"/>
      <c r="BU167" s="72"/>
      <c r="BV167" s="72"/>
      <c r="BW167" s="72"/>
      <c r="BX167" s="72"/>
      <c r="BY167" s="72"/>
      <c r="BZ167" s="72"/>
      <c r="CA167" s="72"/>
      <c r="CB167" s="72"/>
      <c r="CC167" s="72"/>
      <c r="CD167" s="72"/>
      <c r="CE167" s="72"/>
      <c r="CF167" s="72"/>
      <c r="CG167" s="72"/>
      <c r="CH167" s="72"/>
      <c r="CI167" s="72"/>
      <c r="CJ167" s="72"/>
      <c r="CK167" s="72"/>
      <c r="CL167" s="72"/>
      <c r="CM167" s="72"/>
      <c r="CN167" s="72"/>
      <c r="CO167" s="72"/>
      <c r="CP167" s="72"/>
      <c r="CQ167" s="72"/>
      <c r="CR167" s="72"/>
      <c r="CS167" s="72"/>
      <c r="CT167" s="72"/>
      <c r="CU167" s="72"/>
      <c r="CV167" s="72"/>
      <c r="CW167" s="72"/>
      <c r="CX167" s="72"/>
      <c r="CY167" s="72"/>
      <c r="CZ167" s="72"/>
      <c r="DA167" s="72"/>
      <c r="DB167" s="72"/>
      <c r="DC167" s="72"/>
      <c r="DD167" s="72"/>
      <c r="DE167" s="72"/>
      <c r="DF167" s="72"/>
      <c r="DG167" s="72"/>
      <c r="DH167" s="72"/>
      <c r="DI167" s="72"/>
      <c r="DJ167" s="72"/>
      <c r="DK167" s="72"/>
      <c r="DL167" s="72"/>
      <c r="DM167" s="72"/>
      <c r="DN167" s="72"/>
      <c r="DO167" s="72"/>
      <c r="DP167" s="72"/>
      <c r="DQ167" s="72"/>
      <c r="DR167" s="72"/>
      <c r="DS167" s="72"/>
      <c r="DT167" s="72"/>
      <c r="DU167" s="72"/>
      <c r="DV167" s="72"/>
      <c r="DW167" s="72"/>
      <c r="DX167" s="72"/>
      <c r="DY167" s="72"/>
      <c r="DZ167" s="72"/>
      <c r="EA167" s="72"/>
      <c r="EB167" s="72"/>
      <c r="EC167" s="72"/>
      <c r="ED167" s="72"/>
      <c r="EE167" s="72"/>
      <c r="EF167" s="72"/>
      <c r="EG167" s="72"/>
      <c r="EH167" s="72"/>
      <c r="EI167" s="72"/>
      <c r="EJ167" s="72"/>
      <c r="EK167" s="72"/>
      <c r="EL167" s="72"/>
      <c r="EM167" s="72"/>
      <c r="EN167" s="72"/>
      <c r="EO167" s="72"/>
      <c r="EP167" s="72"/>
      <c r="EQ167" s="72"/>
      <c r="ER167" s="72"/>
      <c r="ES167" s="72"/>
      <c r="ET167" s="72"/>
      <c r="EU167" s="72"/>
      <c r="EV167" s="72"/>
      <c r="EW167" s="72"/>
      <c r="EX167" s="72"/>
      <c r="EY167" s="72"/>
      <c r="EZ167" s="72"/>
      <c r="FA167" s="72"/>
      <c r="FB167" s="72"/>
      <c r="FC167" s="72"/>
      <c r="FD167" s="72"/>
      <c r="FE167" s="72"/>
      <c r="FF167" s="72"/>
      <c r="FG167" s="72"/>
      <c r="FH167" s="72"/>
      <c r="FI167" s="72"/>
      <c r="FJ167" s="72"/>
      <c r="FK167" s="72"/>
      <c r="FL167" s="72"/>
      <c r="FM167" s="72"/>
      <c r="FN167" s="72"/>
      <c r="FO167" s="72"/>
      <c r="FP167" s="72"/>
      <c r="FQ167" s="72"/>
      <c r="FR167" s="72"/>
      <c r="FS167" s="72"/>
      <c r="FT167" s="72"/>
      <c r="FU167" s="72"/>
      <c r="FV167" s="72"/>
      <c r="FW167" s="72"/>
      <c r="FX167" s="72"/>
      <c r="FY167" s="72"/>
      <c r="FZ167" s="72"/>
      <c r="GA167" s="72"/>
      <c r="GB167" s="72"/>
      <c r="GC167" s="72"/>
      <c r="GD167" s="72"/>
      <c r="GE167" s="72"/>
      <c r="GF167" s="72"/>
      <c r="GG167" s="72"/>
      <c r="GH167" s="72"/>
      <c r="GI167" s="72"/>
      <c r="GJ167" s="72"/>
      <c r="GK167" s="72"/>
      <c r="GL167" s="72"/>
      <c r="GM167" s="72"/>
      <c r="GN167" s="72"/>
      <c r="GO167" s="72"/>
      <c r="GP167" s="72"/>
      <c r="GQ167" s="72"/>
      <c r="GR167" s="72"/>
      <c r="GS167" s="72"/>
      <c r="GT167" s="72"/>
      <c r="GU167" s="72"/>
      <c r="GV167" s="72"/>
      <c r="GW167" s="72"/>
      <c r="GX167" s="72"/>
      <c r="GY167" s="72"/>
      <c r="GZ167" s="72"/>
      <c r="HA167" s="72"/>
      <c r="HB167" s="72"/>
      <c r="HC167" s="72"/>
      <c r="HD167" s="72"/>
      <c r="HE167" s="72"/>
      <c r="HF167" s="72"/>
      <c r="HG167" s="72"/>
      <c r="HH167" s="72"/>
      <c r="HI167" s="72"/>
      <c r="HJ167" s="72"/>
      <c r="HK167" s="72"/>
      <c r="HL167" s="72"/>
      <c r="HM167" s="72"/>
      <c r="HN167" s="72"/>
      <c r="HO167" s="72"/>
      <c r="HP167" s="72"/>
      <c r="HQ167" s="72"/>
      <c r="HR167" s="72"/>
      <c r="HS167" s="72"/>
      <c r="HT167" s="72"/>
      <c r="HU167" s="72"/>
      <c r="HV167" s="72"/>
      <c r="HW167" s="72"/>
      <c r="HX167" s="72"/>
      <c r="HY167" s="72"/>
      <c r="HZ167" s="72"/>
      <c r="IA167" s="72"/>
      <c r="IB167" s="72"/>
      <c r="IC167" s="72"/>
      <c r="ID167" s="72"/>
      <c r="IE167" s="72"/>
      <c r="IF167" s="72"/>
      <c r="IG167" s="72"/>
      <c r="IH167" s="72"/>
      <c r="II167" s="72"/>
      <c r="IJ167" s="72"/>
      <c r="IK167" s="72"/>
      <c r="IL167" s="72"/>
      <c r="IM167" s="72"/>
      <c r="IN167" s="72"/>
      <c r="IO167" s="72"/>
      <c r="IP167" s="72"/>
      <c r="IQ167" s="72"/>
      <c r="IR167" s="72"/>
      <c r="IS167" s="72"/>
      <c r="IT167" s="72"/>
      <c r="IU167" s="72"/>
      <c r="IV167" s="72"/>
      <c r="IW167" s="72"/>
      <c r="IX167" s="72"/>
    </row>
    <row r="168" spans="1:258" ht="15">
      <c r="A168"/>
      <c r="B168"/>
      <c r="C168"/>
      <c r="D168"/>
      <c r="E168"/>
      <c r="F168"/>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72"/>
      <c r="AG168" s="72"/>
      <c r="AH168" s="72"/>
      <c r="AI168" s="72"/>
      <c r="AJ168" s="72"/>
      <c r="AK168" s="72"/>
      <c r="AL168" s="72"/>
      <c r="AM168" s="72"/>
      <c r="AN168" s="72"/>
      <c r="AO168" s="72"/>
      <c r="AP168" s="72"/>
      <c r="AQ168" s="72"/>
      <c r="AR168" s="72"/>
      <c r="AS168" s="72"/>
      <c r="AT168" s="72"/>
      <c r="AU168" s="72"/>
      <c r="AV168" s="72"/>
      <c r="AW168" s="72"/>
      <c r="AX168" s="72"/>
      <c r="AY168" s="72"/>
      <c r="AZ168" s="72"/>
      <c r="BA168" s="72"/>
      <c r="BB168" s="72"/>
      <c r="BC168" s="72"/>
      <c r="BD168" s="72"/>
      <c r="BE168" s="72"/>
      <c r="BF168" s="72"/>
      <c r="BG168" s="72"/>
      <c r="BH168" s="72"/>
      <c r="BI168" s="72"/>
      <c r="BJ168" s="72"/>
      <c r="BK168" s="72"/>
      <c r="BL168" s="72"/>
      <c r="BM168" s="72"/>
      <c r="BN168" s="72"/>
      <c r="BO168" s="72"/>
      <c r="BP168" s="72"/>
      <c r="BQ168" s="72"/>
      <c r="BR168" s="72"/>
      <c r="BS168" s="72"/>
      <c r="BT168" s="72"/>
      <c r="BU168" s="72"/>
      <c r="BV168" s="72"/>
      <c r="BW168" s="72"/>
      <c r="BX168" s="72"/>
      <c r="BY168" s="72"/>
      <c r="BZ168" s="72"/>
      <c r="CA168" s="72"/>
      <c r="CB168" s="72"/>
      <c r="CC168" s="72"/>
      <c r="CD168" s="72"/>
      <c r="CE168" s="72"/>
      <c r="CF168" s="72"/>
      <c r="CG168" s="72"/>
      <c r="CH168" s="72"/>
      <c r="CI168" s="72"/>
      <c r="CJ168" s="72"/>
      <c r="CK168" s="72"/>
      <c r="CL168" s="72"/>
      <c r="CM168" s="72"/>
      <c r="CN168" s="72"/>
      <c r="CO168" s="72"/>
      <c r="CP168" s="72"/>
      <c r="CQ168" s="72"/>
      <c r="CR168" s="72"/>
      <c r="CS168" s="72"/>
      <c r="CT168" s="72"/>
      <c r="CU168" s="72"/>
      <c r="CV168" s="72"/>
      <c r="CW168" s="72"/>
      <c r="CX168" s="72"/>
      <c r="CY168" s="72"/>
      <c r="CZ168" s="72"/>
      <c r="DA168" s="72"/>
      <c r="DB168" s="72"/>
      <c r="DC168" s="72"/>
      <c r="DD168" s="72"/>
      <c r="DE168" s="72"/>
      <c r="DF168" s="72"/>
      <c r="DG168" s="72"/>
      <c r="DH168" s="72"/>
      <c r="DI168" s="72"/>
      <c r="DJ168" s="72"/>
      <c r="DK168" s="72"/>
      <c r="DL168" s="72"/>
      <c r="DM168" s="72"/>
      <c r="DN168" s="72"/>
      <c r="DO168" s="72"/>
      <c r="DP168" s="72"/>
      <c r="DQ168" s="72"/>
      <c r="DR168" s="72"/>
      <c r="DS168" s="72"/>
      <c r="DT168" s="72"/>
      <c r="DU168" s="72"/>
      <c r="DV168" s="72"/>
      <c r="DW168" s="72"/>
      <c r="DX168" s="72"/>
      <c r="DY168" s="72"/>
      <c r="DZ168" s="72"/>
      <c r="EA168" s="72"/>
      <c r="EB168" s="72"/>
      <c r="EC168" s="72"/>
      <c r="ED168" s="72"/>
      <c r="EE168" s="72"/>
      <c r="EF168" s="72"/>
      <c r="EG168" s="72"/>
      <c r="EH168" s="72"/>
      <c r="EI168" s="72"/>
      <c r="EJ168" s="72"/>
      <c r="EK168" s="72"/>
      <c r="EL168" s="72"/>
      <c r="EM168" s="72"/>
      <c r="EN168" s="72"/>
      <c r="EO168" s="72"/>
      <c r="EP168" s="72"/>
      <c r="EQ168" s="72"/>
      <c r="ER168" s="72"/>
      <c r="ES168" s="72"/>
      <c r="ET168" s="72"/>
      <c r="EU168" s="72"/>
      <c r="EV168" s="72"/>
      <c r="EW168" s="72"/>
      <c r="EX168" s="72"/>
      <c r="EY168" s="72"/>
      <c r="EZ168" s="72"/>
      <c r="FA168" s="72"/>
      <c r="FB168" s="72"/>
      <c r="FC168" s="72"/>
      <c r="FD168" s="72"/>
      <c r="FE168" s="72"/>
      <c r="FF168" s="72"/>
      <c r="FG168" s="72"/>
      <c r="FH168" s="72"/>
      <c r="FI168" s="72"/>
      <c r="FJ168" s="72"/>
      <c r="FK168" s="72"/>
      <c r="FL168" s="72"/>
      <c r="FM168" s="72"/>
      <c r="FN168" s="72"/>
      <c r="FO168" s="72"/>
      <c r="FP168" s="72"/>
      <c r="FQ168" s="72"/>
      <c r="FR168" s="72"/>
      <c r="FS168" s="72"/>
      <c r="FT168" s="72"/>
      <c r="FU168" s="72"/>
      <c r="FV168" s="72"/>
      <c r="FW168" s="72"/>
      <c r="FX168" s="72"/>
      <c r="FY168" s="72"/>
      <c r="FZ168" s="72"/>
      <c r="GA168" s="72"/>
      <c r="GB168" s="72"/>
      <c r="GC168" s="72"/>
      <c r="GD168" s="72"/>
      <c r="GE168" s="72"/>
      <c r="GF168" s="72"/>
      <c r="GG168" s="72"/>
      <c r="GH168" s="72"/>
      <c r="GI168" s="72"/>
      <c r="GJ168" s="72"/>
      <c r="GK168" s="72"/>
      <c r="GL168" s="72"/>
      <c r="GM168" s="72"/>
      <c r="GN168" s="72"/>
      <c r="GO168" s="72"/>
      <c r="GP168" s="72"/>
      <c r="GQ168" s="72"/>
      <c r="GR168" s="72"/>
      <c r="GS168" s="72"/>
      <c r="GT168" s="72"/>
      <c r="GU168" s="72"/>
      <c r="GV168" s="72"/>
      <c r="GW168" s="72"/>
      <c r="GX168" s="72"/>
      <c r="GY168" s="72"/>
      <c r="GZ168" s="72"/>
      <c r="HA168" s="72"/>
      <c r="HB168" s="72"/>
      <c r="HC168" s="72"/>
      <c r="HD168" s="72"/>
      <c r="HE168" s="72"/>
      <c r="HF168" s="72"/>
      <c r="HG168" s="72"/>
      <c r="HH168" s="72"/>
      <c r="HI168" s="72"/>
      <c r="HJ168" s="72"/>
      <c r="HK168" s="72"/>
      <c r="HL168" s="72"/>
      <c r="HM168" s="72"/>
      <c r="HN168" s="72"/>
      <c r="HO168" s="72"/>
      <c r="HP168" s="72"/>
      <c r="HQ168" s="72"/>
      <c r="HR168" s="72"/>
      <c r="HS168" s="72"/>
      <c r="HT168" s="72"/>
      <c r="HU168" s="72"/>
      <c r="HV168" s="72"/>
      <c r="HW168" s="72"/>
      <c r="HX168" s="72"/>
      <c r="HY168" s="72"/>
      <c r="HZ168" s="72"/>
      <c r="IA168" s="72"/>
      <c r="IB168" s="72"/>
      <c r="IC168" s="72"/>
      <c r="ID168" s="72"/>
      <c r="IE168" s="72"/>
      <c r="IF168" s="72"/>
      <c r="IG168" s="72"/>
      <c r="IH168" s="72"/>
      <c r="II168" s="72"/>
      <c r="IJ168" s="72"/>
      <c r="IK168" s="72"/>
      <c r="IL168" s="72"/>
      <c r="IM168" s="72"/>
      <c r="IN168" s="72"/>
      <c r="IO168" s="72"/>
      <c r="IP168" s="72"/>
      <c r="IQ168" s="72"/>
      <c r="IR168" s="72"/>
      <c r="IS168" s="72"/>
      <c r="IT168" s="72"/>
      <c r="IU168" s="72"/>
      <c r="IV168" s="72"/>
      <c r="IW168" s="72"/>
      <c r="IX168" s="72"/>
    </row>
    <row r="169" spans="1:258" ht="15">
      <c r="A169"/>
      <c r="B169"/>
      <c r="C169"/>
      <c r="D169"/>
      <c r="E169"/>
      <c r="F169"/>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72"/>
      <c r="AG169" s="72"/>
      <c r="AH169" s="72"/>
      <c r="AI169" s="72"/>
      <c r="AJ169" s="72"/>
      <c r="AK169" s="72"/>
      <c r="AL169" s="72"/>
      <c r="AM169" s="72"/>
      <c r="AN169" s="72"/>
      <c r="AO169" s="72"/>
      <c r="AP169" s="72"/>
      <c r="AQ169" s="72"/>
      <c r="AR169" s="72"/>
      <c r="AS169" s="72"/>
      <c r="AT169" s="72"/>
      <c r="AU169" s="72"/>
      <c r="AV169" s="72"/>
      <c r="AW169" s="72"/>
      <c r="AX169" s="72"/>
      <c r="AY169" s="72"/>
      <c r="AZ169" s="72"/>
      <c r="BA169" s="72"/>
      <c r="BB169" s="72"/>
      <c r="BC169" s="72"/>
      <c r="BD169" s="72"/>
      <c r="BE169" s="72"/>
      <c r="BF169" s="72"/>
      <c r="BG169" s="72"/>
      <c r="BH169" s="72"/>
      <c r="BI169" s="72"/>
      <c r="BJ169" s="72"/>
      <c r="BK169" s="72"/>
      <c r="BL169" s="72"/>
      <c r="BM169" s="72"/>
      <c r="BN169" s="72"/>
      <c r="BO169" s="72"/>
      <c r="BP169" s="72"/>
      <c r="BQ169" s="72"/>
      <c r="BR169" s="72"/>
      <c r="BS169" s="72"/>
      <c r="BT169" s="72"/>
      <c r="BU169" s="72"/>
      <c r="BV169" s="72"/>
      <c r="BW169" s="72"/>
      <c r="BX169" s="72"/>
      <c r="BY169" s="72"/>
      <c r="BZ169" s="72"/>
      <c r="CA169" s="72"/>
      <c r="CB169" s="72"/>
      <c r="CC169" s="72"/>
      <c r="CD169" s="72"/>
      <c r="CE169" s="72"/>
      <c r="CF169" s="72"/>
      <c r="CG169" s="72"/>
      <c r="CH169" s="72"/>
      <c r="CI169" s="72"/>
      <c r="CJ169" s="72"/>
      <c r="CK169" s="72"/>
      <c r="CL169" s="72"/>
      <c r="CM169" s="72"/>
      <c r="CN169" s="72"/>
      <c r="CO169" s="72"/>
      <c r="CP169" s="72"/>
      <c r="CQ169" s="72"/>
      <c r="CR169" s="72"/>
      <c r="CS169" s="72"/>
      <c r="CT169" s="72"/>
      <c r="CU169" s="72"/>
      <c r="CV169" s="72"/>
      <c r="CW169" s="72"/>
      <c r="CX169" s="72"/>
      <c r="CY169" s="72"/>
      <c r="CZ169" s="72"/>
      <c r="DA169" s="72"/>
      <c r="DB169" s="72"/>
      <c r="DC169" s="72"/>
      <c r="DD169" s="72"/>
      <c r="DE169" s="72"/>
      <c r="DF169" s="72"/>
      <c r="DG169" s="72"/>
      <c r="DH169" s="72"/>
      <c r="DI169" s="72"/>
      <c r="DJ169" s="72"/>
      <c r="DK169" s="72"/>
      <c r="DL169" s="72"/>
      <c r="DM169" s="72"/>
      <c r="DN169" s="72"/>
      <c r="DO169" s="72"/>
      <c r="DP169" s="72"/>
      <c r="DQ169" s="72"/>
      <c r="DR169" s="72"/>
      <c r="DS169" s="72"/>
      <c r="DT169" s="72"/>
      <c r="DU169" s="72"/>
      <c r="DV169" s="72"/>
      <c r="DW169" s="72"/>
      <c r="DX169" s="72"/>
      <c r="DY169" s="72"/>
      <c r="DZ169" s="72"/>
      <c r="EA169" s="72"/>
      <c r="EB169" s="72"/>
      <c r="EC169" s="72"/>
      <c r="ED169" s="72"/>
      <c r="EE169" s="72"/>
      <c r="EF169" s="72"/>
      <c r="EG169" s="72"/>
      <c r="EH169" s="72"/>
      <c r="EI169" s="72"/>
      <c r="EJ169" s="72"/>
      <c r="EK169" s="72"/>
      <c r="EL169" s="72"/>
      <c r="EM169" s="72"/>
      <c r="EN169" s="72"/>
      <c r="EO169" s="72"/>
      <c r="EP169" s="72"/>
      <c r="EQ169" s="72"/>
      <c r="ER169" s="72"/>
      <c r="ES169" s="72"/>
      <c r="ET169" s="72"/>
      <c r="EU169" s="72"/>
      <c r="EV169" s="72"/>
      <c r="EW169" s="72"/>
      <c r="EX169" s="72"/>
      <c r="EY169" s="72"/>
      <c r="EZ169" s="72"/>
      <c r="FA169" s="72"/>
      <c r="FB169" s="72"/>
      <c r="FC169" s="72"/>
      <c r="FD169" s="72"/>
      <c r="FE169" s="72"/>
      <c r="FF169" s="72"/>
      <c r="FG169" s="72"/>
      <c r="FH169" s="72"/>
      <c r="FI169" s="72"/>
      <c r="FJ169" s="72"/>
      <c r="FK169" s="72"/>
      <c r="FL169" s="72"/>
      <c r="FM169" s="72"/>
      <c r="FN169" s="72"/>
      <c r="FO169" s="72"/>
      <c r="FP169" s="72"/>
      <c r="FQ169" s="72"/>
      <c r="FR169" s="72"/>
      <c r="FS169" s="72"/>
      <c r="FT169" s="72"/>
      <c r="FU169" s="72"/>
      <c r="FV169" s="72"/>
      <c r="FW169" s="72"/>
      <c r="FX169" s="72"/>
      <c r="FY169" s="72"/>
      <c r="FZ169" s="72"/>
      <c r="GA169" s="72"/>
      <c r="GB169" s="72"/>
      <c r="GC169" s="72"/>
      <c r="GD169" s="72"/>
      <c r="GE169" s="72"/>
      <c r="GF169" s="72"/>
      <c r="GG169" s="72"/>
      <c r="GH169" s="72"/>
      <c r="GI169" s="72"/>
      <c r="GJ169" s="72"/>
      <c r="GK169" s="72"/>
      <c r="GL169" s="72"/>
      <c r="GM169" s="72"/>
      <c r="GN169" s="72"/>
      <c r="GO169" s="72"/>
      <c r="GP169" s="72"/>
      <c r="GQ169" s="72"/>
      <c r="GR169" s="72"/>
      <c r="GS169" s="72"/>
      <c r="GT169" s="72"/>
      <c r="GU169" s="72"/>
      <c r="GV169" s="72"/>
      <c r="GW169" s="72"/>
      <c r="GX169" s="72"/>
      <c r="GY169" s="72"/>
      <c r="GZ169" s="72"/>
      <c r="HA169" s="72"/>
      <c r="HB169" s="72"/>
      <c r="HC169" s="72"/>
      <c r="HD169" s="72"/>
      <c r="HE169" s="72"/>
      <c r="HF169" s="72"/>
      <c r="HG169" s="72"/>
      <c r="HH169" s="72"/>
      <c r="HI169" s="72"/>
      <c r="HJ169" s="72"/>
      <c r="HK169" s="72"/>
      <c r="HL169" s="72"/>
      <c r="HM169" s="72"/>
      <c r="HN169" s="72"/>
      <c r="HO169" s="72"/>
      <c r="HP169" s="72"/>
      <c r="HQ169" s="72"/>
      <c r="HR169" s="72"/>
      <c r="HS169" s="72"/>
      <c r="HT169" s="72"/>
      <c r="HU169" s="72"/>
      <c r="HV169" s="72"/>
      <c r="HW169" s="72"/>
      <c r="HX169" s="72"/>
      <c r="HY169" s="72"/>
      <c r="HZ169" s="72"/>
      <c r="IA169" s="72"/>
      <c r="IB169" s="72"/>
      <c r="IC169" s="72"/>
      <c r="ID169" s="72"/>
      <c r="IE169" s="72"/>
      <c r="IF169" s="72"/>
      <c r="IG169" s="72"/>
      <c r="IH169" s="72"/>
      <c r="II169" s="72"/>
      <c r="IJ169" s="72"/>
      <c r="IK169" s="72"/>
      <c r="IL169" s="72"/>
      <c r="IM169" s="72"/>
      <c r="IN169" s="72"/>
      <c r="IO169" s="72"/>
      <c r="IP169" s="72"/>
      <c r="IQ169" s="72"/>
      <c r="IR169" s="72"/>
      <c r="IS169" s="72"/>
      <c r="IT169" s="72"/>
      <c r="IU169" s="72"/>
      <c r="IV169" s="72"/>
      <c r="IW169" s="72"/>
      <c r="IX169" s="72"/>
    </row>
    <row r="170" spans="1:258" ht="15">
      <c r="A170"/>
      <c r="B170"/>
      <c r="C170"/>
      <c r="D170"/>
      <c r="E170"/>
      <c r="F170"/>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72"/>
      <c r="AG170" s="72"/>
      <c r="AH170" s="72"/>
      <c r="AI170" s="72"/>
      <c r="AJ170" s="72"/>
      <c r="AK170" s="72"/>
      <c r="AL170" s="72"/>
      <c r="AM170" s="72"/>
      <c r="AN170" s="72"/>
      <c r="AO170" s="72"/>
      <c r="AP170" s="72"/>
      <c r="AQ170" s="72"/>
      <c r="AR170" s="72"/>
      <c r="AS170" s="72"/>
      <c r="AT170" s="72"/>
      <c r="AU170" s="72"/>
      <c r="AV170" s="72"/>
      <c r="AW170" s="72"/>
      <c r="AX170" s="72"/>
      <c r="AY170" s="72"/>
      <c r="AZ170" s="72"/>
      <c r="BA170" s="72"/>
      <c r="BB170" s="72"/>
      <c r="BC170" s="72"/>
      <c r="BD170" s="72"/>
      <c r="BE170" s="72"/>
      <c r="BF170" s="72"/>
      <c r="BG170" s="72"/>
      <c r="BH170" s="72"/>
      <c r="BI170" s="72"/>
      <c r="BJ170" s="72"/>
      <c r="BK170" s="72"/>
      <c r="BL170" s="72"/>
      <c r="BM170" s="72"/>
      <c r="BN170" s="72"/>
      <c r="BO170" s="72"/>
      <c r="BP170" s="72"/>
      <c r="BQ170" s="72"/>
      <c r="BR170" s="72"/>
      <c r="BS170" s="72"/>
      <c r="BT170" s="72"/>
      <c r="BU170" s="72"/>
      <c r="BV170" s="72"/>
      <c r="BW170" s="72"/>
      <c r="BX170" s="72"/>
      <c r="BY170" s="72"/>
      <c r="BZ170" s="72"/>
      <c r="CA170" s="72"/>
      <c r="CB170" s="72"/>
      <c r="CC170" s="72"/>
      <c r="CD170" s="72"/>
      <c r="CE170" s="72"/>
      <c r="CF170" s="72"/>
      <c r="CG170" s="72"/>
      <c r="CH170" s="72"/>
      <c r="CI170" s="72"/>
      <c r="CJ170" s="72"/>
      <c r="CK170" s="72"/>
      <c r="CL170" s="72"/>
      <c r="CM170" s="72"/>
      <c r="CN170" s="72"/>
      <c r="CO170" s="72"/>
      <c r="CP170" s="72"/>
      <c r="CQ170" s="72"/>
      <c r="CR170" s="72"/>
      <c r="CS170" s="72"/>
      <c r="CT170" s="72"/>
      <c r="CU170" s="72"/>
      <c r="CV170" s="72"/>
      <c r="CW170" s="72"/>
      <c r="CX170" s="72"/>
      <c r="CY170" s="72"/>
      <c r="CZ170" s="72"/>
      <c r="DA170" s="72"/>
      <c r="DB170" s="72"/>
      <c r="DC170" s="72"/>
      <c r="DD170" s="72"/>
      <c r="DE170" s="72"/>
      <c r="DF170" s="72"/>
      <c r="DG170" s="72"/>
      <c r="DH170" s="72"/>
      <c r="DI170" s="72"/>
      <c r="DJ170" s="72"/>
      <c r="DK170" s="72"/>
      <c r="DL170" s="72"/>
      <c r="DM170" s="72"/>
      <c r="DN170" s="72"/>
      <c r="DO170" s="72"/>
      <c r="DP170" s="72"/>
      <c r="DQ170" s="72"/>
      <c r="DR170" s="72"/>
      <c r="DS170" s="72"/>
      <c r="DT170" s="72"/>
      <c r="DU170" s="72"/>
      <c r="DV170" s="72"/>
      <c r="DW170" s="72"/>
      <c r="DX170" s="72"/>
      <c r="DY170" s="72"/>
      <c r="DZ170" s="72"/>
      <c r="EA170" s="72"/>
      <c r="EB170" s="72"/>
      <c r="EC170" s="72"/>
      <c r="ED170" s="72"/>
      <c r="EE170" s="72"/>
      <c r="EF170" s="72"/>
      <c r="EG170" s="72"/>
      <c r="EH170" s="72"/>
      <c r="EI170" s="72"/>
      <c r="EJ170" s="72"/>
      <c r="EK170" s="72"/>
      <c r="EL170" s="72"/>
      <c r="EM170" s="72"/>
      <c r="EN170" s="72"/>
      <c r="EO170" s="72"/>
      <c r="EP170" s="72"/>
      <c r="EQ170" s="72"/>
      <c r="ER170" s="72"/>
      <c r="ES170" s="72"/>
      <c r="ET170" s="72"/>
      <c r="EU170" s="72"/>
      <c r="EV170" s="72"/>
      <c r="EW170" s="72"/>
      <c r="EX170" s="72"/>
      <c r="EY170" s="72"/>
      <c r="EZ170" s="72"/>
      <c r="FA170" s="72"/>
      <c r="FB170" s="72"/>
      <c r="FC170" s="72"/>
      <c r="FD170" s="72"/>
      <c r="FE170" s="72"/>
      <c r="FF170" s="72"/>
      <c r="FG170" s="72"/>
      <c r="FH170" s="72"/>
      <c r="FI170" s="72"/>
      <c r="FJ170" s="72"/>
      <c r="FK170" s="72"/>
      <c r="FL170" s="72"/>
      <c r="FM170" s="72"/>
      <c r="FN170" s="72"/>
      <c r="FO170" s="72"/>
      <c r="FP170" s="72"/>
      <c r="FQ170" s="72"/>
      <c r="FR170" s="72"/>
      <c r="FS170" s="72"/>
      <c r="FT170" s="72"/>
      <c r="FU170" s="72"/>
      <c r="FV170" s="72"/>
      <c r="FW170" s="72"/>
      <c r="FX170" s="72"/>
      <c r="FY170" s="72"/>
      <c r="FZ170" s="72"/>
      <c r="GA170" s="72"/>
      <c r="GB170" s="72"/>
      <c r="GC170" s="72"/>
      <c r="GD170" s="72"/>
      <c r="GE170" s="72"/>
      <c r="GF170" s="72"/>
      <c r="GG170" s="72"/>
      <c r="GH170" s="72"/>
      <c r="GI170" s="72"/>
      <c r="GJ170" s="72"/>
      <c r="GK170" s="72"/>
      <c r="GL170" s="72"/>
      <c r="GM170" s="72"/>
      <c r="GN170" s="72"/>
      <c r="GO170" s="72"/>
      <c r="GP170" s="72"/>
      <c r="GQ170" s="72"/>
      <c r="GR170" s="72"/>
      <c r="GS170" s="72"/>
      <c r="GT170" s="72"/>
      <c r="GU170" s="72"/>
      <c r="GV170" s="72"/>
      <c r="GW170" s="72"/>
      <c r="GX170" s="72"/>
      <c r="GY170" s="72"/>
      <c r="GZ170" s="72"/>
      <c r="HA170" s="72"/>
      <c r="HB170" s="72"/>
      <c r="HC170" s="72"/>
      <c r="HD170" s="72"/>
      <c r="HE170" s="72"/>
      <c r="HF170" s="72"/>
      <c r="HG170" s="72"/>
      <c r="HH170" s="72"/>
      <c r="HI170" s="72"/>
      <c r="HJ170" s="72"/>
      <c r="HK170" s="72"/>
      <c r="HL170" s="72"/>
      <c r="HM170" s="72"/>
      <c r="HN170" s="72"/>
      <c r="HO170" s="72"/>
      <c r="HP170" s="72"/>
      <c r="HQ170" s="72"/>
      <c r="HR170" s="72"/>
      <c r="HS170" s="72"/>
      <c r="HT170" s="72"/>
      <c r="HU170" s="72"/>
      <c r="HV170" s="72"/>
      <c r="HW170" s="72"/>
      <c r="HX170" s="72"/>
      <c r="HY170" s="72"/>
      <c r="HZ170" s="72"/>
      <c r="IA170" s="72"/>
      <c r="IB170" s="72"/>
      <c r="IC170" s="72"/>
      <c r="ID170" s="72"/>
      <c r="IE170" s="72"/>
      <c r="IF170" s="72"/>
      <c r="IG170" s="72"/>
      <c r="IH170" s="72"/>
      <c r="II170" s="72"/>
      <c r="IJ170" s="72"/>
      <c r="IK170" s="72"/>
      <c r="IL170" s="72"/>
      <c r="IM170" s="72"/>
      <c r="IN170" s="72"/>
      <c r="IO170" s="72"/>
      <c r="IP170" s="72"/>
      <c r="IQ170" s="72"/>
      <c r="IR170" s="72"/>
      <c r="IS170" s="72"/>
      <c r="IT170" s="72"/>
      <c r="IU170" s="72"/>
      <c r="IV170" s="72"/>
      <c r="IW170" s="72"/>
      <c r="IX170" s="72"/>
    </row>
    <row r="171" spans="1:258" ht="15">
      <c r="A171"/>
      <c r="B171"/>
      <c r="C171"/>
      <c r="D171"/>
      <c r="E171"/>
      <c r="F171"/>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72"/>
      <c r="AG171" s="72"/>
      <c r="AH171" s="72"/>
      <c r="AI171" s="72"/>
      <c r="AJ171" s="72"/>
      <c r="AK171" s="72"/>
      <c r="AL171" s="72"/>
      <c r="AM171" s="72"/>
      <c r="AN171" s="72"/>
      <c r="AO171" s="72"/>
      <c r="AP171" s="72"/>
      <c r="AQ171" s="72"/>
      <c r="AR171" s="72"/>
      <c r="AS171" s="72"/>
      <c r="AT171" s="72"/>
      <c r="AU171" s="72"/>
      <c r="AV171" s="72"/>
      <c r="AW171" s="72"/>
      <c r="AX171" s="72"/>
      <c r="AY171" s="72"/>
      <c r="AZ171" s="72"/>
      <c r="BA171" s="72"/>
      <c r="BB171" s="72"/>
      <c r="BC171" s="72"/>
      <c r="BD171" s="72"/>
      <c r="BE171" s="72"/>
      <c r="BF171" s="72"/>
      <c r="BG171" s="72"/>
      <c r="BH171" s="72"/>
      <c r="BI171" s="72"/>
      <c r="BJ171" s="72"/>
      <c r="BK171" s="72"/>
      <c r="BL171" s="72"/>
      <c r="BM171" s="72"/>
      <c r="BN171" s="72"/>
      <c r="BO171" s="72"/>
      <c r="BP171" s="72"/>
      <c r="BQ171" s="72"/>
      <c r="BR171" s="72"/>
      <c r="BS171" s="72"/>
      <c r="BT171" s="72"/>
      <c r="BU171" s="72"/>
      <c r="BV171" s="72"/>
      <c r="BW171" s="72"/>
      <c r="BX171" s="72"/>
      <c r="BY171" s="72"/>
      <c r="BZ171" s="72"/>
      <c r="CA171" s="72"/>
      <c r="CB171" s="72"/>
      <c r="CC171" s="72"/>
      <c r="CD171" s="72"/>
      <c r="CE171" s="72"/>
      <c r="CF171" s="72"/>
      <c r="CG171" s="72"/>
      <c r="CH171" s="72"/>
      <c r="CI171" s="72"/>
      <c r="CJ171" s="72"/>
      <c r="CK171" s="72"/>
      <c r="CL171" s="72"/>
      <c r="CM171" s="72"/>
      <c r="CN171" s="72"/>
      <c r="CO171" s="72"/>
      <c r="CP171" s="72"/>
      <c r="CQ171" s="72"/>
      <c r="CR171" s="72"/>
      <c r="CS171" s="72"/>
      <c r="CT171" s="72"/>
      <c r="CU171" s="72"/>
      <c r="CV171" s="72"/>
      <c r="CW171" s="72"/>
      <c r="CX171" s="72"/>
      <c r="CY171" s="72"/>
      <c r="CZ171" s="72"/>
      <c r="DA171" s="72"/>
      <c r="DB171" s="72"/>
      <c r="DC171" s="72"/>
      <c r="DD171" s="72"/>
      <c r="DE171" s="72"/>
      <c r="DF171" s="72"/>
      <c r="DG171" s="72"/>
      <c r="DH171" s="72"/>
      <c r="DI171" s="72"/>
      <c r="DJ171" s="72"/>
      <c r="DK171" s="72"/>
      <c r="DL171" s="72"/>
      <c r="DM171" s="72"/>
      <c r="DN171" s="72"/>
      <c r="DO171" s="72"/>
      <c r="DP171" s="72"/>
      <c r="DQ171" s="72"/>
      <c r="DR171" s="72"/>
      <c r="DS171" s="72"/>
      <c r="DT171" s="72"/>
      <c r="DU171" s="72"/>
      <c r="DV171" s="72"/>
      <c r="DW171" s="72"/>
      <c r="DX171" s="72"/>
      <c r="DY171" s="72"/>
      <c r="DZ171" s="72"/>
      <c r="EA171" s="72"/>
      <c r="EB171" s="72"/>
      <c r="EC171" s="72"/>
      <c r="ED171" s="72"/>
      <c r="EE171" s="72"/>
      <c r="EF171" s="72"/>
      <c r="EG171" s="72"/>
      <c r="EH171" s="72"/>
      <c r="EI171" s="72"/>
      <c r="EJ171" s="72"/>
      <c r="EK171" s="72"/>
      <c r="EL171" s="72"/>
      <c r="EM171" s="72"/>
      <c r="EN171" s="72"/>
      <c r="EO171" s="72"/>
      <c r="EP171" s="72"/>
      <c r="EQ171" s="72"/>
      <c r="ER171" s="72"/>
      <c r="ES171" s="72"/>
      <c r="ET171" s="72"/>
      <c r="EU171" s="72"/>
      <c r="EV171" s="72"/>
      <c r="EW171" s="72"/>
      <c r="EX171" s="72"/>
      <c r="EY171" s="72"/>
      <c r="EZ171" s="72"/>
      <c r="FA171" s="72"/>
      <c r="FB171" s="72"/>
      <c r="FC171" s="72"/>
      <c r="FD171" s="72"/>
      <c r="FE171" s="72"/>
      <c r="FF171" s="72"/>
      <c r="FG171" s="72"/>
      <c r="FH171" s="72"/>
      <c r="FI171" s="72"/>
      <c r="FJ171" s="72"/>
      <c r="FK171" s="72"/>
      <c r="FL171" s="72"/>
      <c r="FM171" s="72"/>
      <c r="FN171" s="72"/>
      <c r="FO171" s="72"/>
      <c r="FP171" s="72"/>
      <c r="FQ171" s="72"/>
      <c r="FR171" s="72"/>
      <c r="FS171" s="72"/>
      <c r="FT171" s="72"/>
      <c r="FU171" s="72"/>
      <c r="FV171" s="72"/>
      <c r="FW171" s="72"/>
      <c r="FX171" s="72"/>
      <c r="FY171" s="72"/>
      <c r="FZ171" s="72"/>
      <c r="GA171" s="72"/>
      <c r="GB171" s="72"/>
      <c r="GC171" s="72"/>
      <c r="GD171" s="72"/>
      <c r="GE171" s="72"/>
      <c r="GF171" s="72"/>
      <c r="GG171" s="72"/>
      <c r="GH171" s="72"/>
      <c r="GI171" s="72"/>
      <c r="GJ171" s="72"/>
      <c r="GK171" s="72"/>
      <c r="GL171" s="72"/>
      <c r="GM171" s="72"/>
      <c r="GN171" s="72"/>
      <c r="GO171" s="72"/>
      <c r="GP171" s="72"/>
      <c r="GQ171" s="72"/>
      <c r="GR171" s="72"/>
      <c r="GS171" s="72"/>
      <c r="GT171" s="72"/>
      <c r="GU171" s="72"/>
      <c r="GV171" s="72"/>
      <c r="GW171" s="72"/>
      <c r="GX171" s="72"/>
      <c r="GY171" s="72"/>
      <c r="GZ171" s="72"/>
      <c r="HA171" s="72"/>
      <c r="HB171" s="72"/>
      <c r="HC171" s="72"/>
      <c r="HD171" s="72"/>
      <c r="HE171" s="72"/>
      <c r="HF171" s="72"/>
      <c r="HG171" s="72"/>
      <c r="HH171" s="72"/>
      <c r="HI171" s="72"/>
      <c r="HJ171" s="72"/>
      <c r="HK171" s="72"/>
      <c r="HL171" s="72"/>
      <c r="HM171" s="72"/>
      <c r="HN171" s="72"/>
      <c r="HO171" s="72"/>
      <c r="HP171" s="72"/>
      <c r="HQ171" s="72"/>
      <c r="HR171" s="72"/>
      <c r="HS171" s="72"/>
      <c r="HT171" s="72"/>
      <c r="HU171" s="72"/>
      <c r="HV171" s="72"/>
      <c r="HW171" s="72"/>
      <c r="HX171" s="72"/>
      <c r="HY171" s="72"/>
      <c r="HZ171" s="72"/>
      <c r="IA171" s="72"/>
      <c r="IB171" s="72"/>
      <c r="IC171" s="72"/>
      <c r="ID171" s="72"/>
      <c r="IE171" s="72"/>
      <c r="IF171" s="72"/>
      <c r="IG171" s="72"/>
      <c r="IH171" s="72"/>
      <c r="II171" s="72"/>
      <c r="IJ171" s="72"/>
      <c r="IK171" s="72"/>
      <c r="IL171" s="72"/>
      <c r="IM171" s="72"/>
      <c r="IN171" s="72"/>
      <c r="IO171" s="72"/>
      <c r="IP171" s="72"/>
      <c r="IQ171" s="72"/>
      <c r="IR171" s="72"/>
      <c r="IS171" s="72"/>
      <c r="IT171" s="72"/>
      <c r="IU171" s="72"/>
      <c r="IV171" s="72"/>
      <c r="IW171" s="72"/>
      <c r="IX171" s="72"/>
    </row>
    <row r="172" spans="1:258" ht="15">
      <c r="A172"/>
      <c r="B172"/>
      <c r="C172"/>
      <c r="D172"/>
      <c r="E172"/>
      <c r="F172"/>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c r="AN172" s="72"/>
      <c r="AO172" s="72"/>
      <c r="AP172" s="72"/>
      <c r="AQ172" s="72"/>
      <c r="AR172" s="72"/>
      <c r="AS172" s="72"/>
      <c r="AT172" s="72"/>
      <c r="AU172" s="72"/>
      <c r="AV172" s="72"/>
      <c r="AW172" s="72"/>
      <c r="AX172" s="72"/>
      <c r="AY172" s="72"/>
      <c r="AZ172" s="72"/>
      <c r="BA172" s="72"/>
      <c r="BB172" s="72"/>
      <c r="BC172" s="72"/>
      <c r="BD172" s="72"/>
      <c r="BE172" s="72"/>
      <c r="BF172" s="72"/>
      <c r="BG172" s="72"/>
      <c r="BH172" s="72"/>
      <c r="BI172" s="72"/>
      <c r="BJ172" s="72"/>
      <c r="BK172" s="72"/>
      <c r="BL172" s="72"/>
      <c r="BM172" s="72"/>
      <c r="BN172" s="72"/>
      <c r="BO172" s="72"/>
      <c r="BP172" s="72"/>
      <c r="BQ172" s="72"/>
      <c r="BR172" s="72"/>
      <c r="BS172" s="72"/>
      <c r="BT172" s="72"/>
      <c r="BU172" s="72"/>
      <c r="BV172" s="72"/>
      <c r="BW172" s="72"/>
      <c r="BX172" s="72"/>
      <c r="BY172" s="72"/>
      <c r="BZ172" s="72"/>
      <c r="CA172" s="72"/>
      <c r="CB172" s="72"/>
      <c r="CC172" s="72"/>
      <c r="CD172" s="72"/>
      <c r="CE172" s="72"/>
      <c r="CF172" s="72"/>
      <c r="CG172" s="72"/>
      <c r="CH172" s="72"/>
      <c r="CI172" s="72"/>
      <c r="CJ172" s="72"/>
      <c r="CK172" s="72"/>
      <c r="CL172" s="72"/>
      <c r="CM172" s="72"/>
      <c r="CN172" s="72"/>
      <c r="CO172" s="72"/>
      <c r="CP172" s="72"/>
      <c r="CQ172" s="72"/>
      <c r="CR172" s="72"/>
      <c r="CS172" s="72"/>
      <c r="CT172" s="72"/>
      <c r="CU172" s="72"/>
      <c r="CV172" s="72"/>
      <c r="CW172" s="72"/>
      <c r="CX172" s="72"/>
      <c r="CY172" s="72"/>
      <c r="CZ172" s="72"/>
      <c r="DA172" s="72"/>
      <c r="DB172" s="72"/>
      <c r="DC172" s="72"/>
      <c r="DD172" s="72"/>
      <c r="DE172" s="72"/>
      <c r="DF172" s="72"/>
      <c r="DG172" s="72"/>
      <c r="DH172" s="72"/>
      <c r="DI172" s="72"/>
      <c r="DJ172" s="72"/>
      <c r="DK172" s="72"/>
      <c r="DL172" s="72"/>
      <c r="DM172" s="72"/>
      <c r="DN172" s="72"/>
      <c r="DO172" s="72"/>
      <c r="DP172" s="72"/>
      <c r="DQ172" s="72"/>
      <c r="DR172" s="72"/>
      <c r="DS172" s="72"/>
      <c r="DT172" s="72"/>
      <c r="DU172" s="72"/>
      <c r="DV172" s="72"/>
      <c r="DW172" s="72"/>
      <c r="DX172" s="72"/>
      <c r="DY172" s="72"/>
      <c r="DZ172" s="72"/>
      <c r="EA172" s="72"/>
      <c r="EB172" s="72"/>
      <c r="EC172" s="72"/>
      <c r="ED172" s="72"/>
      <c r="EE172" s="72"/>
      <c r="EF172" s="72"/>
      <c r="EG172" s="72"/>
      <c r="EH172" s="72"/>
      <c r="EI172" s="72"/>
      <c r="EJ172" s="72"/>
      <c r="EK172" s="72"/>
      <c r="EL172" s="72"/>
      <c r="EM172" s="72"/>
      <c r="EN172" s="72"/>
      <c r="EO172" s="72"/>
      <c r="EP172" s="72"/>
      <c r="EQ172" s="72"/>
      <c r="ER172" s="72"/>
      <c r="ES172" s="72"/>
      <c r="ET172" s="72"/>
      <c r="EU172" s="72"/>
      <c r="EV172" s="72"/>
      <c r="EW172" s="72"/>
      <c r="EX172" s="72"/>
      <c r="EY172" s="72"/>
      <c r="EZ172" s="72"/>
      <c r="FA172" s="72"/>
      <c r="FB172" s="72"/>
      <c r="FC172" s="72"/>
      <c r="FD172" s="72"/>
      <c r="FE172" s="72"/>
      <c r="FF172" s="72"/>
      <c r="FG172" s="72"/>
      <c r="FH172" s="72"/>
      <c r="FI172" s="72"/>
      <c r="FJ172" s="72"/>
      <c r="FK172" s="72"/>
      <c r="FL172" s="72"/>
      <c r="FM172" s="72"/>
      <c r="FN172" s="72"/>
      <c r="FO172" s="72"/>
      <c r="FP172" s="72"/>
      <c r="FQ172" s="72"/>
      <c r="FR172" s="72"/>
      <c r="FS172" s="72"/>
      <c r="FT172" s="72"/>
      <c r="FU172" s="72"/>
      <c r="FV172" s="72"/>
      <c r="FW172" s="72"/>
      <c r="FX172" s="72"/>
      <c r="FY172" s="72"/>
      <c r="FZ172" s="72"/>
      <c r="GA172" s="72"/>
      <c r="GB172" s="72"/>
      <c r="GC172" s="72"/>
      <c r="GD172" s="72"/>
      <c r="GE172" s="72"/>
      <c r="GF172" s="72"/>
      <c r="GG172" s="72"/>
      <c r="GH172" s="72"/>
      <c r="GI172" s="72"/>
      <c r="GJ172" s="72"/>
      <c r="GK172" s="72"/>
      <c r="GL172" s="72"/>
      <c r="GM172" s="72"/>
      <c r="GN172" s="72"/>
      <c r="GO172" s="72"/>
      <c r="GP172" s="72"/>
      <c r="GQ172" s="72"/>
      <c r="GR172" s="72"/>
      <c r="GS172" s="72"/>
      <c r="GT172" s="72"/>
      <c r="GU172" s="72"/>
      <c r="GV172" s="72"/>
      <c r="GW172" s="72"/>
      <c r="GX172" s="72"/>
      <c r="GY172" s="72"/>
      <c r="GZ172" s="72"/>
      <c r="HA172" s="72"/>
      <c r="HB172" s="72"/>
      <c r="HC172" s="72"/>
      <c r="HD172" s="72"/>
      <c r="HE172" s="72"/>
      <c r="HF172" s="72"/>
      <c r="HG172" s="72"/>
      <c r="HH172" s="72"/>
      <c r="HI172" s="72"/>
      <c r="HJ172" s="72"/>
      <c r="HK172" s="72"/>
      <c r="HL172" s="72"/>
      <c r="HM172" s="72"/>
      <c r="HN172" s="72"/>
      <c r="HO172" s="72"/>
      <c r="HP172" s="72"/>
      <c r="HQ172" s="72"/>
      <c r="HR172" s="72"/>
      <c r="HS172" s="72"/>
      <c r="HT172" s="72"/>
      <c r="HU172" s="72"/>
      <c r="HV172" s="72"/>
      <c r="HW172" s="72"/>
      <c r="HX172" s="72"/>
      <c r="HY172" s="72"/>
      <c r="HZ172" s="72"/>
      <c r="IA172" s="72"/>
      <c r="IB172" s="72"/>
      <c r="IC172" s="72"/>
      <c r="ID172" s="72"/>
      <c r="IE172" s="72"/>
      <c r="IF172" s="72"/>
      <c r="IG172" s="72"/>
      <c r="IH172" s="72"/>
      <c r="II172" s="72"/>
      <c r="IJ172" s="72"/>
      <c r="IK172" s="72"/>
      <c r="IL172" s="72"/>
      <c r="IM172" s="72"/>
      <c r="IN172" s="72"/>
      <c r="IO172" s="72"/>
      <c r="IP172" s="72"/>
      <c r="IQ172" s="72"/>
      <c r="IR172" s="72"/>
      <c r="IS172" s="72"/>
      <c r="IT172" s="72"/>
      <c r="IU172" s="72"/>
      <c r="IV172" s="72"/>
      <c r="IW172" s="72"/>
      <c r="IX172" s="72"/>
    </row>
    <row r="173" spans="1:258" ht="15">
      <c r="A173"/>
      <c r="B173"/>
      <c r="C173"/>
      <c r="D173"/>
      <c r="E173"/>
      <c r="F173"/>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c r="AN173" s="72"/>
      <c r="AO173" s="72"/>
      <c r="AP173" s="72"/>
      <c r="AQ173" s="72"/>
      <c r="AR173" s="72"/>
      <c r="AS173" s="72"/>
      <c r="AT173" s="72"/>
      <c r="AU173" s="72"/>
      <c r="AV173" s="72"/>
      <c r="AW173" s="72"/>
      <c r="AX173" s="72"/>
      <c r="AY173" s="72"/>
      <c r="AZ173" s="72"/>
      <c r="BA173" s="72"/>
      <c r="BB173" s="72"/>
      <c r="BC173" s="72"/>
      <c r="BD173" s="72"/>
      <c r="BE173" s="72"/>
      <c r="BF173" s="72"/>
      <c r="BG173" s="72"/>
      <c r="BH173" s="72"/>
      <c r="BI173" s="72"/>
      <c r="BJ173" s="72"/>
      <c r="BK173" s="72"/>
      <c r="BL173" s="72"/>
      <c r="BM173" s="72"/>
      <c r="BN173" s="72"/>
      <c r="BO173" s="72"/>
      <c r="BP173" s="72"/>
      <c r="BQ173" s="72"/>
      <c r="BR173" s="72"/>
      <c r="BS173" s="72"/>
      <c r="BT173" s="72"/>
      <c r="BU173" s="72"/>
      <c r="BV173" s="72"/>
      <c r="BW173" s="72"/>
      <c r="BX173" s="72"/>
      <c r="BY173" s="72"/>
      <c r="BZ173" s="72"/>
      <c r="CA173" s="72"/>
      <c r="CB173" s="72"/>
      <c r="CC173" s="72"/>
      <c r="CD173" s="72"/>
      <c r="CE173" s="72"/>
      <c r="CF173" s="72"/>
      <c r="CG173" s="72"/>
      <c r="CH173" s="72"/>
      <c r="CI173" s="72"/>
      <c r="CJ173" s="72"/>
      <c r="CK173" s="72"/>
      <c r="CL173" s="72"/>
      <c r="CM173" s="72"/>
      <c r="CN173" s="72"/>
      <c r="CO173" s="72"/>
      <c r="CP173" s="72"/>
      <c r="CQ173" s="72"/>
      <c r="CR173" s="72"/>
      <c r="CS173" s="72"/>
      <c r="CT173" s="72"/>
      <c r="CU173" s="72"/>
      <c r="CV173" s="72"/>
      <c r="CW173" s="72"/>
      <c r="CX173" s="72"/>
      <c r="CY173" s="72"/>
      <c r="CZ173" s="72"/>
      <c r="DA173" s="72"/>
      <c r="DB173" s="72"/>
      <c r="DC173" s="72"/>
      <c r="DD173" s="72"/>
      <c r="DE173" s="72"/>
      <c r="DF173" s="72"/>
      <c r="DG173" s="72"/>
      <c r="DH173" s="72"/>
      <c r="DI173" s="72"/>
      <c r="DJ173" s="72"/>
      <c r="DK173" s="72"/>
      <c r="DL173" s="72"/>
      <c r="DM173" s="72"/>
      <c r="DN173" s="72"/>
      <c r="DO173" s="72"/>
      <c r="DP173" s="72"/>
      <c r="DQ173" s="72"/>
      <c r="DR173" s="72"/>
      <c r="DS173" s="72"/>
      <c r="DT173" s="72"/>
      <c r="DU173" s="72"/>
      <c r="DV173" s="72"/>
      <c r="DW173" s="72"/>
      <c r="DX173" s="72"/>
      <c r="DY173" s="72"/>
      <c r="DZ173" s="72"/>
      <c r="EA173" s="72"/>
      <c r="EB173" s="72"/>
      <c r="EC173" s="72"/>
      <c r="ED173" s="72"/>
      <c r="EE173" s="72"/>
      <c r="EF173" s="72"/>
      <c r="EG173" s="72"/>
      <c r="EH173" s="72"/>
      <c r="EI173" s="72"/>
      <c r="EJ173" s="72"/>
      <c r="EK173" s="72"/>
      <c r="EL173" s="72"/>
      <c r="EM173" s="72"/>
      <c r="EN173" s="72"/>
      <c r="EO173" s="72"/>
      <c r="EP173" s="72"/>
      <c r="EQ173" s="72"/>
      <c r="ER173" s="72"/>
      <c r="ES173" s="72"/>
      <c r="ET173" s="72"/>
      <c r="EU173" s="72"/>
      <c r="EV173" s="72"/>
      <c r="EW173" s="72"/>
      <c r="EX173" s="72"/>
      <c r="EY173" s="72"/>
      <c r="EZ173" s="72"/>
      <c r="FA173" s="72"/>
      <c r="FB173" s="72"/>
      <c r="FC173" s="72"/>
      <c r="FD173" s="72"/>
      <c r="FE173" s="72"/>
      <c r="FF173" s="72"/>
      <c r="FG173" s="72"/>
      <c r="FH173" s="72"/>
      <c r="FI173" s="72"/>
      <c r="FJ173" s="72"/>
      <c r="FK173" s="72"/>
      <c r="FL173" s="72"/>
      <c r="FM173" s="72"/>
      <c r="FN173" s="72"/>
      <c r="FO173" s="72"/>
      <c r="FP173" s="72"/>
      <c r="FQ173" s="72"/>
      <c r="FR173" s="72"/>
      <c r="FS173" s="72"/>
      <c r="FT173" s="72"/>
      <c r="FU173" s="72"/>
      <c r="FV173" s="72"/>
      <c r="FW173" s="72"/>
      <c r="FX173" s="72"/>
      <c r="FY173" s="72"/>
      <c r="FZ173" s="72"/>
      <c r="GA173" s="72"/>
      <c r="GB173" s="72"/>
      <c r="GC173" s="72"/>
      <c r="GD173" s="72"/>
      <c r="GE173" s="72"/>
      <c r="GF173" s="72"/>
      <c r="GG173" s="72"/>
      <c r="GH173" s="72"/>
      <c r="GI173" s="72"/>
      <c r="GJ173" s="72"/>
      <c r="GK173" s="72"/>
      <c r="GL173" s="72"/>
      <c r="GM173" s="72"/>
      <c r="GN173" s="72"/>
      <c r="GO173" s="72"/>
      <c r="GP173" s="72"/>
      <c r="GQ173" s="72"/>
      <c r="GR173" s="72"/>
      <c r="GS173" s="72"/>
      <c r="GT173" s="72"/>
      <c r="GU173" s="72"/>
      <c r="GV173" s="72"/>
      <c r="GW173" s="72"/>
      <c r="GX173" s="72"/>
      <c r="GY173" s="72"/>
      <c r="GZ173" s="72"/>
      <c r="HA173" s="72"/>
      <c r="HB173" s="72"/>
      <c r="HC173" s="72"/>
      <c r="HD173" s="72"/>
      <c r="HE173" s="72"/>
      <c r="HF173" s="72"/>
      <c r="HG173" s="72"/>
      <c r="HH173" s="72"/>
      <c r="HI173" s="72"/>
      <c r="HJ173" s="72"/>
      <c r="HK173" s="72"/>
      <c r="HL173" s="72"/>
      <c r="HM173" s="72"/>
      <c r="HN173" s="72"/>
      <c r="HO173" s="72"/>
      <c r="HP173" s="72"/>
      <c r="HQ173" s="72"/>
      <c r="HR173" s="72"/>
      <c r="HS173" s="72"/>
      <c r="HT173" s="72"/>
      <c r="HU173" s="72"/>
      <c r="HV173" s="72"/>
      <c r="HW173" s="72"/>
      <c r="HX173" s="72"/>
      <c r="HY173" s="72"/>
      <c r="HZ173" s="72"/>
      <c r="IA173" s="72"/>
      <c r="IB173" s="72"/>
      <c r="IC173" s="72"/>
      <c r="ID173" s="72"/>
      <c r="IE173" s="72"/>
      <c r="IF173" s="72"/>
      <c r="IG173" s="72"/>
      <c r="IH173" s="72"/>
      <c r="II173" s="72"/>
      <c r="IJ173" s="72"/>
      <c r="IK173" s="72"/>
      <c r="IL173" s="72"/>
      <c r="IM173" s="72"/>
      <c r="IN173" s="72"/>
      <c r="IO173" s="72"/>
      <c r="IP173" s="72"/>
      <c r="IQ173" s="72"/>
      <c r="IR173" s="72"/>
      <c r="IS173" s="72"/>
      <c r="IT173" s="72"/>
      <c r="IU173" s="72"/>
      <c r="IV173" s="72"/>
      <c r="IW173" s="72"/>
      <c r="IX173" s="72"/>
    </row>
    <row r="174" spans="1:258" ht="15">
      <c r="A174"/>
      <c r="B174"/>
      <c r="C174"/>
      <c r="D174"/>
      <c r="E174"/>
      <c r="F174"/>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72"/>
      <c r="AG174" s="72"/>
      <c r="AH174" s="72"/>
      <c r="AI174" s="72"/>
      <c r="AJ174" s="72"/>
      <c r="AK174" s="72"/>
      <c r="AL174" s="72"/>
      <c r="AM174" s="72"/>
      <c r="AN174" s="72"/>
      <c r="AO174" s="72"/>
      <c r="AP174" s="72"/>
      <c r="AQ174" s="72"/>
      <c r="AR174" s="72"/>
      <c r="AS174" s="72"/>
      <c r="AT174" s="72"/>
      <c r="AU174" s="72"/>
      <c r="AV174" s="72"/>
      <c r="AW174" s="72"/>
      <c r="AX174" s="72"/>
      <c r="AY174" s="72"/>
      <c r="AZ174" s="72"/>
      <c r="BA174" s="72"/>
      <c r="BB174" s="72"/>
      <c r="BC174" s="72"/>
      <c r="BD174" s="72"/>
      <c r="BE174" s="72"/>
      <c r="BF174" s="72"/>
      <c r="BG174" s="72"/>
      <c r="BH174" s="72"/>
      <c r="BI174" s="72"/>
      <c r="BJ174" s="72"/>
      <c r="BK174" s="72"/>
      <c r="BL174" s="72"/>
      <c r="BM174" s="72"/>
      <c r="BN174" s="72"/>
      <c r="BO174" s="72"/>
      <c r="BP174" s="72"/>
      <c r="BQ174" s="72"/>
      <c r="BR174" s="72"/>
      <c r="BS174" s="72"/>
      <c r="BT174" s="72"/>
      <c r="BU174" s="72"/>
      <c r="BV174" s="72"/>
      <c r="BW174" s="72"/>
      <c r="BX174" s="72"/>
      <c r="BY174" s="72"/>
      <c r="BZ174" s="72"/>
      <c r="CA174" s="72"/>
      <c r="CB174" s="72"/>
      <c r="CC174" s="72"/>
      <c r="CD174" s="72"/>
      <c r="CE174" s="72"/>
      <c r="CF174" s="72"/>
      <c r="CG174" s="72"/>
      <c r="CH174" s="72"/>
      <c r="CI174" s="72"/>
      <c r="CJ174" s="72"/>
      <c r="CK174" s="72"/>
      <c r="CL174" s="72"/>
      <c r="CM174" s="72"/>
      <c r="CN174" s="72"/>
      <c r="CO174" s="72"/>
      <c r="CP174" s="72"/>
      <c r="CQ174" s="72"/>
      <c r="CR174" s="72"/>
      <c r="CS174" s="72"/>
      <c r="CT174" s="72"/>
      <c r="CU174" s="72"/>
      <c r="CV174" s="72"/>
      <c r="CW174" s="72"/>
      <c r="CX174" s="72"/>
      <c r="CY174" s="72"/>
      <c r="CZ174" s="72"/>
      <c r="DA174" s="72"/>
      <c r="DB174" s="72"/>
      <c r="DC174" s="72"/>
      <c r="DD174" s="72"/>
      <c r="DE174" s="72"/>
      <c r="DF174" s="72"/>
      <c r="DG174" s="72"/>
      <c r="DH174" s="72"/>
      <c r="DI174" s="72"/>
      <c r="DJ174" s="72"/>
      <c r="DK174" s="72"/>
      <c r="DL174" s="72"/>
      <c r="DM174" s="72"/>
      <c r="DN174" s="72"/>
      <c r="DO174" s="72"/>
      <c r="DP174" s="72"/>
      <c r="DQ174" s="72"/>
      <c r="DR174" s="72"/>
      <c r="DS174" s="72"/>
      <c r="DT174" s="72"/>
      <c r="DU174" s="72"/>
      <c r="DV174" s="72"/>
      <c r="DW174" s="72"/>
      <c r="DX174" s="72"/>
      <c r="DY174" s="72"/>
      <c r="DZ174" s="72"/>
      <c r="EA174" s="72"/>
      <c r="EB174" s="72"/>
      <c r="EC174" s="72"/>
      <c r="ED174" s="72"/>
      <c r="EE174" s="72"/>
      <c r="EF174" s="72"/>
      <c r="EG174" s="72"/>
      <c r="EH174" s="72"/>
      <c r="EI174" s="72"/>
      <c r="EJ174" s="72"/>
      <c r="EK174" s="72"/>
      <c r="EL174" s="72"/>
      <c r="EM174" s="72"/>
      <c r="EN174" s="72"/>
      <c r="EO174" s="72"/>
      <c r="EP174" s="72"/>
      <c r="EQ174" s="72"/>
      <c r="ER174" s="72"/>
      <c r="ES174" s="72"/>
      <c r="ET174" s="72"/>
      <c r="EU174" s="72"/>
      <c r="EV174" s="72"/>
      <c r="EW174" s="72"/>
      <c r="EX174" s="72"/>
      <c r="EY174" s="72"/>
      <c r="EZ174" s="72"/>
      <c r="FA174" s="72"/>
      <c r="FB174" s="72"/>
      <c r="FC174" s="72"/>
      <c r="FD174" s="72"/>
      <c r="FE174" s="72"/>
      <c r="FF174" s="72"/>
      <c r="FG174" s="72"/>
      <c r="FH174" s="72"/>
      <c r="FI174" s="72"/>
      <c r="FJ174" s="72"/>
      <c r="FK174" s="72"/>
      <c r="FL174" s="72"/>
      <c r="FM174" s="72"/>
      <c r="FN174" s="72"/>
      <c r="FO174" s="72"/>
      <c r="FP174" s="72"/>
      <c r="FQ174" s="72"/>
      <c r="FR174" s="72"/>
      <c r="FS174" s="72"/>
      <c r="FT174" s="72"/>
      <c r="FU174" s="72"/>
      <c r="FV174" s="72"/>
      <c r="FW174" s="72"/>
      <c r="FX174" s="72"/>
      <c r="FY174" s="72"/>
      <c r="FZ174" s="72"/>
      <c r="GA174" s="72"/>
      <c r="GB174" s="72"/>
      <c r="GC174" s="72"/>
      <c r="GD174" s="72"/>
      <c r="GE174" s="72"/>
      <c r="GF174" s="72"/>
      <c r="GG174" s="72"/>
      <c r="GH174" s="72"/>
      <c r="GI174" s="72"/>
      <c r="GJ174" s="72"/>
      <c r="GK174" s="72"/>
      <c r="GL174" s="72"/>
      <c r="GM174" s="72"/>
      <c r="GN174" s="72"/>
      <c r="GO174" s="72"/>
      <c r="GP174" s="72"/>
      <c r="GQ174" s="72"/>
      <c r="GR174" s="72"/>
      <c r="GS174" s="72"/>
      <c r="GT174" s="72"/>
      <c r="GU174" s="72"/>
      <c r="GV174" s="72"/>
      <c r="GW174" s="72"/>
      <c r="GX174" s="72"/>
      <c r="GY174" s="72"/>
      <c r="GZ174" s="72"/>
      <c r="HA174" s="72"/>
      <c r="HB174" s="72"/>
      <c r="HC174" s="72"/>
      <c r="HD174" s="72"/>
      <c r="HE174" s="72"/>
      <c r="HF174" s="72"/>
      <c r="HG174" s="72"/>
      <c r="HH174" s="72"/>
      <c r="HI174" s="72"/>
      <c r="HJ174" s="72"/>
      <c r="HK174" s="72"/>
      <c r="HL174" s="72"/>
      <c r="HM174" s="72"/>
      <c r="HN174" s="72"/>
      <c r="HO174" s="72"/>
      <c r="HP174" s="72"/>
      <c r="HQ174" s="72"/>
      <c r="HR174" s="72"/>
      <c r="HS174" s="72"/>
      <c r="HT174" s="72"/>
      <c r="HU174" s="72"/>
      <c r="HV174" s="72"/>
      <c r="HW174" s="72"/>
      <c r="HX174" s="72"/>
      <c r="HY174" s="72"/>
      <c r="HZ174" s="72"/>
      <c r="IA174" s="72"/>
      <c r="IB174" s="72"/>
      <c r="IC174" s="72"/>
      <c r="ID174" s="72"/>
      <c r="IE174" s="72"/>
      <c r="IF174" s="72"/>
      <c r="IG174" s="72"/>
      <c r="IH174" s="72"/>
      <c r="II174" s="72"/>
      <c r="IJ174" s="72"/>
      <c r="IK174" s="72"/>
      <c r="IL174" s="72"/>
      <c r="IM174" s="72"/>
      <c r="IN174" s="72"/>
      <c r="IO174" s="72"/>
      <c r="IP174" s="72"/>
      <c r="IQ174" s="72"/>
      <c r="IR174" s="72"/>
      <c r="IS174" s="72"/>
      <c r="IT174" s="72"/>
      <c r="IU174" s="72"/>
      <c r="IV174" s="72"/>
      <c r="IW174" s="72"/>
      <c r="IX174" s="72"/>
    </row>
    <row r="175" spans="1:258" ht="15">
      <c r="A175"/>
      <c r="B175"/>
      <c r="C175"/>
      <c r="D175"/>
      <c r="E175"/>
      <c r="F175"/>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c r="AN175" s="72"/>
      <c r="AO175" s="72"/>
      <c r="AP175" s="72"/>
      <c r="AQ175" s="72"/>
      <c r="AR175" s="72"/>
      <c r="AS175" s="72"/>
      <c r="AT175" s="72"/>
      <c r="AU175" s="72"/>
      <c r="AV175" s="72"/>
      <c r="AW175" s="72"/>
      <c r="AX175" s="72"/>
      <c r="AY175" s="72"/>
      <c r="AZ175" s="72"/>
      <c r="BA175" s="72"/>
      <c r="BB175" s="72"/>
      <c r="BC175" s="72"/>
      <c r="BD175" s="72"/>
      <c r="BE175" s="72"/>
      <c r="BF175" s="72"/>
      <c r="BG175" s="72"/>
      <c r="BH175" s="72"/>
      <c r="BI175" s="72"/>
      <c r="BJ175" s="72"/>
      <c r="BK175" s="72"/>
      <c r="BL175" s="72"/>
      <c r="BM175" s="72"/>
      <c r="BN175" s="72"/>
      <c r="BO175" s="72"/>
      <c r="BP175" s="72"/>
      <c r="BQ175" s="72"/>
      <c r="BR175" s="72"/>
      <c r="BS175" s="72"/>
      <c r="BT175" s="72"/>
      <c r="BU175" s="72"/>
      <c r="BV175" s="72"/>
      <c r="BW175" s="72"/>
      <c r="BX175" s="72"/>
      <c r="BY175" s="72"/>
      <c r="BZ175" s="72"/>
      <c r="CA175" s="72"/>
      <c r="CB175" s="72"/>
      <c r="CC175" s="72"/>
      <c r="CD175" s="72"/>
      <c r="CE175" s="72"/>
      <c r="CF175" s="72"/>
      <c r="CG175" s="72"/>
      <c r="CH175" s="72"/>
      <c r="CI175" s="72"/>
      <c r="CJ175" s="72"/>
      <c r="CK175" s="72"/>
      <c r="CL175" s="72"/>
      <c r="CM175" s="72"/>
      <c r="CN175" s="72"/>
      <c r="CO175" s="72"/>
      <c r="CP175" s="72"/>
      <c r="CQ175" s="72"/>
      <c r="CR175" s="72"/>
      <c r="CS175" s="72"/>
      <c r="CT175" s="72"/>
      <c r="CU175" s="72"/>
      <c r="CV175" s="72"/>
      <c r="CW175" s="72"/>
      <c r="CX175" s="72"/>
      <c r="CY175" s="72"/>
      <c r="CZ175" s="72"/>
      <c r="DA175" s="72"/>
      <c r="DB175" s="72"/>
      <c r="DC175" s="72"/>
      <c r="DD175" s="72"/>
      <c r="DE175" s="72"/>
      <c r="DF175" s="72"/>
      <c r="DG175" s="72"/>
      <c r="DH175" s="72"/>
      <c r="DI175" s="72"/>
      <c r="DJ175" s="72"/>
      <c r="DK175" s="72"/>
      <c r="DL175" s="72"/>
      <c r="DM175" s="72"/>
      <c r="DN175" s="72"/>
      <c r="DO175" s="72"/>
      <c r="DP175" s="72"/>
      <c r="DQ175" s="72"/>
      <c r="DR175" s="72"/>
      <c r="DS175" s="72"/>
      <c r="DT175" s="72"/>
      <c r="DU175" s="72"/>
      <c r="DV175" s="72"/>
      <c r="DW175" s="72"/>
      <c r="DX175" s="72"/>
      <c r="DY175" s="72"/>
      <c r="DZ175" s="72"/>
      <c r="EA175" s="72"/>
      <c r="EB175" s="72"/>
      <c r="EC175" s="72"/>
      <c r="ED175" s="72"/>
      <c r="EE175" s="72"/>
      <c r="EF175" s="72"/>
      <c r="EG175" s="72"/>
      <c r="EH175" s="72"/>
      <c r="EI175" s="72"/>
      <c r="EJ175" s="72"/>
      <c r="EK175" s="72"/>
      <c r="EL175" s="72"/>
      <c r="EM175" s="72"/>
      <c r="EN175" s="72"/>
      <c r="EO175" s="72"/>
      <c r="EP175" s="72"/>
      <c r="EQ175" s="72"/>
      <c r="ER175" s="72"/>
      <c r="ES175" s="72"/>
      <c r="ET175" s="72"/>
      <c r="EU175" s="72"/>
      <c r="EV175" s="72"/>
      <c r="EW175" s="72"/>
      <c r="EX175" s="72"/>
      <c r="EY175" s="72"/>
      <c r="EZ175" s="72"/>
      <c r="FA175" s="72"/>
      <c r="FB175" s="72"/>
      <c r="FC175" s="72"/>
      <c r="FD175" s="72"/>
      <c r="FE175" s="72"/>
      <c r="FF175" s="72"/>
      <c r="FG175" s="72"/>
      <c r="FH175" s="72"/>
      <c r="FI175" s="72"/>
      <c r="FJ175" s="72"/>
      <c r="FK175" s="72"/>
      <c r="FL175" s="72"/>
      <c r="FM175" s="72"/>
      <c r="FN175" s="72"/>
      <c r="FO175" s="72"/>
      <c r="FP175" s="72"/>
      <c r="FQ175" s="72"/>
      <c r="FR175" s="72"/>
      <c r="FS175" s="72"/>
      <c r="FT175" s="72"/>
      <c r="FU175" s="72"/>
      <c r="FV175" s="72"/>
      <c r="FW175" s="72"/>
      <c r="FX175" s="72"/>
      <c r="FY175" s="72"/>
      <c r="FZ175" s="72"/>
      <c r="GA175" s="72"/>
      <c r="GB175" s="72"/>
      <c r="GC175" s="72"/>
      <c r="GD175" s="72"/>
      <c r="GE175" s="72"/>
      <c r="GF175" s="72"/>
      <c r="GG175" s="72"/>
      <c r="GH175" s="72"/>
      <c r="GI175" s="72"/>
      <c r="GJ175" s="72"/>
      <c r="GK175" s="72"/>
      <c r="GL175" s="72"/>
      <c r="GM175" s="72"/>
      <c r="GN175" s="72"/>
      <c r="GO175" s="72"/>
      <c r="GP175" s="72"/>
      <c r="GQ175" s="72"/>
      <c r="GR175" s="72"/>
      <c r="GS175" s="72"/>
      <c r="GT175" s="72"/>
      <c r="GU175" s="72"/>
      <c r="GV175" s="72"/>
      <c r="GW175" s="72"/>
      <c r="GX175" s="72"/>
      <c r="GY175" s="72"/>
      <c r="GZ175" s="72"/>
      <c r="HA175" s="72"/>
      <c r="HB175" s="72"/>
      <c r="HC175" s="72"/>
      <c r="HD175" s="72"/>
      <c r="HE175" s="72"/>
      <c r="HF175" s="72"/>
      <c r="HG175" s="72"/>
      <c r="HH175" s="72"/>
      <c r="HI175" s="72"/>
      <c r="HJ175" s="72"/>
      <c r="HK175" s="72"/>
      <c r="HL175" s="72"/>
      <c r="HM175" s="72"/>
      <c r="HN175" s="72"/>
      <c r="HO175" s="72"/>
      <c r="HP175" s="72"/>
      <c r="HQ175" s="72"/>
      <c r="HR175" s="72"/>
      <c r="HS175" s="72"/>
      <c r="HT175" s="72"/>
      <c r="HU175" s="72"/>
      <c r="HV175" s="72"/>
      <c r="HW175" s="72"/>
      <c r="HX175" s="72"/>
      <c r="HY175" s="72"/>
      <c r="HZ175" s="72"/>
      <c r="IA175" s="72"/>
      <c r="IB175" s="72"/>
      <c r="IC175" s="72"/>
      <c r="ID175" s="72"/>
      <c r="IE175" s="72"/>
      <c r="IF175" s="72"/>
      <c r="IG175" s="72"/>
      <c r="IH175" s="72"/>
      <c r="II175" s="72"/>
      <c r="IJ175" s="72"/>
      <c r="IK175" s="72"/>
      <c r="IL175" s="72"/>
      <c r="IM175" s="72"/>
      <c r="IN175" s="72"/>
      <c r="IO175" s="72"/>
      <c r="IP175" s="72"/>
      <c r="IQ175" s="72"/>
      <c r="IR175" s="72"/>
      <c r="IS175" s="72"/>
      <c r="IT175" s="72"/>
      <c r="IU175" s="72"/>
      <c r="IV175" s="72"/>
      <c r="IW175" s="72"/>
      <c r="IX175" s="72"/>
    </row>
    <row r="176" spans="1:258" ht="15">
      <c r="A176"/>
      <c r="B176"/>
      <c r="C176"/>
      <c r="D176"/>
      <c r="E176"/>
      <c r="F176"/>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c r="AN176" s="72"/>
      <c r="AO176" s="72"/>
      <c r="AP176" s="72"/>
      <c r="AQ176" s="72"/>
      <c r="AR176" s="72"/>
      <c r="AS176" s="72"/>
      <c r="AT176" s="72"/>
      <c r="AU176" s="72"/>
      <c r="AV176" s="72"/>
      <c r="AW176" s="72"/>
      <c r="AX176" s="72"/>
      <c r="AY176" s="72"/>
      <c r="AZ176" s="72"/>
      <c r="BA176" s="72"/>
      <c r="BB176" s="72"/>
      <c r="BC176" s="72"/>
      <c r="BD176" s="72"/>
      <c r="BE176" s="72"/>
      <c r="BF176" s="72"/>
      <c r="BG176" s="72"/>
      <c r="BH176" s="72"/>
      <c r="BI176" s="72"/>
      <c r="BJ176" s="72"/>
      <c r="BK176" s="72"/>
      <c r="BL176" s="72"/>
      <c r="BM176" s="72"/>
      <c r="BN176" s="72"/>
      <c r="BO176" s="72"/>
      <c r="BP176" s="72"/>
      <c r="BQ176" s="72"/>
      <c r="BR176" s="72"/>
      <c r="BS176" s="72"/>
      <c r="BT176" s="72"/>
      <c r="BU176" s="72"/>
      <c r="BV176" s="72"/>
      <c r="BW176" s="72"/>
      <c r="BX176" s="72"/>
      <c r="BY176" s="72"/>
      <c r="BZ176" s="72"/>
      <c r="CA176" s="72"/>
      <c r="CB176" s="72"/>
      <c r="CC176" s="72"/>
      <c r="CD176" s="72"/>
      <c r="CE176" s="72"/>
      <c r="CF176" s="72"/>
      <c r="CG176" s="72"/>
      <c r="CH176" s="72"/>
      <c r="CI176" s="72"/>
      <c r="CJ176" s="72"/>
      <c r="CK176" s="72"/>
      <c r="CL176" s="72"/>
      <c r="CM176" s="72"/>
      <c r="CN176" s="72"/>
      <c r="CO176" s="72"/>
      <c r="CP176" s="72"/>
      <c r="CQ176" s="72"/>
      <c r="CR176" s="72"/>
      <c r="CS176" s="72"/>
      <c r="CT176" s="72"/>
      <c r="CU176" s="72"/>
      <c r="CV176" s="72"/>
      <c r="CW176" s="72"/>
      <c r="CX176" s="72"/>
      <c r="CY176" s="72"/>
      <c r="CZ176" s="72"/>
      <c r="DA176" s="72"/>
      <c r="DB176" s="72"/>
      <c r="DC176" s="72"/>
      <c r="DD176" s="72"/>
      <c r="DE176" s="72"/>
      <c r="DF176" s="72"/>
      <c r="DG176" s="72"/>
      <c r="DH176" s="72"/>
      <c r="DI176" s="72"/>
      <c r="DJ176" s="72"/>
      <c r="DK176" s="72"/>
      <c r="DL176" s="72"/>
      <c r="DM176" s="72"/>
      <c r="DN176" s="72"/>
      <c r="DO176" s="72"/>
      <c r="DP176" s="72"/>
      <c r="DQ176" s="72"/>
      <c r="DR176" s="72"/>
      <c r="DS176" s="72"/>
      <c r="DT176" s="72"/>
      <c r="DU176" s="72"/>
      <c r="DV176" s="72"/>
      <c r="DW176" s="72"/>
      <c r="DX176" s="72"/>
      <c r="DY176" s="72"/>
      <c r="DZ176" s="72"/>
      <c r="EA176" s="72"/>
      <c r="EB176" s="72"/>
      <c r="EC176" s="72"/>
      <c r="ED176" s="72"/>
      <c r="EE176" s="72"/>
      <c r="EF176" s="72"/>
      <c r="EG176" s="72"/>
      <c r="EH176" s="72"/>
      <c r="EI176" s="72"/>
      <c r="EJ176" s="72"/>
      <c r="EK176" s="72"/>
      <c r="EL176" s="72"/>
      <c r="EM176" s="72"/>
      <c r="EN176" s="72"/>
      <c r="EO176" s="72"/>
      <c r="EP176" s="72"/>
      <c r="EQ176" s="72"/>
      <c r="ER176" s="72"/>
      <c r="ES176" s="72"/>
      <c r="ET176" s="72"/>
      <c r="EU176" s="72"/>
      <c r="EV176" s="72"/>
      <c r="EW176" s="72"/>
      <c r="EX176" s="72"/>
      <c r="EY176" s="72"/>
      <c r="EZ176" s="72"/>
      <c r="FA176" s="72"/>
      <c r="FB176" s="72"/>
      <c r="FC176" s="72"/>
      <c r="FD176" s="72"/>
      <c r="FE176" s="72"/>
      <c r="FF176" s="72"/>
      <c r="FG176" s="72"/>
      <c r="FH176" s="72"/>
      <c r="FI176" s="72"/>
      <c r="FJ176" s="72"/>
      <c r="FK176" s="72"/>
      <c r="FL176" s="72"/>
      <c r="FM176" s="72"/>
      <c r="FN176" s="72"/>
      <c r="FO176" s="72"/>
      <c r="FP176" s="72"/>
      <c r="FQ176" s="72"/>
      <c r="FR176" s="72"/>
      <c r="FS176" s="72"/>
      <c r="FT176" s="72"/>
      <c r="FU176" s="72"/>
      <c r="FV176" s="72"/>
      <c r="FW176" s="72"/>
      <c r="FX176" s="72"/>
      <c r="FY176" s="72"/>
      <c r="FZ176" s="72"/>
      <c r="GA176" s="72"/>
      <c r="GB176" s="72"/>
      <c r="GC176" s="72"/>
      <c r="GD176" s="72"/>
      <c r="GE176" s="72"/>
      <c r="GF176" s="72"/>
      <c r="GG176" s="72"/>
      <c r="GH176" s="72"/>
      <c r="GI176" s="72"/>
      <c r="GJ176" s="72"/>
      <c r="GK176" s="72"/>
      <c r="GL176" s="72"/>
      <c r="GM176" s="72"/>
      <c r="GN176" s="72"/>
      <c r="GO176" s="72"/>
      <c r="GP176" s="72"/>
      <c r="GQ176" s="72"/>
      <c r="GR176" s="72"/>
      <c r="GS176" s="72"/>
      <c r="GT176" s="72"/>
      <c r="GU176" s="72"/>
      <c r="GV176" s="72"/>
      <c r="GW176" s="72"/>
      <c r="GX176" s="72"/>
      <c r="GY176" s="72"/>
      <c r="GZ176" s="72"/>
      <c r="HA176" s="72"/>
      <c r="HB176" s="72"/>
      <c r="HC176" s="72"/>
      <c r="HD176" s="72"/>
      <c r="HE176" s="72"/>
      <c r="HF176" s="72"/>
      <c r="HG176" s="72"/>
      <c r="HH176" s="72"/>
      <c r="HI176" s="72"/>
      <c r="HJ176" s="72"/>
      <c r="HK176" s="72"/>
      <c r="HL176" s="72"/>
      <c r="HM176" s="72"/>
      <c r="HN176" s="72"/>
      <c r="HO176" s="72"/>
      <c r="HP176" s="72"/>
      <c r="HQ176" s="72"/>
      <c r="HR176" s="72"/>
      <c r="HS176" s="72"/>
      <c r="HT176" s="72"/>
      <c r="HU176" s="72"/>
      <c r="HV176" s="72"/>
      <c r="HW176" s="72"/>
      <c r="HX176" s="72"/>
      <c r="HY176" s="72"/>
      <c r="HZ176" s="72"/>
      <c r="IA176" s="72"/>
      <c r="IB176" s="72"/>
      <c r="IC176" s="72"/>
      <c r="ID176" s="72"/>
      <c r="IE176" s="72"/>
      <c r="IF176" s="72"/>
      <c r="IG176" s="72"/>
      <c r="IH176" s="72"/>
      <c r="II176" s="72"/>
      <c r="IJ176" s="72"/>
      <c r="IK176" s="72"/>
      <c r="IL176" s="72"/>
      <c r="IM176" s="72"/>
      <c r="IN176" s="72"/>
      <c r="IO176" s="72"/>
      <c r="IP176" s="72"/>
      <c r="IQ176" s="72"/>
      <c r="IR176" s="72"/>
      <c r="IS176" s="72"/>
      <c r="IT176" s="72"/>
      <c r="IU176" s="72"/>
      <c r="IV176" s="72"/>
      <c r="IW176" s="72"/>
      <c r="IX176" s="72"/>
    </row>
    <row r="177" spans="1:258" ht="15">
      <c r="A177"/>
      <c r="B177"/>
      <c r="C177"/>
      <c r="D177"/>
      <c r="E177"/>
      <c r="F177"/>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c r="AN177" s="72"/>
      <c r="AO177" s="72"/>
      <c r="AP177" s="72"/>
      <c r="AQ177" s="72"/>
      <c r="AR177" s="72"/>
      <c r="AS177" s="72"/>
      <c r="AT177" s="72"/>
      <c r="AU177" s="72"/>
      <c r="AV177" s="72"/>
      <c r="AW177" s="72"/>
      <c r="AX177" s="72"/>
      <c r="AY177" s="72"/>
      <c r="AZ177" s="72"/>
      <c r="BA177" s="72"/>
      <c r="BB177" s="72"/>
      <c r="BC177" s="72"/>
      <c r="BD177" s="72"/>
      <c r="BE177" s="72"/>
      <c r="BF177" s="72"/>
      <c r="BG177" s="72"/>
      <c r="BH177" s="72"/>
      <c r="BI177" s="72"/>
      <c r="BJ177" s="72"/>
      <c r="BK177" s="72"/>
      <c r="BL177" s="72"/>
      <c r="BM177" s="72"/>
      <c r="BN177" s="72"/>
      <c r="BO177" s="72"/>
      <c r="BP177" s="72"/>
      <c r="BQ177" s="72"/>
      <c r="BR177" s="72"/>
      <c r="BS177" s="72"/>
      <c r="BT177" s="72"/>
      <c r="BU177" s="72"/>
      <c r="BV177" s="72"/>
      <c r="BW177" s="72"/>
      <c r="BX177" s="72"/>
      <c r="BY177" s="72"/>
      <c r="BZ177" s="72"/>
      <c r="CA177" s="72"/>
      <c r="CB177" s="72"/>
      <c r="CC177" s="72"/>
      <c r="CD177" s="72"/>
      <c r="CE177" s="72"/>
      <c r="CF177" s="72"/>
      <c r="CG177" s="72"/>
      <c r="CH177" s="72"/>
      <c r="CI177" s="72"/>
      <c r="CJ177" s="72"/>
      <c r="CK177" s="72"/>
      <c r="CL177" s="72"/>
      <c r="CM177" s="72"/>
      <c r="CN177" s="72"/>
      <c r="CO177" s="72"/>
      <c r="CP177" s="72"/>
      <c r="CQ177" s="72"/>
      <c r="CR177" s="72"/>
      <c r="CS177" s="72"/>
      <c r="CT177" s="72"/>
      <c r="CU177" s="72"/>
      <c r="CV177" s="72"/>
      <c r="CW177" s="72"/>
      <c r="CX177" s="72"/>
      <c r="CY177" s="72"/>
      <c r="CZ177" s="72"/>
      <c r="DA177" s="72"/>
      <c r="DB177" s="72"/>
      <c r="DC177" s="72"/>
      <c r="DD177" s="72"/>
      <c r="DE177" s="72"/>
      <c r="DF177" s="72"/>
      <c r="DG177" s="72"/>
      <c r="DH177" s="72"/>
      <c r="DI177" s="72"/>
      <c r="DJ177" s="72"/>
      <c r="DK177" s="72"/>
      <c r="DL177" s="72"/>
      <c r="DM177" s="72"/>
      <c r="DN177" s="72"/>
      <c r="DO177" s="72"/>
      <c r="DP177" s="72"/>
      <c r="DQ177" s="72"/>
      <c r="DR177" s="72"/>
      <c r="DS177" s="72"/>
      <c r="DT177" s="72"/>
      <c r="DU177" s="72"/>
      <c r="DV177" s="72"/>
      <c r="DW177" s="72"/>
      <c r="DX177" s="72"/>
      <c r="DY177" s="72"/>
      <c r="DZ177" s="72"/>
      <c r="EA177" s="72"/>
      <c r="EB177" s="72"/>
      <c r="EC177" s="72"/>
      <c r="ED177" s="72"/>
      <c r="EE177" s="72"/>
      <c r="EF177" s="72"/>
      <c r="EG177" s="72"/>
      <c r="EH177" s="72"/>
      <c r="EI177" s="72"/>
      <c r="EJ177" s="72"/>
      <c r="EK177" s="72"/>
      <c r="EL177" s="72"/>
      <c r="EM177" s="72"/>
      <c r="EN177" s="72"/>
      <c r="EO177" s="72"/>
      <c r="EP177" s="72"/>
      <c r="EQ177" s="72"/>
      <c r="ER177" s="72"/>
      <c r="ES177" s="72"/>
      <c r="ET177" s="72"/>
      <c r="EU177" s="72"/>
      <c r="EV177" s="72"/>
      <c r="EW177" s="72"/>
      <c r="EX177" s="72"/>
      <c r="EY177" s="72"/>
      <c r="EZ177" s="72"/>
      <c r="FA177" s="72"/>
      <c r="FB177" s="72"/>
      <c r="FC177" s="72"/>
      <c r="FD177" s="72"/>
      <c r="FE177" s="72"/>
      <c r="FF177" s="72"/>
      <c r="FG177" s="72"/>
      <c r="FH177" s="72"/>
      <c r="FI177" s="72"/>
      <c r="FJ177" s="72"/>
      <c r="FK177" s="72"/>
      <c r="FL177" s="72"/>
      <c r="FM177" s="72"/>
      <c r="FN177" s="72"/>
      <c r="FO177" s="72"/>
      <c r="FP177" s="72"/>
      <c r="FQ177" s="72"/>
      <c r="FR177" s="72"/>
      <c r="FS177" s="72"/>
      <c r="FT177" s="72"/>
      <c r="FU177" s="72"/>
      <c r="FV177" s="72"/>
      <c r="FW177" s="72"/>
      <c r="FX177" s="72"/>
      <c r="FY177" s="72"/>
      <c r="FZ177" s="72"/>
      <c r="GA177" s="72"/>
      <c r="GB177" s="72"/>
      <c r="GC177" s="72"/>
      <c r="GD177" s="72"/>
      <c r="GE177" s="72"/>
      <c r="GF177" s="72"/>
      <c r="GG177" s="72"/>
      <c r="GH177" s="72"/>
      <c r="GI177" s="72"/>
      <c r="GJ177" s="72"/>
      <c r="GK177" s="72"/>
      <c r="GL177" s="72"/>
      <c r="GM177" s="72"/>
      <c r="GN177" s="72"/>
      <c r="GO177" s="72"/>
      <c r="GP177" s="72"/>
      <c r="GQ177" s="72"/>
      <c r="GR177" s="72"/>
      <c r="GS177" s="72"/>
      <c r="GT177" s="72"/>
      <c r="GU177" s="72"/>
      <c r="GV177" s="72"/>
      <c r="GW177" s="72"/>
      <c r="GX177" s="72"/>
      <c r="GY177" s="72"/>
      <c r="GZ177" s="72"/>
      <c r="HA177" s="72"/>
      <c r="HB177" s="72"/>
      <c r="HC177" s="72"/>
      <c r="HD177" s="72"/>
      <c r="HE177" s="72"/>
      <c r="HF177" s="72"/>
      <c r="HG177" s="72"/>
      <c r="HH177" s="72"/>
      <c r="HI177" s="72"/>
      <c r="HJ177" s="72"/>
      <c r="HK177" s="72"/>
      <c r="HL177" s="72"/>
      <c r="HM177" s="72"/>
      <c r="HN177" s="72"/>
      <c r="HO177" s="72"/>
      <c r="HP177" s="72"/>
      <c r="HQ177" s="72"/>
      <c r="HR177" s="72"/>
      <c r="HS177" s="72"/>
      <c r="HT177" s="72"/>
      <c r="HU177" s="72"/>
      <c r="HV177" s="72"/>
      <c r="HW177" s="72"/>
      <c r="HX177" s="72"/>
      <c r="HY177" s="72"/>
      <c r="HZ177" s="72"/>
      <c r="IA177" s="72"/>
      <c r="IB177" s="72"/>
      <c r="IC177" s="72"/>
      <c r="ID177" s="72"/>
      <c r="IE177" s="72"/>
      <c r="IF177" s="72"/>
      <c r="IG177" s="72"/>
      <c r="IH177" s="72"/>
      <c r="II177" s="72"/>
      <c r="IJ177" s="72"/>
      <c r="IK177" s="72"/>
      <c r="IL177" s="72"/>
      <c r="IM177" s="72"/>
      <c r="IN177" s="72"/>
      <c r="IO177" s="72"/>
      <c r="IP177" s="72"/>
      <c r="IQ177" s="72"/>
      <c r="IR177" s="72"/>
      <c r="IS177" s="72"/>
      <c r="IT177" s="72"/>
      <c r="IU177" s="72"/>
      <c r="IV177" s="72"/>
      <c r="IW177" s="72"/>
      <c r="IX177" s="72"/>
    </row>
    <row r="178" spans="1:258" ht="15">
      <c r="A178"/>
      <c r="B178"/>
      <c r="C178"/>
      <c r="D178"/>
      <c r="E178"/>
      <c r="F178"/>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c r="AN178" s="72"/>
      <c r="AO178" s="72"/>
      <c r="AP178" s="72"/>
      <c r="AQ178" s="72"/>
      <c r="AR178" s="72"/>
      <c r="AS178" s="72"/>
      <c r="AT178" s="72"/>
      <c r="AU178" s="72"/>
      <c r="AV178" s="72"/>
      <c r="AW178" s="72"/>
      <c r="AX178" s="72"/>
      <c r="AY178" s="72"/>
      <c r="AZ178" s="72"/>
      <c r="BA178" s="72"/>
      <c r="BB178" s="72"/>
      <c r="BC178" s="72"/>
      <c r="BD178" s="72"/>
      <c r="BE178" s="72"/>
      <c r="BF178" s="72"/>
      <c r="BG178" s="72"/>
      <c r="BH178" s="72"/>
      <c r="BI178" s="72"/>
      <c r="BJ178" s="72"/>
      <c r="BK178" s="72"/>
      <c r="BL178" s="72"/>
      <c r="BM178" s="72"/>
      <c r="BN178" s="72"/>
      <c r="BO178" s="72"/>
      <c r="BP178" s="72"/>
      <c r="BQ178" s="72"/>
      <c r="BR178" s="72"/>
      <c r="BS178" s="72"/>
      <c r="BT178" s="72"/>
      <c r="BU178" s="72"/>
      <c r="BV178" s="72"/>
      <c r="BW178" s="72"/>
      <c r="BX178" s="72"/>
      <c r="BY178" s="72"/>
      <c r="BZ178" s="72"/>
      <c r="CA178" s="72"/>
      <c r="CB178" s="72"/>
      <c r="CC178" s="72"/>
      <c r="CD178" s="72"/>
      <c r="CE178" s="72"/>
      <c r="CF178" s="72"/>
      <c r="CG178" s="72"/>
      <c r="CH178" s="72"/>
      <c r="CI178" s="72"/>
      <c r="CJ178" s="72"/>
      <c r="CK178" s="72"/>
      <c r="CL178" s="72"/>
      <c r="CM178" s="72"/>
      <c r="CN178" s="72"/>
      <c r="CO178" s="72"/>
      <c r="CP178" s="72"/>
      <c r="CQ178" s="72"/>
      <c r="CR178" s="72"/>
      <c r="CS178" s="72"/>
      <c r="CT178" s="72"/>
      <c r="CU178" s="72"/>
      <c r="CV178" s="72"/>
      <c r="CW178" s="72"/>
      <c r="CX178" s="72"/>
      <c r="CY178" s="72"/>
      <c r="CZ178" s="72"/>
      <c r="DA178" s="72"/>
      <c r="DB178" s="72"/>
      <c r="DC178" s="72"/>
      <c r="DD178" s="72"/>
      <c r="DE178" s="72"/>
      <c r="DF178" s="72"/>
      <c r="DG178" s="72"/>
      <c r="DH178" s="72"/>
      <c r="DI178" s="72"/>
      <c r="DJ178" s="72"/>
      <c r="DK178" s="72"/>
      <c r="DL178" s="72"/>
      <c r="DM178" s="72"/>
      <c r="DN178" s="72"/>
      <c r="DO178" s="72"/>
      <c r="DP178" s="72"/>
      <c r="DQ178" s="72"/>
      <c r="DR178" s="72"/>
      <c r="DS178" s="72"/>
      <c r="DT178" s="72"/>
      <c r="DU178" s="72"/>
      <c r="DV178" s="72"/>
      <c r="DW178" s="72"/>
      <c r="DX178" s="72"/>
      <c r="DY178" s="72"/>
      <c r="DZ178" s="72"/>
      <c r="EA178" s="72"/>
      <c r="EB178" s="72"/>
      <c r="EC178" s="72"/>
      <c r="ED178" s="72"/>
      <c r="EE178" s="72"/>
      <c r="EF178" s="72"/>
      <c r="EG178" s="72"/>
      <c r="EH178" s="72"/>
      <c r="EI178" s="72"/>
      <c r="EJ178" s="72"/>
      <c r="EK178" s="72"/>
      <c r="EL178" s="72"/>
      <c r="EM178" s="72"/>
      <c r="EN178" s="72"/>
      <c r="EO178" s="72"/>
      <c r="EP178" s="72"/>
      <c r="EQ178" s="72"/>
      <c r="ER178" s="72"/>
      <c r="ES178" s="72"/>
      <c r="ET178" s="72"/>
      <c r="EU178" s="72"/>
      <c r="EV178" s="72"/>
      <c r="EW178" s="72"/>
      <c r="EX178" s="72"/>
      <c r="EY178" s="72"/>
      <c r="EZ178" s="72"/>
      <c r="FA178" s="72"/>
      <c r="FB178" s="72"/>
      <c r="FC178" s="72"/>
      <c r="FD178" s="72"/>
      <c r="FE178" s="72"/>
      <c r="FF178" s="72"/>
      <c r="FG178" s="72"/>
      <c r="FH178" s="72"/>
      <c r="FI178" s="72"/>
      <c r="FJ178" s="72"/>
      <c r="FK178" s="72"/>
      <c r="FL178" s="72"/>
      <c r="FM178" s="72"/>
      <c r="FN178" s="72"/>
      <c r="FO178" s="72"/>
      <c r="FP178" s="72"/>
      <c r="FQ178" s="72"/>
      <c r="FR178" s="72"/>
      <c r="FS178" s="72"/>
      <c r="FT178" s="72"/>
      <c r="FU178" s="72"/>
      <c r="FV178" s="72"/>
      <c r="FW178" s="72"/>
      <c r="FX178" s="72"/>
      <c r="FY178" s="72"/>
      <c r="FZ178" s="72"/>
      <c r="GA178" s="72"/>
      <c r="GB178" s="72"/>
      <c r="GC178" s="72"/>
      <c r="GD178" s="72"/>
      <c r="GE178" s="72"/>
      <c r="GF178" s="72"/>
      <c r="GG178" s="72"/>
      <c r="GH178" s="72"/>
      <c r="GI178" s="72"/>
      <c r="GJ178" s="72"/>
      <c r="GK178" s="72"/>
      <c r="GL178" s="72"/>
      <c r="GM178" s="72"/>
      <c r="GN178" s="72"/>
      <c r="GO178" s="72"/>
      <c r="GP178" s="72"/>
      <c r="GQ178" s="72"/>
      <c r="GR178" s="72"/>
      <c r="GS178" s="72"/>
      <c r="GT178" s="72"/>
      <c r="GU178" s="72"/>
      <c r="GV178" s="72"/>
      <c r="GW178" s="72"/>
      <c r="GX178" s="72"/>
      <c r="GY178" s="72"/>
      <c r="GZ178" s="72"/>
      <c r="HA178" s="72"/>
      <c r="HB178" s="72"/>
      <c r="HC178" s="72"/>
      <c r="HD178" s="72"/>
      <c r="HE178" s="72"/>
      <c r="HF178" s="72"/>
      <c r="HG178" s="72"/>
      <c r="HH178" s="72"/>
      <c r="HI178" s="72"/>
      <c r="HJ178" s="72"/>
      <c r="HK178" s="72"/>
      <c r="HL178" s="72"/>
      <c r="HM178" s="72"/>
      <c r="HN178" s="72"/>
      <c r="HO178" s="72"/>
      <c r="HP178" s="72"/>
      <c r="HQ178" s="72"/>
      <c r="HR178" s="72"/>
      <c r="HS178" s="72"/>
      <c r="HT178" s="72"/>
      <c r="HU178" s="72"/>
      <c r="HV178" s="72"/>
      <c r="HW178" s="72"/>
      <c r="HX178" s="72"/>
      <c r="HY178" s="72"/>
      <c r="HZ178" s="72"/>
      <c r="IA178" s="72"/>
      <c r="IB178" s="72"/>
      <c r="IC178" s="72"/>
      <c r="ID178" s="72"/>
      <c r="IE178" s="72"/>
      <c r="IF178" s="72"/>
      <c r="IG178" s="72"/>
      <c r="IH178" s="72"/>
      <c r="II178" s="72"/>
      <c r="IJ178" s="72"/>
      <c r="IK178" s="72"/>
      <c r="IL178" s="72"/>
      <c r="IM178" s="72"/>
      <c r="IN178" s="72"/>
      <c r="IO178" s="72"/>
      <c r="IP178" s="72"/>
      <c r="IQ178" s="72"/>
      <c r="IR178" s="72"/>
      <c r="IS178" s="72"/>
      <c r="IT178" s="72"/>
      <c r="IU178" s="72"/>
      <c r="IV178" s="72"/>
      <c r="IW178" s="72"/>
      <c r="IX178" s="72"/>
    </row>
    <row r="179" spans="1:258" ht="15">
      <c r="A179"/>
      <c r="B179"/>
      <c r="C179"/>
      <c r="D179"/>
      <c r="E179"/>
      <c r="F179"/>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c r="AN179" s="72"/>
      <c r="AO179" s="72"/>
      <c r="AP179" s="72"/>
      <c r="AQ179" s="72"/>
      <c r="AR179" s="72"/>
      <c r="AS179" s="72"/>
      <c r="AT179" s="72"/>
      <c r="AU179" s="72"/>
      <c r="AV179" s="72"/>
      <c r="AW179" s="72"/>
      <c r="AX179" s="72"/>
      <c r="AY179" s="72"/>
      <c r="AZ179" s="72"/>
      <c r="BA179" s="72"/>
      <c r="BB179" s="72"/>
      <c r="BC179" s="72"/>
      <c r="BD179" s="72"/>
      <c r="BE179" s="72"/>
      <c r="BF179" s="72"/>
      <c r="BG179" s="72"/>
      <c r="BH179" s="72"/>
      <c r="BI179" s="72"/>
      <c r="BJ179" s="72"/>
      <c r="BK179" s="72"/>
      <c r="BL179" s="72"/>
      <c r="BM179" s="72"/>
      <c r="BN179" s="72"/>
      <c r="BO179" s="72"/>
      <c r="BP179" s="72"/>
      <c r="BQ179" s="72"/>
      <c r="BR179" s="72"/>
      <c r="BS179" s="72"/>
      <c r="BT179" s="72"/>
      <c r="BU179" s="72"/>
      <c r="BV179" s="72"/>
      <c r="BW179" s="72"/>
      <c r="BX179" s="72"/>
      <c r="BY179" s="72"/>
      <c r="BZ179" s="72"/>
      <c r="CA179" s="72"/>
      <c r="CB179" s="72"/>
      <c r="CC179" s="72"/>
      <c r="CD179" s="72"/>
      <c r="CE179" s="72"/>
      <c r="CF179" s="72"/>
      <c r="CG179" s="72"/>
      <c r="CH179" s="72"/>
      <c r="CI179" s="72"/>
      <c r="CJ179" s="72"/>
      <c r="CK179" s="72"/>
      <c r="CL179" s="72"/>
      <c r="CM179" s="72"/>
      <c r="CN179" s="72"/>
      <c r="CO179" s="72"/>
      <c r="CP179" s="72"/>
      <c r="CQ179" s="72"/>
      <c r="CR179" s="72"/>
      <c r="CS179" s="72"/>
      <c r="CT179" s="72"/>
      <c r="CU179" s="72"/>
      <c r="CV179" s="72"/>
      <c r="CW179" s="72"/>
      <c r="CX179" s="72"/>
      <c r="CY179" s="72"/>
      <c r="CZ179" s="72"/>
      <c r="DA179" s="72"/>
      <c r="DB179" s="72"/>
      <c r="DC179" s="72"/>
      <c r="DD179" s="72"/>
      <c r="DE179" s="72"/>
      <c r="DF179" s="72"/>
      <c r="DG179" s="72"/>
      <c r="DH179" s="72"/>
      <c r="DI179" s="72"/>
      <c r="DJ179" s="72"/>
      <c r="DK179" s="72"/>
      <c r="DL179" s="72"/>
      <c r="DM179" s="72"/>
      <c r="DN179" s="72"/>
      <c r="DO179" s="72"/>
      <c r="DP179" s="72"/>
      <c r="DQ179" s="72"/>
      <c r="DR179" s="72"/>
      <c r="DS179" s="72"/>
      <c r="DT179" s="72"/>
      <c r="DU179" s="72"/>
      <c r="DV179" s="72"/>
      <c r="DW179" s="72"/>
      <c r="DX179" s="72"/>
      <c r="DY179" s="72"/>
      <c r="DZ179" s="72"/>
      <c r="EA179" s="72"/>
      <c r="EB179" s="72"/>
      <c r="EC179" s="72"/>
      <c r="ED179" s="72"/>
      <c r="EE179" s="72"/>
      <c r="EF179" s="72"/>
      <c r="EG179" s="72"/>
      <c r="EH179" s="72"/>
      <c r="EI179" s="72"/>
      <c r="EJ179" s="72"/>
      <c r="EK179" s="72"/>
      <c r="EL179" s="72"/>
      <c r="EM179" s="72"/>
      <c r="EN179" s="72"/>
      <c r="EO179" s="72"/>
      <c r="EP179" s="72"/>
      <c r="EQ179" s="72"/>
      <c r="ER179" s="72"/>
      <c r="ES179" s="72"/>
      <c r="ET179" s="72"/>
      <c r="EU179" s="72"/>
      <c r="EV179" s="72"/>
      <c r="EW179" s="72"/>
      <c r="EX179" s="72"/>
      <c r="EY179" s="72"/>
      <c r="EZ179" s="72"/>
      <c r="FA179" s="72"/>
      <c r="FB179" s="72"/>
      <c r="FC179" s="72"/>
      <c r="FD179" s="72"/>
      <c r="FE179" s="72"/>
      <c r="FF179" s="72"/>
      <c r="FG179" s="72"/>
      <c r="FH179" s="72"/>
      <c r="FI179" s="72"/>
      <c r="FJ179" s="72"/>
      <c r="FK179" s="72"/>
      <c r="FL179" s="72"/>
      <c r="FM179" s="72"/>
      <c r="FN179" s="72"/>
      <c r="FO179" s="72"/>
      <c r="FP179" s="72"/>
      <c r="FQ179" s="72"/>
      <c r="FR179" s="72"/>
      <c r="FS179" s="72"/>
      <c r="FT179" s="72"/>
      <c r="FU179" s="72"/>
      <c r="FV179" s="72"/>
      <c r="FW179" s="72"/>
      <c r="FX179" s="72"/>
      <c r="FY179" s="72"/>
      <c r="FZ179" s="72"/>
      <c r="GA179" s="72"/>
      <c r="GB179" s="72"/>
      <c r="GC179" s="72"/>
      <c r="GD179" s="72"/>
      <c r="GE179" s="72"/>
      <c r="GF179" s="72"/>
      <c r="GG179" s="72"/>
      <c r="GH179" s="72"/>
      <c r="GI179" s="72"/>
      <c r="GJ179" s="72"/>
      <c r="GK179" s="72"/>
      <c r="GL179" s="72"/>
      <c r="GM179" s="72"/>
      <c r="GN179" s="72"/>
      <c r="GO179" s="72"/>
      <c r="GP179" s="72"/>
      <c r="GQ179" s="72"/>
      <c r="GR179" s="72"/>
      <c r="GS179" s="72"/>
      <c r="GT179" s="72"/>
      <c r="GU179" s="72"/>
      <c r="GV179" s="72"/>
      <c r="GW179" s="72"/>
      <c r="GX179" s="72"/>
      <c r="GY179" s="72"/>
      <c r="GZ179" s="72"/>
      <c r="HA179" s="72"/>
      <c r="HB179" s="72"/>
      <c r="HC179" s="72"/>
      <c r="HD179" s="72"/>
      <c r="HE179" s="72"/>
      <c r="HF179" s="72"/>
      <c r="HG179" s="72"/>
      <c r="HH179" s="72"/>
      <c r="HI179" s="72"/>
      <c r="HJ179" s="72"/>
      <c r="HK179" s="72"/>
      <c r="HL179" s="72"/>
      <c r="HM179" s="72"/>
      <c r="HN179" s="72"/>
      <c r="HO179" s="72"/>
      <c r="HP179" s="72"/>
      <c r="HQ179" s="72"/>
      <c r="HR179" s="72"/>
      <c r="HS179" s="72"/>
      <c r="HT179" s="72"/>
      <c r="HU179" s="72"/>
      <c r="HV179" s="72"/>
      <c r="HW179" s="72"/>
      <c r="HX179" s="72"/>
      <c r="HY179" s="72"/>
      <c r="HZ179" s="72"/>
      <c r="IA179" s="72"/>
      <c r="IB179" s="72"/>
      <c r="IC179" s="72"/>
      <c r="ID179" s="72"/>
      <c r="IE179" s="72"/>
      <c r="IF179" s="72"/>
      <c r="IG179" s="72"/>
      <c r="IH179" s="72"/>
      <c r="II179" s="72"/>
      <c r="IJ179" s="72"/>
      <c r="IK179" s="72"/>
      <c r="IL179" s="72"/>
      <c r="IM179" s="72"/>
      <c r="IN179" s="72"/>
      <c r="IO179" s="72"/>
      <c r="IP179" s="72"/>
      <c r="IQ179" s="72"/>
      <c r="IR179" s="72"/>
      <c r="IS179" s="72"/>
      <c r="IT179" s="72"/>
      <c r="IU179" s="72"/>
      <c r="IV179" s="72"/>
      <c r="IW179" s="72"/>
      <c r="IX179" s="72"/>
    </row>
    <row r="180" spans="1:258" ht="15">
      <c r="A180"/>
      <c r="B180"/>
      <c r="C180"/>
      <c r="D180"/>
      <c r="E180"/>
      <c r="F180"/>
    </row>
    <row r="181" spans="1:258" ht="15">
      <c r="A181"/>
      <c r="B181"/>
      <c r="C181"/>
      <c r="D181"/>
      <c r="E181"/>
      <c r="F181"/>
    </row>
    <row r="182" spans="1:258" ht="15">
      <c r="A182"/>
      <c r="B182"/>
      <c r="C182"/>
      <c r="D182"/>
      <c r="E182"/>
      <c r="F182"/>
    </row>
    <row r="183" spans="1:258" ht="15">
      <c r="A183"/>
      <c r="B183"/>
      <c r="C183"/>
      <c r="D183"/>
      <c r="E183"/>
      <c r="F183"/>
    </row>
  </sheetData>
  <mergeCells count="130">
    <mergeCell ref="M60:M69"/>
    <mergeCell ref="N60:N69"/>
    <mergeCell ref="O100:O109"/>
    <mergeCell ref="N90:N99"/>
    <mergeCell ref="N80:N89"/>
    <mergeCell ref="O80:O89"/>
    <mergeCell ref="N70:N79"/>
    <mergeCell ref="H60:H69"/>
    <mergeCell ref="A100:A109"/>
    <mergeCell ref="B100:B109"/>
    <mergeCell ref="C100:C109"/>
    <mergeCell ref="E100:E109"/>
    <mergeCell ref="F100:F109"/>
    <mergeCell ref="G100:G109"/>
    <mergeCell ref="H100:H109"/>
    <mergeCell ref="M100:M109"/>
    <mergeCell ref="N100:N109"/>
    <mergeCell ref="H90:H99"/>
    <mergeCell ref="M90:M99"/>
    <mergeCell ref="M70:M79"/>
    <mergeCell ref="A80:A89"/>
    <mergeCell ref="B80:B89"/>
    <mergeCell ref="C80:C89"/>
    <mergeCell ref="E80:E89"/>
    <mergeCell ref="H80:H89"/>
    <mergeCell ref="M80:M89"/>
    <mergeCell ref="A70:A79"/>
    <mergeCell ref="B70:B79"/>
    <mergeCell ref="C70:C79"/>
    <mergeCell ref="E70:E79"/>
    <mergeCell ref="F70:F79"/>
    <mergeCell ref="G70:G79"/>
    <mergeCell ref="H70:H79"/>
    <mergeCell ref="A60:A69"/>
    <mergeCell ref="B60:B69"/>
    <mergeCell ref="C60:C69"/>
    <mergeCell ref="E60:E69"/>
    <mergeCell ref="F60:F69"/>
    <mergeCell ref="G60:G69"/>
    <mergeCell ref="A90:A99"/>
    <mergeCell ref="B90:B99"/>
    <mergeCell ref="C90:C99"/>
    <mergeCell ref="E90:E99"/>
    <mergeCell ref="F90:F99"/>
    <mergeCell ref="G90:G99"/>
    <mergeCell ref="F80:F89"/>
    <mergeCell ref="G80:G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A1:B3"/>
    <mergeCell ref="I8:I9"/>
    <mergeCell ref="K8:K9"/>
    <mergeCell ref="L8:L9"/>
    <mergeCell ref="M8:M9"/>
    <mergeCell ref="N8:N9"/>
    <mergeCell ref="A4:C4"/>
    <mergeCell ref="D4:N4"/>
    <mergeCell ref="A5:C5"/>
    <mergeCell ref="D5:N5"/>
    <mergeCell ref="A6:C6"/>
    <mergeCell ref="D6:N6"/>
    <mergeCell ref="H110:H119"/>
    <mergeCell ref="M110:M119"/>
    <mergeCell ref="N110:N119"/>
    <mergeCell ref="O110:O119"/>
    <mergeCell ref="A110:A119"/>
    <mergeCell ref="B110:B119"/>
    <mergeCell ref="C110:C119"/>
    <mergeCell ref="E110:E119"/>
    <mergeCell ref="F110:F119"/>
    <mergeCell ref="G110:G119"/>
  </mergeCells>
  <conditionalFormatting sqref="D20:D22">
    <cfRule type="containsText" dxfId="1209" priority="495" operator="containsText" text="3- Moderado">
      <formula>NOT(ISERROR(SEARCH("3- Moderado",D20)))</formula>
    </cfRule>
    <cfRule type="containsText" dxfId="1208" priority="496" operator="containsText" text="6- Moderado">
      <formula>NOT(ISERROR(SEARCH("6- Moderado",D20)))</formula>
    </cfRule>
    <cfRule type="containsText" dxfId="1207" priority="497" operator="containsText" text="4- Moderado">
      <formula>NOT(ISERROR(SEARCH("4- Moderado",D20)))</formula>
    </cfRule>
    <cfRule type="containsText" dxfId="1206" priority="498" operator="containsText" text="3- Bajo">
      <formula>NOT(ISERROR(SEARCH("3- Bajo",D20)))</formula>
    </cfRule>
    <cfRule type="containsText" dxfId="1205" priority="499" operator="containsText" text="4- Bajo">
      <formula>NOT(ISERROR(SEARCH("4- Bajo",D20)))</formula>
    </cfRule>
    <cfRule type="containsText" dxfId="1204" priority="500" operator="containsText" text="1- Bajo">
      <formula>NOT(ISERROR(SEARCH("1- Bajo",D20)))</formula>
    </cfRule>
  </conditionalFormatting>
  <conditionalFormatting sqref="D30:D33">
    <cfRule type="containsText" dxfId="1203" priority="489" operator="containsText" text="3- Moderado">
      <formula>NOT(ISERROR(SEARCH("3- Moderado",D30)))</formula>
    </cfRule>
    <cfRule type="containsText" dxfId="1202" priority="490" operator="containsText" text="6- Moderado">
      <formula>NOT(ISERROR(SEARCH("6- Moderado",D30)))</formula>
    </cfRule>
    <cfRule type="containsText" dxfId="1201" priority="491" operator="containsText" text="4- Moderado">
      <formula>NOT(ISERROR(SEARCH("4- Moderado",D30)))</formula>
    </cfRule>
    <cfRule type="containsText" dxfId="1200" priority="492" operator="containsText" text="3- Bajo">
      <formula>NOT(ISERROR(SEARCH("3- Bajo",D30)))</formula>
    </cfRule>
    <cfRule type="containsText" dxfId="1199" priority="493" operator="containsText" text="4- Bajo">
      <formula>NOT(ISERROR(SEARCH("4- Bajo",D30)))</formula>
    </cfRule>
    <cfRule type="containsText" dxfId="1198" priority="494" operator="containsText" text="1- Bajo">
      <formula>NOT(ISERROR(SEARCH("1- Bajo",D30)))</formula>
    </cfRule>
  </conditionalFormatting>
  <conditionalFormatting sqref="D80:D81">
    <cfRule type="containsText" dxfId="1197" priority="483" operator="containsText" text="3- Moderado">
      <formula>NOT(ISERROR(SEARCH("3- Moderado",D80)))</formula>
    </cfRule>
    <cfRule type="containsText" dxfId="1196" priority="484" operator="containsText" text="6- Moderado">
      <formula>NOT(ISERROR(SEARCH("6- Moderado",D80)))</formula>
    </cfRule>
    <cfRule type="containsText" dxfId="1195" priority="485" operator="containsText" text="4- Moderado">
      <formula>NOT(ISERROR(SEARCH("4- Moderado",D80)))</formula>
    </cfRule>
    <cfRule type="containsText" dxfId="1194" priority="486" operator="containsText" text="3- Bajo">
      <formula>NOT(ISERROR(SEARCH("3- Bajo",D80)))</formula>
    </cfRule>
    <cfRule type="containsText" dxfId="1193" priority="487" operator="containsText" text="4- Bajo">
      <formula>NOT(ISERROR(SEARCH("4- Bajo",D80)))</formula>
    </cfRule>
    <cfRule type="containsText" dxfId="1192" priority="488" operator="containsText" text="1- Bajo">
      <formula>NOT(ISERROR(SEARCH("1- Bajo",D80)))</formula>
    </cfRule>
  </conditionalFormatting>
  <conditionalFormatting sqref="M10 M20 M30 M40 M50 M60 K10:K119 M70 M80 M100 M90 M110">
    <cfRule type="containsText" dxfId="1191" priority="533" operator="containsText" text="Catastrófico">
      <formula>NOT(ISERROR(SEARCH("Catastrófico",K10)))</formula>
    </cfRule>
    <cfRule type="containsText" dxfId="1190" priority="534" operator="containsText" text="Mayor">
      <formula>NOT(ISERROR(SEARCH("Mayor",K10)))</formula>
    </cfRule>
    <cfRule type="containsText" dxfId="1189" priority="535" operator="containsText" text="Alta">
      <formula>NOT(ISERROR(SEARCH("Alta",K10)))</formula>
    </cfRule>
    <cfRule type="containsText" dxfId="1188" priority="536" operator="containsText" text="Moderado">
      <formula>NOT(ISERROR(SEARCH("Moderado",K10)))</formula>
    </cfRule>
    <cfRule type="containsText" dxfId="1187" priority="537" operator="containsText" text="Menor">
      <formula>NOT(ISERROR(SEARCH("Menor",K10)))</formula>
    </cfRule>
    <cfRule type="containsText" dxfId="1186" priority="538" operator="containsText" text="Leve">
      <formula>NOT(ISERROR(SEARCH("Leve",K10)))</formula>
    </cfRule>
  </conditionalFormatting>
  <conditionalFormatting sqref="N10:O10 N20:O20 N30 N40 N50 N60 N70 N80 N100 N90 N110">
    <cfRule type="containsText" dxfId="1185" priority="561" operator="containsText" text="Extremo">
      <formula>NOT(ISERROR(SEARCH("Extremo",N10)))</formula>
    </cfRule>
    <cfRule type="containsText" dxfId="1184" priority="562" operator="containsText" text="Alto">
      <formula>NOT(ISERROR(SEARCH("Alto",N10)))</formula>
    </cfRule>
    <cfRule type="containsText" dxfId="1183" priority="563" operator="containsText" text="Bajo">
      <formula>NOT(ISERROR(SEARCH("Bajo",N10)))</formula>
    </cfRule>
    <cfRule type="containsText" dxfId="1182" priority="564" operator="containsText" text="Moderado">
      <formula>NOT(ISERROR(SEARCH("Moderado",N10)))</formula>
    </cfRule>
  </conditionalFormatting>
  <conditionalFormatting sqref="O30">
    <cfRule type="containsText" dxfId="1181" priority="529" operator="containsText" text="Extremo">
      <formula>NOT(ISERROR(SEARCH("Extremo",O30)))</formula>
    </cfRule>
    <cfRule type="containsText" dxfId="1180" priority="530" operator="containsText" text="Alto">
      <formula>NOT(ISERROR(SEARCH("Alto",O30)))</formula>
    </cfRule>
    <cfRule type="containsText" dxfId="1179" priority="531" operator="containsText" text="Bajo">
      <formula>NOT(ISERROR(SEARCH("Bajo",O30)))</formula>
    </cfRule>
    <cfRule type="containsText" dxfId="1178" priority="532" operator="containsText" text="Moderado">
      <formula>NOT(ISERROR(SEARCH("Moderado",O30)))</formula>
    </cfRule>
  </conditionalFormatting>
  <conditionalFormatting sqref="D40:D43">
    <cfRule type="containsText" dxfId="1177" priority="391" operator="containsText" text="3- Moderado">
      <formula>NOT(ISERROR(SEARCH("3- Moderado",D40)))</formula>
    </cfRule>
    <cfRule type="containsText" dxfId="1176" priority="392" operator="containsText" text="6- Moderado">
      <formula>NOT(ISERROR(SEARCH("6- Moderado",D40)))</formula>
    </cfRule>
    <cfRule type="containsText" dxfId="1175" priority="393" operator="containsText" text="4- Moderado">
      <formula>NOT(ISERROR(SEARCH("4- Moderado",D40)))</formula>
    </cfRule>
    <cfRule type="containsText" dxfId="1174" priority="394" operator="containsText" text="3- Bajo">
      <formula>NOT(ISERROR(SEARCH("3- Bajo",D40)))</formula>
    </cfRule>
    <cfRule type="containsText" dxfId="1173" priority="395" operator="containsText" text="4- Bajo">
      <formula>NOT(ISERROR(SEARCH("4- Bajo",D40)))</formula>
    </cfRule>
    <cfRule type="containsText" dxfId="1172" priority="396" operator="containsText" text="1- Bajo">
      <formula>NOT(ISERROR(SEARCH("1- Bajo",D40)))</formula>
    </cfRule>
  </conditionalFormatting>
  <conditionalFormatting sqref="D90:D92">
    <cfRule type="containsText" dxfId="1171" priority="439" operator="containsText" text="3- Moderado">
      <formula>NOT(ISERROR(SEARCH("3- Moderado",D90)))</formula>
    </cfRule>
    <cfRule type="containsText" dxfId="1170" priority="440" operator="containsText" text="6- Moderado">
      <formula>NOT(ISERROR(SEARCH("6- Moderado",D90)))</formula>
    </cfRule>
    <cfRule type="containsText" dxfId="1169" priority="441" operator="containsText" text="4- Moderado">
      <formula>NOT(ISERROR(SEARCH("4- Moderado",D90)))</formula>
    </cfRule>
    <cfRule type="containsText" dxfId="1168" priority="442" operator="containsText" text="3- Bajo">
      <formula>NOT(ISERROR(SEARCH("3- Bajo",D90)))</formula>
    </cfRule>
    <cfRule type="containsText" dxfId="1167" priority="443" operator="containsText" text="4- Bajo">
      <formula>NOT(ISERROR(SEARCH("4- Bajo",D90)))</formula>
    </cfRule>
    <cfRule type="containsText" dxfId="1166" priority="444" operator="containsText" text="1- Bajo">
      <formula>NOT(ISERROR(SEARCH("1- Bajo",D90)))</formula>
    </cfRule>
  </conditionalFormatting>
  <conditionalFormatting sqref="D70:D78">
    <cfRule type="containsText" dxfId="1165" priority="259" operator="containsText" text="3- Moderado">
      <formula>NOT(ISERROR(SEARCH("3- Moderado",D70)))</formula>
    </cfRule>
    <cfRule type="containsText" dxfId="1164" priority="260" operator="containsText" text="6- Moderado">
      <formula>NOT(ISERROR(SEARCH("6- Moderado",D70)))</formula>
    </cfRule>
    <cfRule type="containsText" dxfId="1163" priority="261" operator="containsText" text="4- Moderado">
      <formula>NOT(ISERROR(SEARCH("4- Moderado",D70)))</formula>
    </cfRule>
    <cfRule type="containsText" dxfId="1162" priority="262" operator="containsText" text="3- Bajo">
      <formula>NOT(ISERROR(SEARCH("3- Bajo",D70)))</formula>
    </cfRule>
    <cfRule type="containsText" dxfId="1161" priority="263" operator="containsText" text="4- Bajo">
      <formula>NOT(ISERROR(SEARCH("4- Bajo",D70)))</formula>
    </cfRule>
    <cfRule type="containsText" dxfId="1160" priority="264" operator="containsText" text="1- Bajo">
      <formula>NOT(ISERROR(SEARCH("1- Bajo",D70)))</formula>
    </cfRule>
  </conditionalFormatting>
  <conditionalFormatting sqref="O40">
    <cfRule type="containsText" dxfId="1159" priority="425" operator="containsText" text="Extremo">
      <formula>NOT(ISERROR(SEARCH("Extremo",O40)))</formula>
    </cfRule>
    <cfRule type="containsText" dxfId="1158" priority="426" operator="containsText" text="Alto">
      <formula>NOT(ISERROR(SEARCH("Alto",O40)))</formula>
    </cfRule>
    <cfRule type="containsText" dxfId="1157" priority="427" operator="containsText" text="Bajo">
      <formula>NOT(ISERROR(SEARCH("Bajo",O40)))</formula>
    </cfRule>
    <cfRule type="containsText" dxfId="1156" priority="428" operator="containsText" text="Moderado">
      <formula>NOT(ISERROR(SEARCH("Moderado",O40)))</formula>
    </cfRule>
  </conditionalFormatting>
  <conditionalFormatting sqref="D50:D53">
    <cfRule type="containsText" dxfId="1155" priority="347" operator="containsText" text="3- Moderado">
      <formula>NOT(ISERROR(SEARCH("3- Moderado",D50)))</formula>
    </cfRule>
    <cfRule type="containsText" dxfId="1154" priority="348" operator="containsText" text="6- Moderado">
      <formula>NOT(ISERROR(SEARCH("6- Moderado",D50)))</formula>
    </cfRule>
    <cfRule type="containsText" dxfId="1153" priority="349" operator="containsText" text="4- Moderado">
      <formula>NOT(ISERROR(SEARCH("4- Moderado",D50)))</formula>
    </cfRule>
    <cfRule type="containsText" dxfId="1152" priority="350" operator="containsText" text="3- Bajo">
      <formula>NOT(ISERROR(SEARCH("3- Bajo",D50)))</formula>
    </cfRule>
    <cfRule type="containsText" dxfId="1151" priority="351" operator="containsText" text="4- Bajo">
      <formula>NOT(ISERROR(SEARCH("4- Bajo",D50)))</formula>
    </cfRule>
    <cfRule type="containsText" dxfId="1150" priority="352" operator="containsText" text="1- Bajo">
      <formula>NOT(ISERROR(SEARCH("1- Bajo",D50)))</formula>
    </cfRule>
  </conditionalFormatting>
  <conditionalFormatting sqref="O50">
    <cfRule type="containsText" dxfId="1149" priority="381" operator="containsText" text="Extremo">
      <formula>NOT(ISERROR(SEARCH("Extremo",O50)))</formula>
    </cfRule>
    <cfRule type="containsText" dxfId="1148" priority="382" operator="containsText" text="Alto">
      <formula>NOT(ISERROR(SEARCH("Alto",O50)))</formula>
    </cfRule>
    <cfRule type="containsText" dxfId="1147" priority="383" operator="containsText" text="Bajo">
      <formula>NOT(ISERROR(SEARCH("Bajo",O50)))</formula>
    </cfRule>
    <cfRule type="containsText" dxfId="1146" priority="384" operator="containsText" text="Moderado">
      <formula>NOT(ISERROR(SEARCH("Moderado",O50)))</formula>
    </cfRule>
  </conditionalFormatting>
  <conditionalFormatting sqref="D60:D63">
    <cfRule type="containsText" dxfId="1145" priority="303" operator="containsText" text="3- Moderado">
      <formula>NOT(ISERROR(SEARCH("3- Moderado",D60)))</formula>
    </cfRule>
    <cfRule type="containsText" dxfId="1144" priority="304" operator="containsText" text="6- Moderado">
      <formula>NOT(ISERROR(SEARCH("6- Moderado",D60)))</formula>
    </cfRule>
    <cfRule type="containsText" dxfId="1143" priority="305" operator="containsText" text="4- Moderado">
      <formula>NOT(ISERROR(SEARCH("4- Moderado",D60)))</formula>
    </cfRule>
    <cfRule type="containsText" dxfId="1142" priority="306" operator="containsText" text="3- Bajo">
      <formula>NOT(ISERROR(SEARCH("3- Bajo",D60)))</formula>
    </cfRule>
    <cfRule type="containsText" dxfId="1141" priority="307" operator="containsText" text="4- Bajo">
      <formula>NOT(ISERROR(SEARCH("4- Bajo",D60)))</formula>
    </cfRule>
    <cfRule type="containsText" dxfId="1140" priority="308" operator="containsText" text="1- Bajo">
      <formula>NOT(ISERROR(SEARCH("1- Bajo",D60)))</formula>
    </cfRule>
  </conditionalFormatting>
  <conditionalFormatting sqref="H100 H110 H90 H80 H70 H10 H20 H30 H40 H50 H60">
    <cfRule type="containsText" dxfId="1139" priority="315" operator="containsText" text="Muy Baja">
      <formula>NOT(ISERROR(SEARCH("Muy Baja",H10)))</formula>
    </cfRule>
    <cfRule type="containsText" dxfId="1138" priority="316" operator="containsText" text="Baja">
      <formula>NOT(ISERROR(SEARCH("Baja",H10)))</formula>
    </cfRule>
    <cfRule type="containsText" dxfId="1137" priority="317" operator="containsText" text="Muy Alta">
      <formula>NOT(ISERROR(SEARCH("Muy Alta",H10)))</formula>
    </cfRule>
    <cfRule type="containsText" dxfId="1136" priority="318" operator="containsText" text="Alta">
      <formula>NOT(ISERROR(SEARCH("Alta",H10)))</formula>
    </cfRule>
    <cfRule type="containsText" dxfId="1135" priority="319" operator="containsText" text="Media">
      <formula>NOT(ISERROR(SEARCH("Media",H10)))</formula>
    </cfRule>
    <cfRule type="containsText" dxfId="1134" priority="320" operator="containsText" text="Media">
      <formula>NOT(ISERROR(SEARCH("Media",H10)))</formula>
    </cfRule>
    <cfRule type="containsText" dxfId="1133" priority="321" operator="containsText" text="Media">
      <formula>NOT(ISERROR(SEARCH("Media",H10)))</formula>
    </cfRule>
    <cfRule type="containsText" dxfId="1132" priority="322" operator="containsText" text="Muy Baja">
      <formula>NOT(ISERROR(SEARCH("Muy Baja",H10)))</formula>
    </cfRule>
    <cfRule type="containsText" dxfId="1131" priority="323" operator="containsText" text="Baja">
      <formula>NOT(ISERROR(SEARCH("Baja",H10)))</formula>
    </cfRule>
    <cfRule type="containsText" dxfId="1130" priority="324" operator="containsText" text="Muy Baja">
      <formula>NOT(ISERROR(SEARCH("Muy Baja",H10)))</formula>
    </cfRule>
    <cfRule type="containsText" dxfId="1129" priority="325" operator="containsText" text="Muy Baja">
      <formula>NOT(ISERROR(SEARCH("Muy Baja",H10)))</formula>
    </cfRule>
    <cfRule type="containsText" dxfId="1128" priority="326" operator="containsText" text="Muy Baja">
      <formula>NOT(ISERROR(SEARCH("Muy Baja",H10)))</formula>
    </cfRule>
    <cfRule type="containsText" dxfId="1127" priority="327" operator="containsText" text="Muy Baja'Tabla probabilidad'!">
      <formula>NOT(ISERROR(SEARCH("Muy Baja'Tabla probabilidad'!",H10)))</formula>
    </cfRule>
    <cfRule type="containsText" dxfId="1126" priority="328" operator="containsText" text="Muy bajo">
      <formula>NOT(ISERROR(SEARCH("Muy bajo",H10)))</formula>
    </cfRule>
    <cfRule type="containsText" dxfId="1125" priority="329" operator="containsText" text="Alta">
      <formula>NOT(ISERROR(SEARCH("Alta",H10)))</formula>
    </cfRule>
    <cfRule type="containsText" dxfId="1124" priority="330" operator="containsText" text="Media">
      <formula>NOT(ISERROR(SEARCH("Media",H10)))</formula>
    </cfRule>
    <cfRule type="containsText" dxfId="1123" priority="331" operator="containsText" text="Baja">
      <formula>NOT(ISERROR(SEARCH("Baja",H10)))</formula>
    </cfRule>
    <cfRule type="containsText" dxfId="1122" priority="332" operator="containsText" text="Muy baja">
      <formula>NOT(ISERROR(SEARCH("Muy baja",H10)))</formula>
    </cfRule>
    <cfRule type="cellIs" dxfId="1121" priority="335" operator="between">
      <formula>1</formula>
      <formula>2</formula>
    </cfRule>
    <cfRule type="cellIs" dxfId="1120" priority="336" operator="between">
      <formula>0</formula>
      <formula>2</formula>
    </cfRule>
  </conditionalFormatting>
  <conditionalFormatting sqref="O60">
    <cfRule type="containsText" dxfId="1119" priority="337" operator="containsText" text="Extremo">
      <formula>NOT(ISERROR(SEARCH("Extremo",O60)))</formula>
    </cfRule>
    <cfRule type="containsText" dxfId="1118" priority="338" operator="containsText" text="Alto">
      <formula>NOT(ISERROR(SEARCH("Alto",O60)))</formula>
    </cfRule>
    <cfRule type="containsText" dxfId="1117" priority="339" operator="containsText" text="Bajo">
      <formula>NOT(ISERROR(SEARCH("Bajo",O60)))</formula>
    </cfRule>
    <cfRule type="containsText" dxfId="1116" priority="340" operator="containsText" text="Moderado">
      <formula>NOT(ISERROR(SEARCH("Moderado",O60)))</formula>
    </cfRule>
  </conditionalFormatting>
  <conditionalFormatting sqref="O70">
    <cfRule type="containsText" dxfId="1115" priority="293" operator="containsText" text="Extremo">
      <formula>NOT(ISERROR(SEARCH("Extremo",O70)))</formula>
    </cfRule>
    <cfRule type="containsText" dxfId="1114" priority="294" operator="containsText" text="Alto">
      <formula>NOT(ISERROR(SEARCH("Alto",O70)))</formula>
    </cfRule>
    <cfRule type="containsText" dxfId="1113" priority="295" operator="containsText" text="Bajo">
      <formula>NOT(ISERROR(SEARCH("Bajo",O70)))</formula>
    </cfRule>
    <cfRule type="containsText" dxfId="1112" priority="296" operator="containsText" text="Moderado">
      <formula>NOT(ISERROR(SEARCH("Moderado",O70)))</formula>
    </cfRule>
  </conditionalFormatting>
  <conditionalFormatting sqref="D100:D101">
    <cfRule type="containsText" dxfId="1111" priority="215" operator="containsText" text="3- Moderado">
      <formula>NOT(ISERROR(SEARCH("3- Moderado",D100)))</formula>
    </cfRule>
    <cfRule type="containsText" dxfId="1110" priority="216" operator="containsText" text="6- Moderado">
      <formula>NOT(ISERROR(SEARCH("6- Moderado",D100)))</formula>
    </cfRule>
    <cfRule type="containsText" dxfId="1109" priority="217" operator="containsText" text="4- Moderado">
      <formula>NOT(ISERROR(SEARCH("4- Moderado",D100)))</formula>
    </cfRule>
    <cfRule type="containsText" dxfId="1108" priority="218" operator="containsText" text="3- Bajo">
      <formula>NOT(ISERROR(SEARCH("3- Bajo",D100)))</formula>
    </cfRule>
    <cfRule type="containsText" dxfId="1107" priority="219" operator="containsText" text="4- Bajo">
      <formula>NOT(ISERROR(SEARCH("4- Bajo",D100)))</formula>
    </cfRule>
    <cfRule type="containsText" dxfId="1106" priority="220" operator="containsText" text="1- Bajo">
      <formula>NOT(ISERROR(SEARCH("1- Bajo",D100)))</formula>
    </cfRule>
  </conditionalFormatting>
  <conditionalFormatting sqref="D23:D29">
    <cfRule type="containsText" dxfId="1105" priority="81" operator="containsText" text="3- Moderado">
      <formula>NOT(ISERROR(SEARCH("3- Moderado",D23)))</formula>
    </cfRule>
    <cfRule type="containsText" dxfId="1104" priority="82" operator="containsText" text="6- Moderado">
      <formula>NOT(ISERROR(SEARCH("6- Moderado",D23)))</formula>
    </cfRule>
    <cfRule type="containsText" dxfId="1103" priority="83" operator="containsText" text="4- Moderado">
      <formula>NOT(ISERROR(SEARCH("4- Moderado",D23)))</formula>
    </cfRule>
    <cfRule type="containsText" dxfId="1102" priority="84" operator="containsText" text="3- Bajo">
      <formula>NOT(ISERROR(SEARCH("3- Bajo",D23)))</formula>
    </cfRule>
    <cfRule type="containsText" dxfId="1101" priority="85" operator="containsText" text="4- Bajo">
      <formula>NOT(ISERROR(SEARCH("4- Bajo",D23)))</formula>
    </cfRule>
    <cfRule type="containsText" dxfId="1100" priority="86" operator="containsText" text="1- Bajo">
      <formula>NOT(ISERROR(SEARCH("1- Bajo",D23)))</formula>
    </cfRule>
  </conditionalFormatting>
  <conditionalFormatting sqref="N8:O8">
    <cfRule type="containsText" dxfId="1099" priority="69" operator="containsText" text="3- Moderado">
      <formula>NOT(ISERROR(SEARCH("3- Moderado",N8)))</formula>
    </cfRule>
    <cfRule type="containsText" dxfId="1098" priority="70" operator="containsText" text="6- Moderado">
      <formula>NOT(ISERROR(SEARCH("6- Moderado",N8)))</formula>
    </cfRule>
    <cfRule type="containsText" dxfId="1097" priority="71" operator="containsText" text="4- Moderado">
      <formula>NOT(ISERROR(SEARCH("4- Moderado",N8)))</formula>
    </cfRule>
    <cfRule type="containsText" dxfId="1096" priority="72" operator="containsText" text="3- Bajo">
      <formula>NOT(ISERROR(SEARCH("3- Bajo",N8)))</formula>
    </cfRule>
    <cfRule type="containsText" dxfId="1095" priority="73" operator="containsText" text="4- Bajo">
      <formula>NOT(ISERROR(SEARCH("4- Bajo",N8)))</formula>
    </cfRule>
    <cfRule type="containsText" dxfId="1094" priority="74" operator="containsText" text="1- Bajo">
      <formula>NOT(ISERROR(SEARCH("1- Bajo",N8)))</formula>
    </cfRule>
  </conditionalFormatting>
  <conditionalFormatting sqref="D110:D111">
    <cfRule type="containsText" dxfId="1093" priority="1" operator="containsText" text="3- Moderado">
      <formula>NOT(ISERROR(SEARCH("3- Moderado",D110)))</formula>
    </cfRule>
    <cfRule type="containsText" dxfId="1092" priority="2" operator="containsText" text="6- Moderado">
      <formula>NOT(ISERROR(SEARCH("6- Moderado",D110)))</formula>
    </cfRule>
    <cfRule type="containsText" dxfId="1091" priority="3" operator="containsText" text="4- Moderado">
      <formula>NOT(ISERROR(SEARCH("4- Moderado",D110)))</formula>
    </cfRule>
    <cfRule type="containsText" dxfId="1090" priority="4" operator="containsText" text="3- Bajo">
      <formula>NOT(ISERROR(SEARCH("3- Bajo",D110)))</formula>
    </cfRule>
    <cfRule type="containsText" dxfId="1089" priority="5" operator="containsText" text="4- Bajo">
      <formula>NOT(ISERROR(SEARCH("4- Bajo",D110)))</formula>
    </cfRule>
    <cfRule type="containsText" dxfId="1088" priority="6" operator="containsText" text="1- Bajo">
      <formula>NOT(ISERROR(SEARCH("1- Bajo",D110)))</formula>
    </cfRule>
  </conditionalFormatting>
  <dataValidations count="1">
    <dataValidation type="list" allowBlank="1" showInputMessage="1" showErrorMessage="1" sqref="I14: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333" operator="containsText" id="{776F5267-3D56-49BA-8772-39A9F607D7CF}">
            <xm:f>NOT(ISERROR(SEARCH(#REF!,H10)))</xm:f>
            <xm:f>#REF!</xm:f>
            <x14:dxf>
              <font>
                <color rgb="FF006100"/>
              </font>
              <fill>
                <patternFill>
                  <bgColor rgb="FFC6EFCE"/>
                </patternFill>
              </fill>
            </x14:dxf>
          </x14:cfRule>
          <x14:cfRule type="containsText" priority="334" operator="containsText" id="{FED06DDB-E5A1-4737-9239-5E7952A3195E}">
            <xm:f>NOT(ISERROR(SEARCH(#REF!,H10)))</xm:f>
            <xm:f>#REF!</xm:f>
            <x14:dxf>
              <font>
                <color rgb="FF9C0006"/>
              </font>
              <fill>
                <patternFill>
                  <bgColor rgb="FFFFC7CE"/>
                </patternFill>
              </fill>
            </x14:dxf>
          </x14:cfRule>
          <xm:sqref>H100 H110 H90 H80 H70 H10 H20 H30 H40 H50 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I10:I13 I20:I119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J10:J13 J20:J119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119"/>
  <sheetViews>
    <sheetView showGridLines="0" topLeftCell="L10" zoomScale="80" zoomScaleNormal="80" zoomScalePageLayoutView="70" workbookViewId="0">
      <selection activeCell="AF10" sqref="AF10"/>
    </sheetView>
  </sheetViews>
  <sheetFormatPr defaultColWidth="11.42578125" defaultRowHeight="15"/>
  <cols>
    <col min="1" max="1" width="7" customWidth="1"/>
    <col min="2" max="2" width="34.5703125" customWidth="1"/>
    <col min="3" max="3" width="64" style="22" customWidth="1"/>
    <col min="4" max="4" width="5" hidden="1" customWidth="1"/>
    <col min="5" max="5" width="67" customWidth="1"/>
    <col min="6" max="6" width="11" customWidth="1"/>
    <col min="7" max="7" width="12" customWidth="1"/>
    <col min="8" max="8" width="12.7109375" customWidth="1"/>
    <col min="9" max="9" width="15" customWidth="1"/>
    <col min="10" max="10" width="9.42578125" customWidth="1"/>
    <col min="11" max="11" width="8.42578125" customWidth="1"/>
    <col min="12" max="12" width="57.5703125" customWidth="1"/>
    <col min="13" max="13" width="37.85546875" customWidth="1"/>
    <col min="14" max="14" width="8.85546875" customWidth="1"/>
    <col min="15" max="15" width="18.85546875" customWidth="1"/>
    <col min="16" max="16" width="14.7109375" customWidth="1"/>
    <col min="17" max="17" width="15.140625" customWidth="1"/>
    <col min="18" max="18" width="8.85546875" customWidth="1"/>
    <col min="19" max="19" width="9.28515625" customWidth="1"/>
    <col min="20" max="20" width="24.5703125" style="16" customWidth="1"/>
    <col min="21" max="21" width="24.5703125" style="15" customWidth="1"/>
    <col min="22" max="22" width="24.5703125" style="17" customWidth="1"/>
    <col min="23" max="278" width="11.42578125" style="9"/>
    <col min="279" max="16384" width="11.42578125" style="14"/>
  </cols>
  <sheetData>
    <row r="1" spans="1:278" s="11" customFormat="1" ht="27.75" thickTop="1">
      <c r="A1" s="417"/>
      <c r="B1" s="418"/>
      <c r="C1" s="419"/>
      <c r="D1" s="167"/>
      <c r="E1" s="423" t="s">
        <v>365</v>
      </c>
      <c r="F1" s="424"/>
      <c r="G1" s="424"/>
      <c r="H1" s="424"/>
      <c r="I1" s="424"/>
      <c r="J1" s="424"/>
      <c r="K1" s="424"/>
      <c r="L1" s="424"/>
      <c r="M1" s="424"/>
      <c r="N1" s="424"/>
      <c r="O1" s="424"/>
      <c r="P1" s="424"/>
      <c r="Q1" s="424"/>
      <c r="R1" s="424"/>
      <c r="S1" s="424"/>
      <c r="T1" s="424"/>
      <c r="U1" s="424"/>
      <c r="V1" s="424"/>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7">
      <c r="A2" s="420"/>
      <c r="B2" s="421"/>
      <c r="C2" s="422"/>
      <c r="D2" s="167"/>
      <c r="E2" s="425"/>
      <c r="F2" s="426"/>
      <c r="G2" s="426"/>
      <c r="H2" s="426"/>
      <c r="I2" s="426"/>
      <c r="J2" s="426"/>
      <c r="K2" s="426"/>
      <c r="L2" s="426"/>
      <c r="M2" s="426"/>
      <c r="N2" s="426"/>
      <c r="O2" s="426"/>
      <c r="P2" s="426"/>
      <c r="Q2" s="426"/>
      <c r="R2" s="426"/>
      <c r="S2" s="426"/>
      <c r="T2" s="426"/>
      <c r="U2" s="426"/>
      <c r="V2" s="426"/>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7">
      <c r="A3" s="420"/>
      <c r="B3" s="421"/>
      <c r="C3" s="422"/>
      <c r="D3" s="168"/>
      <c r="E3" s="425"/>
      <c r="F3" s="426"/>
      <c r="G3" s="426"/>
      <c r="H3" s="426"/>
      <c r="I3" s="426"/>
      <c r="J3" s="426"/>
      <c r="K3" s="426"/>
      <c r="L3" s="426"/>
      <c r="M3" s="426"/>
      <c r="N3" s="426"/>
      <c r="O3" s="426"/>
      <c r="P3" s="426"/>
      <c r="Q3" s="426"/>
      <c r="R3" s="426"/>
      <c r="S3" s="426"/>
      <c r="T3" s="426"/>
      <c r="U3" s="426"/>
      <c r="V3" s="426"/>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33" customHeight="1">
      <c r="A4" s="390" t="s">
        <v>366</v>
      </c>
      <c r="B4" s="391"/>
      <c r="C4" s="387" t="s">
        <v>5</v>
      </c>
      <c r="D4" s="388"/>
      <c r="E4" s="388"/>
      <c r="F4" s="388"/>
      <c r="G4" s="388"/>
      <c r="H4" s="388"/>
      <c r="I4" s="388"/>
      <c r="J4" s="388"/>
      <c r="K4" s="388"/>
      <c r="L4" s="388"/>
      <c r="M4" s="389"/>
      <c r="N4" s="390"/>
      <c r="O4" s="391"/>
      <c r="P4" s="387"/>
      <c r="Q4" s="388"/>
      <c r="R4" s="388"/>
      <c r="S4" s="388"/>
      <c r="T4" s="388"/>
      <c r="U4" s="388"/>
      <c r="V4" s="388"/>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5.25" customHeight="1">
      <c r="A5" s="390" t="s">
        <v>367</v>
      </c>
      <c r="B5" s="391"/>
      <c r="C5" s="392" t="s">
        <v>34</v>
      </c>
      <c r="D5" s="393"/>
      <c r="E5" s="393"/>
      <c r="F5" s="393"/>
      <c r="G5" s="393"/>
      <c r="H5" s="393"/>
      <c r="I5" s="393"/>
      <c r="J5" s="393"/>
      <c r="K5" s="393"/>
      <c r="L5" s="393"/>
      <c r="M5" s="394"/>
      <c r="N5" s="390"/>
      <c r="O5" s="391"/>
      <c r="P5" s="392"/>
      <c r="Q5" s="393"/>
      <c r="R5" s="393"/>
      <c r="S5" s="393"/>
      <c r="T5" s="393"/>
      <c r="U5" s="393"/>
      <c r="V5" s="393"/>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35.25" customHeight="1" thickBot="1">
      <c r="A6" s="398" t="s">
        <v>368</v>
      </c>
      <c r="B6" s="399"/>
      <c r="C6" s="395" t="s">
        <v>269</v>
      </c>
      <c r="D6" s="396"/>
      <c r="E6" s="396"/>
      <c r="F6" s="396"/>
      <c r="G6" s="396"/>
      <c r="H6" s="396"/>
      <c r="I6" s="396"/>
      <c r="J6" s="396"/>
      <c r="K6" s="396"/>
      <c r="L6" s="396"/>
      <c r="M6" s="397"/>
      <c r="N6" s="398"/>
      <c r="O6" s="399"/>
      <c r="P6" s="395"/>
      <c r="Q6" s="396"/>
      <c r="R6" s="396"/>
      <c r="S6" s="396"/>
      <c r="T6" s="396"/>
      <c r="U6" s="396"/>
      <c r="V6" s="396"/>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11" t="s">
        <v>270</v>
      </c>
      <c r="B7" s="411"/>
      <c r="C7" s="411"/>
      <c r="D7" s="412" t="s">
        <v>369</v>
      </c>
      <c r="E7" s="413"/>
      <c r="F7" s="413"/>
      <c r="G7" s="413"/>
      <c r="H7" s="413"/>
      <c r="I7" s="413"/>
      <c r="J7" s="413"/>
      <c r="K7" s="413"/>
      <c r="L7" s="413"/>
      <c r="M7" s="413"/>
      <c r="N7" s="413"/>
      <c r="O7" s="413"/>
      <c r="P7" s="413"/>
      <c r="Q7" s="413"/>
      <c r="R7" s="414"/>
      <c r="S7" s="169"/>
      <c r="T7" s="411" t="s">
        <v>370</v>
      </c>
      <c r="U7" s="411"/>
      <c r="V7" s="411"/>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75" customHeight="1" thickTop="1" thickBot="1">
      <c r="A8" s="434" t="s">
        <v>275</v>
      </c>
      <c r="B8" s="411" t="s">
        <v>371</v>
      </c>
      <c r="C8" s="437" t="s">
        <v>271</v>
      </c>
      <c r="D8" s="439" t="s">
        <v>372</v>
      </c>
      <c r="E8" s="415" t="s">
        <v>373</v>
      </c>
      <c r="F8" s="427" t="s">
        <v>374</v>
      </c>
      <c r="G8" s="428"/>
      <c r="H8" s="428"/>
      <c r="I8" s="428"/>
      <c r="J8" s="428"/>
      <c r="K8" s="429"/>
      <c r="L8" s="427" t="s">
        <v>375</v>
      </c>
      <c r="M8" s="428"/>
      <c r="N8" s="428"/>
      <c r="O8" s="428"/>
      <c r="P8" s="428"/>
      <c r="Q8" s="428"/>
      <c r="R8" s="428"/>
      <c r="S8" s="429"/>
      <c r="T8" s="170"/>
      <c r="U8" s="171"/>
      <c r="V8" s="172" t="s">
        <v>376</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14" customHeight="1">
      <c r="A9" s="435"/>
      <c r="B9" s="436"/>
      <c r="C9" s="438"/>
      <c r="D9" s="440"/>
      <c r="E9" s="416"/>
      <c r="F9" s="173" t="s">
        <v>244</v>
      </c>
      <c r="G9" s="173" t="s">
        <v>246</v>
      </c>
      <c r="H9" s="173" t="s">
        <v>377</v>
      </c>
      <c r="I9" s="173" t="s">
        <v>248</v>
      </c>
      <c r="J9" s="176" t="s">
        <v>378</v>
      </c>
      <c r="K9" s="173" t="s">
        <v>254</v>
      </c>
      <c r="L9" s="173" t="s">
        <v>379</v>
      </c>
      <c r="M9" s="152" t="s">
        <v>380</v>
      </c>
      <c r="N9" s="173" t="s">
        <v>381</v>
      </c>
      <c r="O9" s="173" t="s">
        <v>382</v>
      </c>
      <c r="P9" s="173" t="s">
        <v>383</v>
      </c>
      <c r="Q9" s="173" t="s">
        <v>384</v>
      </c>
      <c r="R9" s="176" t="s">
        <v>385</v>
      </c>
      <c r="S9" s="173" t="s">
        <v>386</v>
      </c>
      <c r="T9" s="174" t="s">
        <v>256</v>
      </c>
      <c r="U9" s="174" t="s">
        <v>258</v>
      </c>
      <c r="V9" s="175" t="s">
        <v>387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99" customHeight="1">
      <c r="A10" s="352">
        <v>1</v>
      </c>
      <c r="B10" s="352" t="str">
        <f>'5- Identificación de Riesgos'!B10:B19</f>
        <v xml:space="preserve">Posibilidad de registro y pago equivocado, tardío y sin el cumplimiento de requisitos  de las obligaciones de la Enrtidad </v>
      </c>
      <c r="C10" s="177" t="str">
        <f>'5- Identificación de Riesgos'!D10</f>
        <v>1. Desatender los pagos con un sistema dual, que significa que son revisados y lanzados por un usuario y verificados y aprobados por otro.</v>
      </c>
      <c r="D10" s="159"/>
      <c r="E10" s="400" t="s">
        <v>388</v>
      </c>
      <c r="F10" s="161" t="s">
        <v>389</v>
      </c>
      <c r="G10" s="161" t="s">
        <v>389</v>
      </c>
      <c r="H10" s="161" t="s">
        <v>389</v>
      </c>
      <c r="I10" s="161" t="s">
        <v>389</v>
      </c>
      <c r="J10" s="178">
        <f>COUNTIF(F10:I10,"SI")/4</f>
        <v>1</v>
      </c>
      <c r="K10" s="430">
        <f>AVERAGE(J10:J19)</f>
        <v>1</v>
      </c>
      <c r="L10" s="179" t="str">
        <f>'5- Identificación de Riesgos'!I10</f>
        <v>Afectación de reputacion,imagén,  credibilidad, satisfacción de usuarios y PI</v>
      </c>
      <c r="M10" s="163"/>
      <c r="N10" s="161" t="s">
        <v>389</v>
      </c>
      <c r="O10" s="161" t="s">
        <v>389</v>
      </c>
      <c r="P10" s="161" t="s">
        <v>389</v>
      </c>
      <c r="Q10" s="161" t="s">
        <v>389</v>
      </c>
      <c r="R10" s="178">
        <f>SUM(COUNTIF(N10,"SI")*25%,COUNTIF(O10,"SI")*40%,COUNTIF(P10,"SI")*25%,COUNTIF(Q10,"SI")*10%)</f>
        <v>1</v>
      </c>
      <c r="S10" s="430">
        <f>AVERAGE(R10:R19)</f>
        <v>0.1</v>
      </c>
      <c r="T10" s="431"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Muy Baja - 1</v>
      </c>
      <c r="U10" s="352"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Menor - 2</v>
      </c>
      <c r="V10" s="352" t="str">
        <f>CONCATENATE(VLOOKUP((LEFT(T10,LEN(T10)-4)&amp;LEFT(U10,LEN(U10)-4)),'9- Matriz de Calor '!$D$17:$E$41,2,0)," - ",RIGHT(T10,1)*RIGHT(U10,1))</f>
        <v>Bajo - 2</v>
      </c>
    </row>
    <row r="11" spans="1:278" ht="38.25" customHeight="1">
      <c r="A11" s="352"/>
      <c r="B11" s="352"/>
      <c r="C11" s="177" t="str">
        <f>'5- Identificación de Riesgos'!D11</f>
        <v xml:space="preserve">2. Revisión insuficiente de los documentos físicos por parte del perfil autorizador endoso </v>
      </c>
      <c r="D11" s="159"/>
      <c r="E11" s="401"/>
      <c r="F11" s="161" t="s">
        <v>389</v>
      </c>
      <c r="G11" s="161" t="s">
        <v>389</v>
      </c>
      <c r="H11" s="161" t="s">
        <v>389</v>
      </c>
      <c r="I11" s="161" t="s">
        <v>389</v>
      </c>
      <c r="J11" s="178">
        <f t="shared" ref="J11:J29" si="0">COUNTIF(F11:I11,"SI")/4</f>
        <v>1</v>
      </c>
      <c r="K11" s="430"/>
      <c r="L11" s="179" t="str">
        <f>'5- Identificación de Riesgos'!I11</f>
        <v>Afectación Económica</v>
      </c>
      <c r="M11" s="163"/>
      <c r="N11" s="161"/>
      <c r="O11" s="161"/>
      <c r="P11" s="161"/>
      <c r="Q11" s="161"/>
      <c r="R11" s="178">
        <f t="shared" ref="R11:R19" si="1">SUM(COUNTIF(N11,"SI")*25%,COUNTIF(O11,"SI")*40%,COUNTIF(P11,"SI")*25%,COUNTIF(Q11,"SI")*10%)</f>
        <v>0</v>
      </c>
      <c r="S11" s="430"/>
      <c r="T11" s="432"/>
      <c r="U11" s="352"/>
      <c r="V11" s="352"/>
    </row>
    <row r="12" spans="1:278" ht="35.25" customHeight="1">
      <c r="A12" s="352"/>
      <c r="B12" s="352"/>
      <c r="C12" s="177" t="str">
        <f>'5- Identificación de Riesgos'!D12</f>
        <v xml:space="preserve">3. Inconsistencia de la información en los actos administrativos </v>
      </c>
      <c r="D12" s="159"/>
      <c r="E12" s="401"/>
      <c r="F12" s="161" t="s">
        <v>389</v>
      </c>
      <c r="G12" s="161" t="s">
        <v>389</v>
      </c>
      <c r="H12" s="161" t="s">
        <v>389</v>
      </c>
      <c r="I12" s="161" t="s">
        <v>389</v>
      </c>
      <c r="J12" s="178">
        <f t="shared" si="0"/>
        <v>1</v>
      </c>
      <c r="K12" s="430"/>
      <c r="L12" s="179" t="str">
        <f>'5- Identificación de Riesgos'!I12</f>
        <v>Incumplimiento de las metas establecidas</v>
      </c>
      <c r="M12" s="163"/>
      <c r="N12" s="161"/>
      <c r="O12" s="161"/>
      <c r="P12" s="161"/>
      <c r="Q12" s="161"/>
      <c r="R12" s="178">
        <f t="shared" si="1"/>
        <v>0</v>
      </c>
      <c r="S12" s="430"/>
      <c r="T12" s="432"/>
      <c r="U12" s="352"/>
      <c r="V12" s="352"/>
    </row>
    <row r="13" spans="1:278" ht="51" customHeight="1">
      <c r="A13" s="352"/>
      <c r="B13" s="352"/>
      <c r="C13" s="177" t="str">
        <f>'5- Identificación de Riesgos'!D13</f>
        <v>4. Demora en la radicación de cuentas por las diferentes dependencias de la DESAJ para generar los pagos de contratistas,  gastos de personal, gastos generales, y demás pagos de la entidad.</v>
      </c>
      <c r="D13" s="159"/>
      <c r="E13" s="401"/>
      <c r="F13" s="161" t="s">
        <v>389</v>
      </c>
      <c r="G13" s="161" t="s">
        <v>389</v>
      </c>
      <c r="H13" s="161" t="s">
        <v>389</v>
      </c>
      <c r="I13" s="161" t="s">
        <v>389</v>
      </c>
      <c r="J13" s="178">
        <f t="shared" si="0"/>
        <v>1</v>
      </c>
      <c r="K13" s="430"/>
      <c r="L13" s="179">
        <f>'5- Identificación de Riesgos'!I13</f>
        <v>0</v>
      </c>
      <c r="M13" s="163"/>
      <c r="N13" s="161"/>
      <c r="O13" s="161"/>
      <c r="P13" s="161"/>
      <c r="Q13" s="161"/>
      <c r="R13" s="178">
        <f t="shared" si="1"/>
        <v>0</v>
      </c>
      <c r="S13" s="430"/>
      <c r="T13" s="432"/>
      <c r="U13" s="352"/>
      <c r="V13" s="352"/>
    </row>
    <row r="14" spans="1:278" ht="36" customHeight="1">
      <c r="A14" s="352"/>
      <c r="B14" s="352"/>
      <c r="C14" s="177" t="str">
        <f>'5- Identificación de Riesgos'!D14</f>
        <v>5. Insuficiencia de PAC para el cumplimiento de obligaciones económicas frente a terceros</v>
      </c>
      <c r="D14" s="159"/>
      <c r="E14" s="401"/>
      <c r="F14" s="161" t="s">
        <v>389</v>
      </c>
      <c r="G14" s="161" t="s">
        <v>389</v>
      </c>
      <c r="H14" s="161" t="s">
        <v>389</v>
      </c>
      <c r="I14" s="161" t="s">
        <v>389</v>
      </c>
      <c r="J14" s="178">
        <f t="shared" si="0"/>
        <v>1</v>
      </c>
      <c r="K14" s="430"/>
      <c r="L14" s="179">
        <f>'5- Identificación de Riesgos'!I14</f>
        <v>0</v>
      </c>
      <c r="M14" s="163"/>
      <c r="N14" s="161"/>
      <c r="O14" s="161"/>
      <c r="P14" s="161"/>
      <c r="Q14" s="161"/>
      <c r="R14" s="178">
        <f t="shared" si="1"/>
        <v>0</v>
      </c>
      <c r="S14" s="430"/>
      <c r="T14" s="432"/>
      <c r="U14" s="352"/>
      <c r="V14" s="352"/>
    </row>
    <row r="15" spans="1:278" ht="66" customHeight="1">
      <c r="A15" s="352"/>
      <c r="B15" s="352"/>
      <c r="C15" s="177" t="str">
        <f>'5- Identificación de Riesgos'!D15</f>
        <v>6. Incumplimiento en las directrices del Ministerio de Hacienda en el sentido que los pagos deben realizarse a beneficiario final por intermedio del SIIF Nación a la cuenta bancaria informada por el beneficiario y registrada por la entidad.</v>
      </c>
      <c r="D15" s="159"/>
      <c r="E15" s="401"/>
      <c r="F15" s="161" t="s">
        <v>389</v>
      </c>
      <c r="G15" s="161" t="s">
        <v>389</v>
      </c>
      <c r="H15" s="161" t="s">
        <v>389</v>
      </c>
      <c r="I15" s="161" t="s">
        <v>389</v>
      </c>
      <c r="J15" s="178">
        <f t="shared" si="0"/>
        <v>1</v>
      </c>
      <c r="K15" s="430"/>
      <c r="L15" s="179">
        <f>'5- Identificación de Riesgos'!I15</f>
        <v>0</v>
      </c>
      <c r="M15" s="180"/>
      <c r="N15" s="161"/>
      <c r="O15" s="161"/>
      <c r="P15" s="161"/>
      <c r="Q15" s="161"/>
      <c r="R15" s="178">
        <f t="shared" si="1"/>
        <v>0</v>
      </c>
      <c r="S15" s="430"/>
      <c r="T15" s="432"/>
      <c r="U15" s="352"/>
      <c r="V15" s="352"/>
    </row>
    <row r="16" spans="1:278" ht="54" customHeight="1">
      <c r="A16" s="352"/>
      <c r="B16" s="352"/>
      <c r="C16" s="177" t="str">
        <f>'5- Identificación de Riesgos'!D16</f>
        <v xml:space="preserve">7. Incumplimiento de las Unidades Ejecutoras del presupuesto de los lineamientos definidos por el SIIF Nación en cuanto a que el pago debe realizarse a beneficiario final. </v>
      </c>
      <c r="D16" s="159"/>
      <c r="E16" s="401"/>
      <c r="F16" s="161" t="s">
        <v>389</v>
      </c>
      <c r="G16" s="161" t="s">
        <v>389</v>
      </c>
      <c r="H16" s="161" t="s">
        <v>389</v>
      </c>
      <c r="I16" s="161" t="s">
        <v>389</v>
      </c>
      <c r="J16" s="178">
        <f t="shared" si="0"/>
        <v>1</v>
      </c>
      <c r="K16" s="430"/>
      <c r="L16" s="179">
        <f>'5- Identificación de Riesgos'!I16</f>
        <v>0</v>
      </c>
      <c r="M16" s="180"/>
      <c r="N16" s="161"/>
      <c r="O16" s="161"/>
      <c r="P16" s="161"/>
      <c r="Q16" s="161"/>
      <c r="R16" s="178">
        <f t="shared" si="1"/>
        <v>0</v>
      </c>
      <c r="S16" s="430"/>
      <c r="T16" s="432"/>
      <c r="U16" s="352"/>
      <c r="V16" s="352"/>
    </row>
    <row r="17" spans="1:22" ht="39" customHeight="1">
      <c r="A17" s="352"/>
      <c r="B17" s="352"/>
      <c r="C17" s="177" t="str">
        <f>'5- Identificación de Riesgos'!D17</f>
        <v>8. Tramite sin el lleno de los requisitos lo cual impide el pago y por ende afecta el resultado de los estándares.</v>
      </c>
      <c r="D17" s="159"/>
      <c r="E17" s="401"/>
      <c r="F17" s="161" t="s">
        <v>389</v>
      </c>
      <c r="G17" s="161" t="s">
        <v>389</v>
      </c>
      <c r="H17" s="161" t="s">
        <v>389</v>
      </c>
      <c r="I17" s="161" t="s">
        <v>389</v>
      </c>
      <c r="J17" s="178">
        <f t="shared" si="0"/>
        <v>1</v>
      </c>
      <c r="K17" s="430"/>
      <c r="L17" s="179">
        <f>'5- Identificación de Riesgos'!I17</f>
        <v>0</v>
      </c>
      <c r="M17" s="180"/>
      <c r="N17" s="161"/>
      <c r="O17" s="161"/>
      <c r="P17" s="161"/>
      <c r="Q17" s="161"/>
      <c r="R17" s="178">
        <f t="shared" si="1"/>
        <v>0</v>
      </c>
      <c r="S17" s="430"/>
      <c r="T17" s="432"/>
      <c r="U17" s="352"/>
      <c r="V17" s="352"/>
    </row>
    <row r="18" spans="1:22" ht="56.25" customHeight="1">
      <c r="A18" s="352"/>
      <c r="B18" s="352"/>
      <c r="C18" s="177" t="str">
        <f>'5- Identificación de Riesgos'!D18</f>
        <v xml:space="preserve">9. Ausencia o Inconsistencia en la información de la  cuenta bancaria, despacho y/o número del proceso, reportada en el acto administrativo. </v>
      </c>
      <c r="D18" s="159"/>
      <c r="E18" s="401"/>
      <c r="F18" s="161" t="s">
        <v>389</v>
      </c>
      <c r="G18" s="161" t="s">
        <v>389</v>
      </c>
      <c r="H18" s="161" t="s">
        <v>389</v>
      </c>
      <c r="I18" s="161" t="s">
        <v>389</v>
      </c>
      <c r="J18" s="178">
        <f t="shared" si="0"/>
        <v>1</v>
      </c>
      <c r="K18" s="430"/>
      <c r="L18" s="179">
        <f>'5- Identificación de Riesgos'!I18</f>
        <v>0</v>
      </c>
      <c r="M18" s="180"/>
      <c r="N18" s="161"/>
      <c r="O18" s="161"/>
      <c r="P18" s="161"/>
      <c r="Q18" s="161"/>
      <c r="R18" s="178">
        <f t="shared" si="1"/>
        <v>0</v>
      </c>
      <c r="S18" s="430"/>
      <c r="T18" s="432"/>
      <c r="U18" s="352"/>
      <c r="V18" s="352"/>
    </row>
    <row r="19" spans="1:22" ht="51" customHeight="1">
      <c r="A19" s="352"/>
      <c r="B19" s="352"/>
      <c r="C19" s="177" t="str">
        <f>'5- Identificación de Riesgos'!D19</f>
        <v>10. Falta de verificación integral y detallada de la documentación con relación a los requisitos exigidos en los contratos o en las leyes vigentes</v>
      </c>
      <c r="D19" s="159"/>
      <c r="E19" s="402"/>
      <c r="F19" s="161" t="s">
        <v>389</v>
      </c>
      <c r="G19" s="161" t="s">
        <v>389</v>
      </c>
      <c r="H19" s="161" t="s">
        <v>389</v>
      </c>
      <c r="I19" s="161" t="s">
        <v>389</v>
      </c>
      <c r="J19" s="178">
        <f t="shared" si="0"/>
        <v>1</v>
      </c>
      <c r="K19" s="430"/>
      <c r="L19" s="179">
        <f>'5- Identificación de Riesgos'!I19</f>
        <v>0</v>
      </c>
      <c r="M19" s="180"/>
      <c r="N19" s="161"/>
      <c r="O19" s="161"/>
      <c r="P19" s="161"/>
      <c r="Q19" s="161"/>
      <c r="R19" s="178">
        <f t="shared" si="1"/>
        <v>0</v>
      </c>
      <c r="S19" s="430"/>
      <c r="T19" s="433"/>
      <c r="U19" s="352"/>
      <c r="V19" s="352"/>
    </row>
    <row r="20" spans="1:22" ht="34.5" customHeight="1">
      <c r="A20" s="352">
        <v>2</v>
      </c>
      <c r="B20" s="352" t="str">
        <f>'5- Identificación de Riesgos'!B20:B29</f>
        <v xml:space="preserve">Registrar o emitir  CDP con rubro presupuestal diferente al indicado en la solicitud </v>
      </c>
      <c r="C20" s="177" t="str">
        <f>'5- Identificación de Riesgos'!D20</f>
        <v>falta de controles</v>
      </c>
      <c r="D20" s="159"/>
      <c r="E20" s="403" t="s">
        <v>390</v>
      </c>
      <c r="F20" s="161" t="s">
        <v>389</v>
      </c>
      <c r="G20" s="161" t="s">
        <v>389</v>
      </c>
      <c r="H20" s="161" t="s">
        <v>389</v>
      </c>
      <c r="I20" s="161" t="s">
        <v>389</v>
      </c>
      <c r="J20" s="181">
        <f t="shared" si="0"/>
        <v>1</v>
      </c>
      <c r="K20" s="409">
        <f>AVERAGE(J20:J24)</f>
        <v>0.6</v>
      </c>
      <c r="L20" s="185" t="str">
        <f>'5- Identificación de Riesgos'!I20</f>
        <v>Afectación de reputacion,imagén,  credibilidad, satisfacción de usuarios y PI</v>
      </c>
      <c r="M20" s="180"/>
      <c r="N20" s="161"/>
      <c r="O20" s="161"/>
      <c r="P20" s="161"/>
      <c r="Q20" s="161"/>
      <c r="R20" s="181">
        <f t="shared" ref="R20:R29" si="2">SUM(COUNTIF(N20,"SI")*25%,COUNTIF(O20,"SI")*40%,COUNTIF(P20,"SI")*25%,COUNTIF(Q20,"SI")*10%)</f>
        <v>0</v>
      </c>
      <c r="S20" s="409">
        <f>AVERAGE(R20:R29)</f>
        <v>0</v>
      </c>
      <c r="T20" s="410"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Muy Baja - 1</v>
      </c>
      <c r="U20" s="352"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52" t="str">
        <f>CONCATENATE(VLOOKUP((LEFT(T20,LEN(T20)-4)&amp;LEFT(U20,LEN(U20)-4)),'9- Matriz de Calor '!$D$17:$E$41,2,0)," - ",RIGHT(T20,1)*RIGHT(U20,1))</f>
        <v>Bajo - 2</v>
      </c>
    </row>
    <row r="21" spans="1:22" ht="34.5" customHeight="1">
      <c r="A21" s="352"/>
      <c r="B21" s="352"/>
      <c r="C21" s="177" t="str">
        <f>'5- Identificación de Riesgos'!D21</f>
        <v xml:space="preserve">Fallas en los sistemas de información </v>
      </c>
      <c r="D21" s="159"/>
      <c r="E21" s="404"/>
      <c r="F21" s="161" t="s">
        <v>389</v>
      </c>
      <c r="G21" s="161" t="s">
        <v>389</v>
      </c>
      <c r="H21" s="161" t="s">
        <v>389</v>
      </c>
      <c r="I21" s="161" t="s">
        <v>389</v>
      </c>
      <c r="J21" s="181">
        <f t="shared" si="0"/>
        <v>1</v>
      </c>
      <c r="K21" s="409"/>
      <c r="L21" s="185" t="str">
        <f>'5- Identificación de Riesgos'!I21</f>
        <v>Afectación Económica</v>
      </c>
      <c r="M21" s="180"/>
      <c r="N21" s="161"/>
      <c r="O21" s="161"/>
      <c r="P21" s="161"/>
      <c r="Q21" s="161"/>
      <c r="R21" s="181">
        <f t="shared" si="2"/>
        <v>0</v>
      </c>
      <c r="S21" s="409"/>
      <c r="T21" s="410"/>
      <c r="U21" s="352"/>
      <c r="V21" s="352"/>
    </row>
    <row r="22" spans="1:22" ht="34.5" customHeight="1">
      <c r="A22" s="352"/>
      <c r="B22" s="352"/>
      <c r="C22" s="177" t="str">
        <f>'5- Identificación de Riesgos'!D22</f>
        <v>Error en la asignación del rubro en el sistema</v>
      </c>
      <c r="D22" s="159"/>
      <c r="E22" s="404"/>
      <c r="F22" s="161" t="s">
        <v>389</v>
      </c>
      <c r="G22" s="161" t="s">
        <v>389</v>
      </c>
      <c r="H22" s="161" t="s">
        <v>389</v>
      </c>
      <c r="I22" s="161" t="s">
        <v>389</v>
      </c>
      <c r="J22" s="181">
        <f t="shared" si="0"/>
        <v>1</v>
      </c>
      <c r="K22" s="409"/>
      <c r="L22" s="185" t="str">
        <f>'5- Identificación de Riesgos'!I22</f>
        <v>Incumplimiento de las metas establecidas</v>
      </c>
      <c r="M22" s="180"/>
      <c r="N22" s="161"/>
      <c r="O22" s="161"/>
      <c r="P22" s="161"/>
      <c r="Q22" s="161"/>
      <c r="R22" s="181">
        <f t="shared" si="2"/>
        <v>0</v>
      </c>
      <c r="S22" s="409"/>
      <c r="T22" s="410"/>
      <c r="U22" s="352"/>
      <c r="V22" s="352"/>
    </row>
    <row r="23" spans="1:22" ht="14.25" customHeight="1">
      <c r="A23" s="352"/>
      <c r="B23" s="352"/>
      <c r="C23" s="177">
        <f>'5- Identificación de Riesgos'!D23</f>
        <v>0</v>
      </c>
      <c r="D23" s="159"/>
      <c r="E23" s="404"/>
      <c r="F23" s="161"/>
      <c r="G23" s="161"/>
      <c r="H23" s="161"/>
      <c r="I23" s="161"/>
      <c r="J23" s="181">
        <f t="shared" si="0"/>
        <v>0</v>
      </c>
      <c r="K23" s="409"/>
      <c r="L23" s="185">
        <f>'5- Identificación de Riesgos'!I23</f>
        <v>0</v>
      </c>
      <c r="M23" s="180"/>
      <c r="N23" s="161"/>
      <c r="O23" s="161"/>
      <c r="P23" s="161"/>
      <c r="Q23" s="161"/>
      <c r="R23" s="181">
        <f t="shared" si="2"/>
        <v>0</v>
      </c>
      <c r="S23" s="409"/>
      <c r="T23" s="410"/>
      <c r="U23" s="352"/>
      <c r="V23" s="352"/>
    </row>
    <row r="24" spans="1:22" ht="14.25" customHeight="1">
      <c r="A24" s="352"/>
      <c r="B24" s="352"/>
      <c r="C24" s="177">
        <f>'5- Identificación de Riesgos'!D24</f>
        <v>0</v>
      </c>
      <c r="D24" s="159"/>
      <c r="E24" s="404"/>
      <c r="F24" s="161"/>
      <c r="G24" s="161"/>
      <c r="H24" s="161"/>
      <c r="I24" s="161"/>
      <c r="J24" s="181">
        <f t="shared" si="0"/>
        <v>0</v>
      </c>
      <c r="K24" s="409"/>
      <c r="L24" s="185">
        <f>'5- Identificación de Riesgos'!I24</f>
        <v>0</v>
      </c>
      <c r="M24" s="180"/>
      <c r="N24" s="161"/>
      <c r="O24" s="161"/>
      <c r="P24" s="161"/>
      <c r="Q24" s="161"/>
      <c r="R24" s="181">
        <f t="shared" si="2"/>
        <v>0</v>
      </c>
      <c r="S24" s="409"/>
      <c r="T24" s="410"/>
      <c r="U24" s="352"/>
      <c r="V24" s="352"/>
    </row>
    <row r="25" spans="1:22" ht="14.25" customHeight="1">
      <c r="A25" s="352"/>
      <c r="B25" s="352"/>
      <c r="C25" s="177">
        <f>'5- Identificación de Riesgos'!D25</f>
        <v>0</v>
      </c>
      <c r="D25" s="159"/>
      <c r="E25" s="404"/>
      <c r="F25" s="161"/>
      <c r="G25" s="161"/>
      <c r="H25" s="161"/>
      <c r="I25" s="161"/>
      <c r="J25" s="181">
        <f t="shared" si="0"/>
        <v>0</v>
      </c>
      <c r="K25" s="409"/>
      <c r="L25" s="185">
        <f>'5- Identificación de Riesgos'!I25</f>
        <v>0</v>
      </c>
      <c r="M25" s="180"/>
      <c r="N25" s="161"/>
      <c r="O25" s="161"/>
      <c r="P25" s="161"/>
      <c r="Q25" s="161"/>
      <c r="R25" s="181">
        <f t="shared" si="2"/>
        <v>0</v>
      </c>
      <c r="S25" s="409"/>
      <c r="T25" s="410"/>
      <c r="U25" s="352"/>
      <c r="V25" s="352"/>
    </row>
    <row r="26" spans="1:22" ht="14.25" customHeight="1">
      <c r="A26" s="352"/>
      <c r="B26" s="352"/>
      <c r="C26" s="177">
        <f>'5- Identificación de Riesgos'!D26</f>
        <v>0</v>
      </c>
      <c r="D26" s="159"/>
      <c r="E26" s="404"/>
      <c r="F26" s="161"/>
      <c r="G26" s="161"/>
      <c r="H26" s="161"/>
      <c r="I26" s="161"/>
      <c r="J26" s="181">
        <f t="shared" si="0"/>
        <v>0</v>
      </c>
      <c r="K26" s="409"/>
      <c r="L26" s="185">
        <f>'5- Identificación de Riesgos'!I26</f>
        <v>0</v>
      </c>
      <c r="M26" s="180"/>
      <c r="N26" s="161"/>
      <c r="O26" s="161"/>
      <c r="P26" s="161"/>
      <c r="Q26" s="161"/>
      <c r="R26" s="181">
        <f t="shared" si="2"/>
        <v>0</v>
      </c>
      <c r="S26" s="409"/>
      <c r="T26" s="410"/>
      <c r="U26" s="352"/>
      <c r="V26" s="352"/>
    </row>
    <row r="27" spans="1:22" ht="14.25" customHeight="1">
      <c r="A27" s="352"/>
      <c r="B27" s="352"/>
      <c r="C27" s="177">
        <f>'5- Identificación de Riesgos'!D27</f>
        <v>0</v>
      </c>
      <c r="D27" s="159"/>
      <c r="E27" s="404"/>
      <c r="F27" s="161"/>
      <c r="G27" s="161"/>
      <c r="H27" s="161"/>
      <c r="I27" s="161"/>
      <c r="J27" s="181">
        <f t="shared" si="0"/>
        <v>0</v>
      </c>
      <c r="K27" s="409"/>
      <c r="L27" s="185">
        <f>'5- Identificación de Riesgos'!I27</f>
        <v>0</v>
      </c>
      <c r="M27" s="180"/>
      <c r="N27" s="161"/>
      <c r="O27" s="161"/>
      <c r="P27" s="161"/>
      <c r="Q27" s="161"/>
      <c r="R27" s="181">
        <f t="shared" si="2"/>
        <v>0</v>
      </c>
      <c r="S27" s="409"/>
      <c r="T27" s="410"/>
      <c r="U27" s="352"/>
      <c r="V27" s="352"/>
    </row>
    <row r="28" spans="1:22" ht="14.25" customHeight="1">
      <c r="A28" s="352"/>
      <c r="B28" s="352"/>
      <c r="C28" s="177">
        <f>'5- Identificación de Riesgos'!D28</f>
        <v>0</v>
      </c>
      <c r="D28" s="159"/>
      <c r="E28" s="404"/>
      <c r="F28" s="161"/>
      <c r="G28" s="161"/>
      <c r="H28" s="161"/>
      <c r="I28" s="161"/>
      <c r="J28" s="181">
        <f t="shared" si="0"/>
        <v>0</v>
      </c>
      <c r="K28" s="409"/>
      <c r="L28" s="185">
        <f>'5- Identificación de Riesgos'!I28</f>
        <v>0</v>
      </c>
      <c r="M28" s="180"/>
      <c r="N28" s="161"/>
      <c r="O28" s="161"/>
      <c r="P28" s="161"/>
      <c r="Q28" s="161"/>
      <c r="R28" s="181">
        <f t="shared" si="2"/>
        <v>0</v>
      </c>
      <c r="S28" s="409"/>
      <c r="T28" s="410"/>
      <c r="U28" s="352"/>
      <c r="V28" s="352"/>
    </row>
    <row r="29" spans="1:22" ht="14.25" customHeight="1">
      <c r="A29" s="352"/>
      <c r="B29" s="352"/>
      <c r="C29" s="177">
        <f>'5- Identificación de Riesgos'!D29</f>
        <v>0</v>
      </c>
      <c r="D29" s="159"/>
      <c r="E29" s="405"/>
      <c r="F29" s="161"/>
      <c r="G29" s="161"/>
      <c r="H29" s="161"/>
      <c r="I29" s="161"/>
      <c r="J29" s="181">
        <f t="shared" si="0"/>
        <v>0</v>
      </c>
      <c r="K29" s="409"/>
      <c r="L29" s="185">
        <f>'5- Identificación de Riesgos'!I29</f>
        <v>0</v>
      </c>
      <c r="M29" s="180"/>
      <c r="N29" s="161"/>
      <c r="O29" s="161"/>
      <c r="P29" s="161"/>
      <c r="Q29" s="161"/>
      <c r="R29" s="181">
        <f t="shared" si="2"/>
        <v>0</v>
      </c>
      <c r="S29" s="409"/>
      <c r="T29" s="410"/>
      <c r="U29" s="352"/>
      <c r="V29" s="352"/>
    </row>
    <row r="30" spans="1:22" ht="30.75">
      <c r="A30" s="352">
        <v>3</v>
      </c>
      <c r="B30" s="352" t="str">
        <f>'5- Identificación de Riesgos'!B30:B39</f>
        <v xml:space="preserve">Incumplimiento de obligaciones tributarias </v>
      </c>
      <c r="C30" s="177" t="str">
        <f>'5- Identificación de Riesgos'!D30</f>
        <v>1. Fallas en los sistemas de información</v>
      </c>
      <c r="D30" s="159"/>
      <c r="E30" s="403" t="s">
        <v>391</v>
      </c>
      <c r="F30" s="161" t="s">
        <v>389</v>
      </c>
      <c r="G30" s="161" t="s">
        <v>389</v>
      </c>
      <c r="H30" s="161" t="s">
        <v>389</v>
      </c>
      <c r="I30" s="161" t="s">
        <v>389</v>
      </c>
      <c r="J30" s="181">
        <f t="shared" ref="J30:J99" si="3">COUNTIF(F30:I30,"SI")/4</f>
        <v>1</v>
      </c>
      <c r="K30" s="409">
        <f>AVERAGE(J30:J30)</f>
        <v>1</v>
      </c>
      <c r="L30" s="179" t="str">
        <f>'5- Identificación de Riesgos'!I30</f>
        <v>Afectación de reputacion,imagén,  credibilidad, satisfacción de usuarios y PI</v>
      </c>
      <c r="M30" s="180"/>
      <c r="N30" s="161"/>
      <c r="O30" s="161"/>
      <c r="P30" s="161"/>
      <c r="Q30" s="161"/>
      <c r="R30" s="181">
        <f t="shared" ref="R30:R99" si="4">SUM(COUNTIF(N30,"SI")*25%,COUNTIF(O30,"SI")*40%,COUNTIF(P30,"SI")*25%,COUNTIF(Q30,"SI")*10%)</f>
        <v>0</v>
      </c>
      <c r="S30" s="409">
        <f>AVERAGE(R30:R39)</f>
        <v>0</v>
      </c>
      <c r="T30" s="410"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Muy Baja - 1</v>
      </c>
      <c r="U30" s="352"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Leve - 1</v>
      </c>
      <c r="V30" s="352" t="str">
        <f>CONCATENATE(VLOOKUP((LEFT(T30,LEN(T30)-4)&amp;LEFT(U30,LEN(U30)-4)),'9- Matriz de Calor '!$D$17:$E$41,2,0)," - ",RIGHT(T30,1)*RIGHT(U30,1))</f>
        <v>Bajo - 1</v>
      </c>
    </row>
    <row r="31" spans="1:22" ht="29.25" customHeight="1">
      <c r="A31" s="352"/>
      <c r="B31" s="352"/>
      <c r="C31" s="177" t="str">
        <f>'5- Identificación de Riesgos'!D31</f>
        <v>2. Ausencia de programas de capacitación institucional en temas tributarios.</v>
      </c>
      <c r="D31" s="159"/>
      <c r="E31" s="404"/>
      <c r="F31" s="161" t="s">
        <v>389</v>
      </c>
      <c r="G31" s="161" t="s">
        <v>389</v>
      </c>
      <c r="H31" s="161" t="s">
        <v>389</v>
      </c>
      <c r="I31" s="161" t="s">
        <v>389</v>
      </c>
      <c r="J31" s="181">
        <f t="shared" si="3"/>
        <v>1</v>
      </c>
      <c r="K31" s="409"/>
      <c r="L31" s="179" t="str">
        <f>'5- Identificación de Riesgos'!I31</f>
        <v>Afectación Económica</v>
      </c>
      <c r="M31" s="180"/>
      <c r="N31" s="161"/>
      <c r="O31" s="161"/>
      <c r="P31" s="161"/>
      <c r="Q31" s="161"/>
      <c r="R31" s="181">
        <f t="shared" si="4"/>
        <v>0</v>
      </c>
      <c r="S31" s="409"/>
      <c r="T31" s="410"/>
      <c r="U31" s="352"/>
      <c r="V31" s="352"/>
    </row>
    <row r="32" spans="1:22" ht="30" customHeight="1">
      <c r="A32" s="352"/>
      <c r="B32" s="352"/>
      <c r="C32" s="177" t="str">
        <f>'5- Identificación de Riesgos'!D32</f>
        <v>3. Rotación del personal o ausencia temporal por vacaciones y licencias.</v>
      </c>
      <c r="D32" s="159"/>
      <c r="E32" s="404"/>
      <c r="F32" s="161" t="s">
        <v>389</v>
      </c>
      <c r="G32" s="161" t="s">
        <v>389</v>
      </c>
      <c r="H32" s="161" t="s">
        <v>389</v>
      </c>
      <c r="I32" s="161" t="s">
        <v>389</v>
      </c>
      <c r="J32" s="181">
        <f t="shared" si="3"/>
        <v>1</v>
      </c>
      <c r="K32" s="409"/>
      <c r="L32" s="179" t="str">
        <f>'5- Identificación de Riesgos'!I32</f>
        <v>Incumplimiento de las metas establecidas</v>
      </c>
      <c r="M32" s="180"/>
      <c r="N32" s="161"/>
      <c r="O32" s="161"/>
      <c r="P32" s="161"/>
      <c r="Q32" s="161"/>
      <c r="R32" s="181">
        <f t="shared" si="4"/>
        <v>0</v>
      </c>
      <c r="S32" s="409"/>
      <c r="T32" s="410"/>
      <c r="U32" s="352"/>
      <c r="V32" s="352"/>
    </row>
    <row r="33" spans="1:22" ht="39.75" customHeight="1">
      <c r="A33" s="352"/>
      <c r="B33" s="352"/>
      <c r="C33" s="177" t="str">
        <f>'5- Identificación de Riesgos'!D33</f>
        <v>4. No contar con otro empleado capacitado en el manejo de portales bancarios y aplicativos para el pago de impuestos o seguridad social</v>
      </c>
      <c r="D33" s="159"/>
      <c r="E33" s="404"/>
      <c r="F33" s="161" t="s">
        <v>389</v>
      </c>
      <c r="G33" s="161" t="s">
        <v>389</v>
      </c>
      <c r="H33" s="161" t="s">
        <v>389</v>
      </c>
      <c r="I33" s="161" t="s">
        <v>389</v>
      </c>
      <c r="J33" s="181">
        <f t="shared" si="3"/>
        <v>1</v>
      </c>
      <c r="K33" s="409"/>
      <c r="L33" s="179">
        <f>'5- Identificación de Riesgos'!I33</f>
        <v>0</v>
      </c>
      <c r="M33" s="180"/>
      <c r="N33" s="161"/>
      <c r="O33" s="161"/>
      <c r="P33" s="161"/>
      <c r="Q33" s="161"/>
      <c r="R33" s="181">
        <f t="shared" si="4"/>
        <v>0</v>
      </c>
      <c r="S33" s="409"/>
      <c r="T33" s="410"/>
      <c r="U33" s="352"/>
      <c r="V33" s="352"/>
    </row>
    <row r="34" spans="1:22" ht="30" customHeight="1">
      <c r="A34" s="352"/>
      <c r="B34" s="352"/>
      <c r="C34" s="177" t="str">
        <f>'5- Identificación de Riesgos'!D34</f>
        <v>5. Entrega de los documentos por fuera de las fechas límites de pago fijadas los entes de control.</v>
      </c>
      <c r="D34" s="159"/>
      <c r="E34" s="404"/>
      <c r="F34" s="161" t="s">
        <v>389</v>
      </c>
      <c r="G34" s="161" t="s">
        <v>389</v>
      </c>
      <c r="H34" s="161" t="s">
        <v>389</v>
      </c>
      <c r="I34" s="161" t="s">
        <v>389</v>
      </c>
      <c r="J34" s="181">
        <f t="shared" si="3"/>
        <v>1</v>
      </c>
      <c r="K34" s="409"/>
      <c r="L34" s="179">
        <f>'5- Identificación de Riesgos'!I34</f>
        <v>0</v>
      </c>
      <c r="M34" s="180"/>
      <c r="N34" s="161"/>
      <c r="O34" s="161"/>
      <c r="P34" s="161"/>
      <c r="Q34" s="161"/>
      <c r="R34" s="181">
        <f t="shared" si="4"/>
        <v>0</v>
      </c>
      <c r="S34" s="409"/>
      <c r="T34" s="410"/>
      <c r="U34" s="352"/>
      <c r="V34" s="352"/>
    </row>
    <row r="35" spans="1:22" ht="11.25" customHeight="1">
      <c r="A35" s="352"/>
      <c r="B35" s="352"/>
      <c r="C35" s="177">
        <f>'5- Identificación de Riesgos'!D35</f>
        <v>0</v>
      </c>
      <c r="D35" s="159"/>
      <c r="E35" s="404"/>
      <c r="F35" s="161"/>
      <c r="G35" s="161"/>
      <c r="H35" s="161"/>
      <c r="I35" s="161"/>
      <c r="J35" s="181">
        <f t="shared" si="3"/>
        <v>0</v>
      </c>
      <c r="K35" s="409"/>
      <c r="L35" s="179">
        <f>'5- Identificación de Riesgos'!I35</f>
        <v>0</v>
      </c>
      <c r="M35" s="180"/>
      <c r="N35" s="161"/>
      <c r="O35" s="161"/>
      <c r="P35" s="161"/>
      <c r="Q35" s="161"/>
      <c r="R35" s="181">
        <f t="shared" si="4"/>
        <v>0</v>
      </c>
      <c r="S35" s="409"/>
      <c r="T35" s="410"/>
      <c r="U35" s="352"/>
      <c r="V35" s="352"/>
    </row>
    <row r="36" spans="1:22" ht="11.25" customHeight="1">
      <c r="A36" s="352"/>
      <c r="B36" s="352"/>
      <c r="C36" s="177">
        <f>'5- Identificación de Riesgos'!D36</f>
        <v>0</v>
      </c>
      <c r="D36" s="159"/>
      <c r="E36" s="404"/>
      <c r="F36" s="161"/>
      <c r="G36" s="161"/>
      <c r="H36" s="161"/>
      <c r="I36" s="161"/>
      <c r="J36" s="181">
        <f t="shared" si="3"/>
        <v>0</v>
      </c>
      <c r="K36" s="409"/>
      <c r="L36" s="179">
        <f>'5- Identificación de Riesgos'!I36</f>
        <v>0</v>
      </c>
      <c r="M36" s="180"/>
      <c r="N36" s="161"/>
      <c r="O36" s="161"/>
      <c r="P36" s="161"/>
      <c r="Q36" s="161"/>
      <c r="R36" s="181">
        <f t="shared" si="4"/>
        <v>0</v>
      </c>
      <c r="S36" s="409"/>
      <c r="T36" s="410"/>
      <c r="U36" s="352"/>
      <c r="V36" s="352"/>
    </row>
    <row r="37" spans="1:22" ht="11.25" customHeight="1">
      <c r="A37" s="352"/>
      <c r="B37" s="352"/>
      <c r="C37" s="177">
        <f>'5- Identificación de Riesgos'!D37</f>
        <v>0</v>
      </c>
      <c r="D37" s="159"/>
      <c r="E37" s="404"/>
      <c r="F37" s="161"/>
      <c r="G37" s="161"/>
      <c r="H37" s="161"/>
      <c r="I37" s="161"/>
      <c r="J37" s="181">
        <f t="shared" si="3"/>
        <v>0</v>
      </c>
      <c r="K37" s="409"/>
      <c r="L37" s="179">
        <f>'5- Identificación de Riesgos'!I37</f>
        <v>0</v>
      </c>
      <c r="M37" s="180"/>
      <c r="N37" s="161"/>
      <c r="O37" s="161"/>
      <c r="P37" s="161"/>
      <c r="Q37" s="161"/>
      <c r="R37" s="181">
        <f t="shared" si="4"/>
        <v>0</v>
      </c>
      <c r="S37" s="409"/>
      <c r="T37" s="410"/>
      <c r="U37" s="352"/>
      <c r="V37" s="352"/>
    </row>
    <row r="38" spans="1:22" ht="11.25" customHeight="1">
      <c r="A38" s="352"/>
      <c r="B38" s="352"/>
      <c r="C38" s="177">
        <f>'5- Identificación de Riesgos'!D38</f>
        <v>0</v>
      </c>
      <c r="D38" s="159"/>
      <c r="E38" s="404"/>
      <c r="F38" s="161"/>
      <c r="G38" s="161"/>
      <c r="H38" s="161"/>
      <c r="I38" s="161"/>
      <c r="J38" s="181">
        <f t="shared" si="3"/>
        <v>0</v>
      </c>
      <c r="K38" s="409"/>
      <c r="L38" s="179">
        <f>'5- Identificación de Riesgos'!I38</f>
        <v>0</v>
      </c>
      <c r="M38" s="180"/>
      <c r="N38" s="161"/>
      <c r="O38" s="161"/>
      <c r="P38" s="161"/>
      <c r="Q38" s="161"/>
      <c r="R38" s="181">
        <f t="shared" si="4"/>
        <v>0</v>
      </c>
      <c r="S38" s="409"/>
      <c r="T38" s="410"/>
      <c r="U38" s="352"/>
      <c r="V38" s="352"/>
    </row>
    <row r="39" spans="1:22" ht="11.25" customHeight="1">
      <c r="A39" s="352"/>
      <c r="B39" s="352"/>
      <c r="C39" s="177">
        <f>'5- Identificación de Riesgos'!D39</f>
        <v>0</v>
      </c>
      <c r="D39" s="159"/>
      <c r="E39" s="405"/>
      <c r="F39" s="161"/>
      <c r="G39" s="161"/>
      <c r="H39" s="161"/>
      <c r="I39" s="161"/>
      <c r="J39" s="181">
        <f t="shared" si="3"/>
        <v>0</v>
      </c>
      <c r="K39" s="409"/>
      <c r="L39" s="179">
        <f>'5- Identificación de Riesgos'!I39</f>
        <v>0</v>
      </c>
      <c r="M39" s="180"/>
      <c r="N39" s="161"/>
      <c r="O39" s="161"/>
      <c r="P39" s="161"/>
      <c r="Q39" s="161"/>
      <c r="R39" s="181">
        <f t="shared" si="4"/>
        <v>0</v>
      </c>
      <c r="S39" s="409"/>
      <c r="T39" s="410"/>
      <c r="U39" s="352"/>
      <c r="V39" s="352"/>
    </row>
    <row r="40" spans="1:22" ht="32.25" customHeight="1">
      <c r="A40" s="352">
        <v>4</v>
      </c>
      <c r="B40" s="352" t="str">
        <f>'5- Identificación de Riesgos'!B40:B49</f>
        <v xml:space="preserve">Iliquidez </v>
      </c>
      <c r="C40" s="177" t="str">
        <f>'5- Identificación de Riesgos'!D40</f>
        <v>1. Olvidar realizar el traslado de recursos entre libretas por parte del Grupo de Fondos Especiales</v>
      </c>
      <c r="D40" s="159"/>
      <c r="E40" s="403" t="s">
        <v>392</v>
      </c>
      <c r="F40" s="161" t="s">
        <v>389</v>
      </c>
      <c r="G40" s="161" t="s">
        <v>389</v>
      </c>
      <c r="H40" s="161" t="s">
        <v>389</v>
      </c>
      <c r="I40" s="161" t="s">
        <v>389</v>
      </c>
      <c r="J40" s="181">
        <f t="shared" si="3"/>
        <v>1</v>
      </c>
      <c r="K40" s="409">
        <f>AVERAGE(J40:J42)</f>
        <v>1</v>
      </c>
      <c r="L40" s="185" t="str">
        <f>'5- Identificación de Riesgos'!I40</f>
        <v>Afectación de reputacion,imagén,  credibilidad, satisfacción de usuarios y PI</v>
      </c>
      <c r="M40" s="180"/>
      <c r="N40" s="161" t="s">
        <v>389</v>
      </c>
      <c r="O40" s="161" t="s">
        <v>393</v>
      </c>
      <c r="P40" s="161" t="s">
        <v>393</v>
      </c>
      <c r="Q40" s="161" t="s">
        <v>389</v>
      </c>
      <c r="R40" s="181">
        <f t="shared" si="4"/>
        <v>0.35</v>
      </c>
      <c r="S40" s="409">
        <f>AVERAGE(R40:R49)</f>
        <v>9.5000000000000001E-2</v>
      </c>
      <c r="T40" s="410"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Muy Baja - 1</v>
      </c>
      <c r="U40" s="352"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Leve - 1</v>
      </c>
      <c r="V40" s="352" t="str">
        <f>CONCATENATE(VLOOKUP((LEFT(T40,LEN(T40)-4)&amp;LEFT(U40,LEN(U40)-4)),'9- Matriz de Calor '!$D$17:$E$41,2,0)," - ",RIGHT(T40,1)*RIGHT(U40,1))</f>
        <v>Bajo - 1</v>
      </c>
    </row>
    <row r="41" spans="1:22" ht="49.5" customHeight="1">
      <c r="A41" s="352"/>
      <c r="B41" s="352"/>
      <c r="C41" s="177" t="str">
        <f>'5- Identificación de Riesgos'!D41</f>
        <v>2. No revisión oportuna  de las libretas de las diferentes unidades - recursos sin situación de fondos - en el SIIF NACIÓN para verificar que los recursos hayan sido trasladados.</v>
      </c>
      <c r="D41" s="159"/>
      <c r="E41" s="404"/>
      <c r="F41" s="161" t="s">
        <v>389</v>
      </c>
      <c r="G41" s="161" t="s">
        <v>389</v>
      </c>
      <c r="H41" s="161" t="s">
        <v>389</v>
      </c>
      <c r="I41" s="161" t="s">
        <v>389</v>
      </c>
      <c r="J41" s="181">
        <f t="shared" si="3"/>
        <v>1</v>
      </c>
      <c r="K41" s="409"/>
      <c r="L41" s="185" t="str">
        <f>'5- Identificación de Riesgos'!I41</f>
        <v>Afectación Económica</v>
      </c>
      <c r="M41" s="180"/>
      <c r="N41" s="161" t="s">
        <v>389</v>
      </c>
      <c r="O41" s="161" t="s">
        <v>393</v>
      </c>
      <c r="P41" s="161" t="s">
        <v>389</v>
      </c>
      <c r="Q41" s="161" t="s">
        <v>389</v>
      </c>
      <c r="R41" s="181">
        <f t="shared" si="4"/>
        <v>0.6</v>
      </c>
      <c r="S41" s="409"/>
      <c r="T41" s="410"/>
      <c r="U41" s="352"/>
      <c r="V41" s="352"/>
    </row>
    <row r="42" spans="1:22" ht="23.25" customHeight="1">
      <c r="A42" s="352"/>
      <c r="B42" s="352"/>
      <c r="C42" s="177" t="str">
        <f>'5- Identificación de Riesgos'!D42</f>
        <v xml:space="preserve">3. Plan de Caja no actualizado  </v>
      </c>
      <c r="D42" s="159"/>
      <c r="E42" s="404"/>
      <c r="F42" s="161" t="s">
        <v>389</v>
      </c>
      <c r="G42" s="161" t="s">
        <v>389</v>
      </c>
      <c r="H42" s="161" t="s">
        <v>389</v>
      </c>
      <c r="I42" s="161" t="s">
        <v>389</v>
      </c>
      <c r="J42" s="181">
        <f t="shared" si="3"/>
        <v>1</v>
      </c>
      <c r="K42" s="409"/>
      <c r="L42" s="185" t="str">
        <f>'5- Identificación de Riesgos'!I42</f>
        <v>Incumplimiento de las metas establecidas</v>
      </c>
      <c r="M42" s="180"/>
      <c r="N42" s="161"/>
      <c r="O42" s="161"/>
      <c r="P42" s="161"/>
      <c r="Q42" s="161"/>
      <c r="R42" s="181">
        <f t="shared" si="4"/>
        <v>0</v>
      </c>
      <c r="S42" s="409"/>
      <c r="T42" s="410"/>
      <c r="U42" s="352"/>
      <c r="V42" s="352"/>
    </row>
    <row r="43" spans="1:22" ht="13.5" customHeight="1">
      <c r="A43" s="352"/>
      <c r="B43" s="352"/>
      <c r="C43" s="177">
        <f>'5- Identificación de Riesgos'!D43</f>
        <v>0</v>
      </c>
      <c r="D43" s="159"/>
      <c r="E43" s="404"/>
      <c r="F43" s="161"/>
      <c r="G43" s="161"/>
      <c r="H43" s="161"/>
      <c r="I43" s="161"/>
      <c r="J43" s="181">
        <f t="shared" si="3"/>
        <v>0</v>
      </c>
      <c r="K43" s="409"/>
      <c r="L43" s="185">
        <f>'5- Identificación de Riesgos'!I43</f>
        <v>0</v>
      </c>
      <c r="M43" s="180"/>
      <c r="N43" s="161"/>
      <c r="O43" s="161"/>
      <c r="P43" s="161"/>
      <c r="Q43" s="161"/>
      <c r="R43" s="181">
        <f t="shared" si="4"/>
        <v>0</v>
      </c>
      <c r="S43" s="409"/>
      <c r="T43" s="410"/>
      <c r="U43" s="352"/>
      <c r="V43" s="352"/>
    </row>
    <row r="44" spans="1:22" ht="13.5" customHeight="1">
      <c r="A44" s="352"/>
      <c r="B44" s="352"/>
      <c r="C44" s="177">
        <f>'5- Identificación de Riesgos'!D44</f>
        <v>0</v>
      </c>
      <c r="D44" s="159"/>
      <c r="E44" s="404"/>
      <c r="F44" s="161"/>
      <c r="G44" s="161"/>
      <c r="H44" s="161"/>
      <c r="I44" s="161"/>
      <c r="J44" s="181">
        <f t="shared" si="3"/>
        <v>0</v>
      </c>
      <c r="K44" s="409"/>
      <c r="L44" s="185">
        <f>'5- Identificación de Riesgos'!I44</f>
        <v>0</v>
      </c>
      <c r="M44" s="180"/>
      <c r="N44" s="161"/>
      <c r="O44" s="161"/>
      <c r="P44" s="161"/>
      <c r="Q44" s="161"/>
      <c r="R44" s="181">
        <f t="shared" si="4"/>
        <v>0</v>
      </c>
      <c r="S44" s="409"/>
      <c r="T44" s="410"/>
      <c r="U44" s="352"/>
      <c r="V44" s="352"/>
    </row>
    <row r="45" spans="1:22" ht="13.5" customHeight="1">
      <c r="A45" s="352"/>
      <c r="B45" s="352"/>
      <c r="C45" s="177">
        <f>'5- Identificación de Riesgos'!D45</f>
        <v>0</v>
      </c>
      <c r="D45" s="159"/>
      <c r="E45" s="404"/>
      <c r="F45" s="161"/>
      <c r="G45" s="161"/>
      <c r="H45" s="161"/>
      <c r="I45" s="161"/>
      <c r="J45" s="181">
        <f t="shared" si="3"/>
        <v>0</v>
      </c>
      <c r="K45" s="409"/>
      <c r="L45" s="185">
        <f>'5- Identificación de Riesgos'!I45</f>
        <v>0</v>
      </c>
      <c r="M45" s="180"/>
      <c r="N45" s="161"/>
      <c r="O45" s="161"/>
      <c r="P45" s="161"/>
      <c r="Q45" s="161"/>
      <c r="R45" s="181">
        <f t="shared" si="4"/>
        <v>0</v>
      </c>
      <c r="S45" s="409"/>
      <c r="T45" s="410"/>
      <c r="U45" s="352"/>
      <c r="V45" s="352"/>
    </row>
    <row r="46" spans="1:22" ht="13.5" customHeight="1">
      <c r="A46" s="352"/>
      <c r="B46" s="352"/>
      <c r="C46" s="177">
        <f>'5- Identificación de Riesgos'!D46</f>
        <v>0</v>
      </c>
      <c r="D46" s="159"/>
      <c r="E46" s="404"/>
      <c r="F46" s="161"/>
      <c r="G46" s="161"/>
      <c r="H46" s="161"/>
      <c r="I46" s="161"/>
      <c r="J46" s="181">
        <f t="shared" si="3"/>
        <v>0</v>
      </c>
      <c r="K46" s="409"/>
      <c r="L46" s="185">
        <f>'5- Identificación de Riesgos'!I46</f>
        <v>0</v>
      </c>
      <c r="M46" s="180"/>
      <c r="N46" s="161"/>
      <c r="O46" s="161"/>
      <c r="P46" s="161"/>
      <c r="Q46" s="161"/>
      <c r="R46" s="181">
        <f t="shared" si="4"/>
        <v>0</v>
      </c>
      <c r="S46" s="409"/>
      <c r="T46" s="410"/>
      <c r="U46" s="352"/>
      <c r="V46" s="352"/>
    </row>
    <row r="47" spans="1:22" ht="13.5" customHeight="1">
      <c r="A47" s="352"/>
      <c r="B47" s="352"/>
      <c r="C47" s="177">
        <f>'5- Identificación de Riesgos'!D47</f>
        <v>0</v>
      </c>
      <c r="D47" s="159"/>
      <c r="E47" s="404"/>
      <c r="F47" s="161"/>
      <c r="G47" s="161"/>
      <c r="H47" s="161"/>
      <c r="I47" s="161"/>
      <c r="J47" s="181">
        <f t="shared" si="3"/>
        <v>0</v>
      </c>
      <c r="K47" s="409"/>
      <c r="L47" s="185">
        <f>'5- Identificación de Riesgos'!I47</f>
        <v>0</v>
      </c>
      <c r="M47" s="180"/>
      <c r="N47" s="161"/>
      <c r="O47" s="161"/>
      <c r="P47" s="161"/>
      <c r="Q47" s="161"/>
      <c r="R47" s="181">
        <f t="shared" si="4"/>
        <v>0</v>
      </c>
      <c r="S47" s="409"/>
      <c r="T47" s="410"/>
      <c r="U47" s="352"/>
      <c r="V47" s="352"/>
    </row>
    <row r="48" spans="1:22" ht="13.5" customHeight="1">
      <c r="A48" s="352"/>
      <c r="B48" s="352"/>
      <c r="C48" s="177">
        <f>'5- Identificación de Riesgos'!D48</f>
        <v>0</v>
      </c>
      <c r="D48" s="159"/>
      <c r="E48" s="404"/>
      <c r="F48" s="161"/>
      <c r="G48" s="161"/>
      <c r="H48" s="161"/>
      <c r="I48" s="161"/>
      <c r="J48" s="181">
        <f t="shared" si="3"/>
        <v>0</v>
      </c>
      <c r="K48" s="409"/>
      <c r="L48" s="185">
        <f>'5- Identificación de Riesgos'!I48</f>
        <v>0</v>
      </c>
      <c r="M48" s="180"/>
      <c r="N48" s="161"/>
      <c r="O48" s="161"/>
      <c r="P48" s="161"/>
      <c r="Q48" s="161"/>
      <c r="R48" s="181">
        <f t="shared" si="4"/>
        <v>0</v>
      </c>
      <c r="S48" s="409"/>
      <c r="T48" s="410"/>
      <c r="U48" s="352"/>
      <c r="V48" s="352"/>
    </row>
    <row r="49" spans="1:22" ht="13.5" customHeight="1">
      <c r="A49" s="352"/>
      <c r="B49" s="352"/>
      <c r="C49" s="177">
        <f>'5- Identificación de Riesgos'!D49</f>
        <v>0</v>
      </c>
      <c r="D49" s="159"/>
      <c r="E49" s="405"/>
      <c r="F49" s="161"/>
      <c r="G49" s="161"/>
      <c r="H49" s="161"/>
      <c r="I49" s="161"/>
      <c r="J49" s="181">
        <f t="shared" si="3"/>
        <v>0</v>
      </c>
      <c r="K49" s="409"/>
      <c r="L49" s="185">
        <f>'5- Identificación de Riesgos'!I49</f>
        <v>0</v>
      </c>
      <c r="M49" s="180"/>
      <c r="N49" s="161"/>
      <c r="O49" s="161"/>
      <c r="P49" s="161"/>
      <c r="Q49" s="161"/>
      <c r="R49" s="181">
        <f t="shared" si="4"/>
        <v>0</v>
      </c>
      <c r="S49" s="409"/>
      <c r="T49" s="410"/>
      <c r="U49" s="352"/>
      <c r="V49" s="352"/>
    </row>
    <row r="50" spans="1:22" ht="30.75">
      <c r="A50" s="352">
        <v>5</v>
      </c>
      <c r="B50" s="352" t="str">
        <f>'5- Identificación de Riesgos'!B50:B59</f>
        <v xml:space="preserve">Perdida de rentabilidad o oportunidad de los recursos financieros </v>
      </c>
      <c r="C50" s="177">
        <f>'5- Identificación de Riesgos'!D50</f>
        <v>0</v>
      </c>
      <c r="D50" s="159"/>
      <c r="E50" s="406"/>
      <c r="F50" s="161" t="s">
        <v>393</v>
      </c>
      <c r="G50" s="161" t="s">
        <v>389</v>
      </c>
      <c r="H50" s="161" t="s">
        <v>389</v>
      </c>
      <c r="I50" s="161" t="s">
        <v>389</v>
      </c>
      <c r="J50" s="181">
        <f t="shared" ref="J50:J69" si="5">COUNTIF(F50:I50,"SI")/4</f>
        <v>0.75</v>
      </c>
      <c r="K50" s="409">
        <f>AVERAGE(J50:J53)</f>
        <v>0.9375</v>
      </c>
      <c r="L50" s="179" t="str">
        <f>'5- Identificación de Riesgos'!I50</f>
        <v>Afectación de reputacion,imagén,  credibilidad, satisfacción de usuarios y PI</v>
      </c>
      <c r="M50" s="180"/>
      <c r="N50" s="161" t="s">
        <v>393</v>
      </c>
      <c r="O50" s="161" t="s">
        <v>393</v>
      </c>
      <c r="P50" s="161" t="s">
        <v>389</v>
      </c>
      <c r="Q50" s="161" t="s">
        <v>389</v>
      </c>
      <c r="R50" s="181">
        <f t="shared" ref="R50:R69" si="6">SUM(COUNTIF(N50,"SI")*25%,COUNTIF(O50,"SI")*40%,COUNTIF(P50,"SI")*25%,COUNTIF(Q50,"SI")*10%)</f>
        <v>0.35</v>
      </c>
      <c r="S50" s="409">
        <f>AVERAGE(R50:R59)</f>
        <v>3.4999999999999996E-2</v>
      </c>
      <c r="T50" s="410" t="str">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Muy Baja - 1</v>
      </c>
      <c r="U50" s="352" t="str">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Leve - 1</v>
      </c>
      <c r="V50" s="352" t="str">
        <f>CONCATENATE(VLOOKUP((LEFT(T50,LEN(T50)-4)&amp;LEFT(U50,LEN(U50)-4)),'9- Matriz de Calor '!$D$17:$E$41,2,0)," - ",RIGHT(T50,1)*RIGHT(U50,1))</f>
        <v>Bajo - 1</v>
      </c>
    </row>
    <row r="51" spans="1:22" ht="19.5" customHeight="1">
      <c r="A51" s="352"/>
      <c r="B51" s="352"/>
      <c r="C51" s="177">
        <f>'5- Identificación de Riesgos'!D51</f>
        <v>0</v>
      </c>
      <c r="D51" s="159"/>
      <c r="E51" s="407"/>
      <c r="F51" s="161" t="s">
        <v>389</v>
      </c>
      <c r="G51" s="161" t="s">
        <v>389</v>
      </c>
      <c r="H51" s="161" t="s">
        <v>389</v>
      </c>
      <c r="I51" s="161" t="s">
        <v>389</v>
      </c>
      <c r="J51" s="181">
        <f t="shared" si="5"/>
        <v>1</v>
      </c>
      <c r="K51" s="409"/>
      <c r="L51" s="179" t="str">
        <f>'5- Identificación de Riesgos'!I51</f>
        <v>Afectación Económica</v>
      </c>
      <c r="M51" s="180"/>
      <c r="N51" s="161"/>
      <c r="O51" s="161"/>
      <c r="P51" s="161"/>
      <c r="Q51" s="161"/>
      <c r="R51" s="181">
        <f t="shared" si="6"/>
        <v>0</v>
      </c>
      <c r="S51" s="409"/>
      <c r="T51" s="410"/>
      <c r="U51" s="352"/>
      <c r="V51" s="352"/>
    </row>
    <row r="52" spans="1:22" ht="19.5" customHeight="1">
      <c r="A52" s="352"/>
      <c r="B52" s="352"/>
      <c r="C52" s="177">
        <f>'5- Identificación de Riesgos'!D52</f>
        <v>0</v>
      </c>
      <c r="D52" s="159"/>
      <c r="E52" s="407"/>
      <c r="F52" s="161" t="s">
        <v>389</v>
      </c>
      <c r="G52" s="161" t="s">
        <v>389</v>
      </c>
      <c r="H52" s="161" t="s">
        <v>389</v>
      </c>
      <c r="I52" s="161" t="s">
        <v>389</v>
      </c>
      <c r="J52" s="181">
        <f t="shared" si="5"/>
        <v>1</v>
      </c>
      <c r="K52" s="409"/>
      <c r="L52" s="179" t="str">
        <f>'5- Identificación de Riesgos'!I52</f>
        <v>Incumplimiento de las metas establecidas</v>
      </c>
      <c r="M52" s="180"/>
      <c r="N52" s="161"/>
      <c r="O52" s="161"/>
      <c r="P52" s="161"/>
      <c r="Q52" s="161"/>
      <c r="R52" s="181">
        <f t="shared" si="6"/>
        <v>0</v>
      </c>
      <c r="S52" s="409"/>
      <c r="T52" s="410"/>
      <c r="U52" s="352"/>
      <c r="V52" s="352"/>
    </row>
    <row r="53" spans="1:22" ht="13.5" customHeight="1">
      <c r="A53" s="352"/>
      <c r="B53" s="352"/>
      <c r="C53" s="177">
        <f>'5- Identificación de Riesgos'!D53</f>
        <v>0</v>
      </c>
      <c r="D53" s="159"/>
      <c r="E53" s="407"/>
      <c r="F53" s="161" t="s">
        <v>389</v>
      </c>
      <c r="G53" s="161" t="s">
        <v>389</v>
      </c>
      <c r="H53" s="161" t="s">
        <v>389</v>
      </c>
      <c r="I53" s="161" t="s">
        <v>389</v>
      </c>
      <c r="J53" s="181">
        <f t="shared" si="5"/>
        <v>1</v>
      </c>
      <c r="K53" s="409"/>
      <c r="L53" s="179">
        <f>'5- Identificación de Riesgos'!I53</f>
        <v>0</v>
      </c>
      <c r="M53" s="180"/>
      <c r="N53" s="161"/>
      <c r="O53" s="161"/>
      <c r="P53" s="161"/>
      <c r="Q53" s="161"/>
      <c r="R53" s="181">
        <f t="shared" si="6"/>
        <v>0</v>
      </c>
      <c r="S53" s="409"/>
      <c r="T53" s="410"/>
      <c r="U53" s="352"/>
      <c r="V53" s="352"/>
    </row>
    <row r="54" spans="1:22" ht="13.5" customHeight="1">
      <c r="A54" s="352"/>
      <c r="B54" s="352"/>
      <c r="C54" s="177">
        <f>'5- Identificación de Riesgos'!D54</f>
        <v>0</v>
      </c>
      <c r="D54" s="159"/>
      <c r="E54" s="407"/>
      <c r="F54" s="161"/>
      <c r="G54" s="161"/>
      <c r="H54" s="161"/>
      <c r="I54" s="161"/>
      <c r="J54" s="181">
        <f t="shared" si="5"/>
        <v>0</v>
      </c>
      <c r="K54" s="409"/>
      <c r="L54" s="179">
        <f>'5- Identificación de Riesgos'!I54</f>
        <v>0</v>
      </c>
      <c r="M54" s="180"/>
      <c r="N54" s="161"/>
      <c r="O54" s="161"/>
      <c r="P54" s="161"/>
      <c r="Q54" s="161"/>
      <c r="R54" s="181">
        <f t="shared" si="6"/>
        <v>0</v>
      </c>
      <c r="S54" s="409"/>
      <c r="T54" s="410"/>
      <c r="U54" s="352"/>
      <c r="V54" s="352"/>
    </row>
    <row r="55" spans="1:22" ht="13.5" customHeight="1">
      <c r="A55" s="352"/>
      <c r="B55" s="352"/>
      <c r="C55" s="177">
        <f>'5- Identificación de Riesgos'!D55</f>
        <v>0</v>
      </c>
      <c r="D55" s="159"/>
      <c r="E55" s="407"/>
      <c r="F55" s="161"/>
      <c r="G55" s="161"/>
      <c r="H55" s="161"/>
      <c r="I55" s="161"/>
      <c r="J55" s="181">
        <f t="shared" si="5"/>
        <v>0</v>
      </c>
      <c r="K55" s="409"/>
      <c r="L55" s="179">
        <f>'5- Identificación de Riesgos'!I55</f>
        <v>0</v>
      </c>
      <c r="M55" s="180"/>
      <c r="N55" s="161"/>
      <c r="O55" s="161"/>
      <c r="P55" s="161"/>
      <c r="Q55" s="161"/>
      <c r="R55" s="181">
        <f t="shared" si="6"/>
        <v>0</v>
      </c>
      <c r="S55" s="409"/>
      <c r="T55" s="410"/>
      <c r="U55" s="352"/>
      <c r="V55" s="352"/>
    </row>
    <row r="56" spans="1:22" ht="13.5" customHeight="1">
      <c r="A56" s="352"/>
      <c r="B56" s="352"/>
      <c r="C56" s="177">
        <f>'5- Identificación de Riesgos'!D56</f>
        <v>0</v>
      </c>
      <c r="D56" s="159"/>
      <c r="E56" s="407"/>
      <c r="F56" s="161"/>
      <c r="G56" s="161"/>
      <c r="H56" s="161"/>
      <c r="I56" s="161"/>
      <c r="J56" s="181">
        <f t="shared" si="5"/>
        <v>0</v>
      </c>
      <c r="K56" s="409"/>
      <c r="L56" s="179">
        <f>'5- Identificación de Riesgos'!I56</f>
        <v>0</v>
      </c>
      <c r="M56" s="180"/>
      <c r="N56" s="161"/>
      <c r="O56" s="161"/>
      <c r="P56" s="161"/>
      <c r="Q56" s="161"/>
      <c r="R56" s="181">
        <f t="shared" si="6"/>
        <v>0</v>
      </c>
      <c r="S56" s="409"/>
      <c r="T56" s="410"/>
      <c r="U56" s="352"/>
      <c r="V56" s="352"/>
    </row>
    <row r="57" spans="1:22" ht="13.5" customHeight="1">
      <c r="A57" s="352"/>
      <c r="B57" s="352"/>
      <c r="C57" s="177">
        <f>'5- Identificación de Riesgos'!D57</f>
        <v>0</v>
      </c>
      <c r="D57" s="159"/>
      <c r="E57" s="407"/>
      <c r="F57" s="161"/>
      <c r="G57" s="161"/>
      <c r="H57" s="161"/>
      <c r="I57" s="161"/>
      <c r="J57" s="181">
        <f t="shared" si="5"/>
        <v>0</v>
      </c>
      <c r="K57" s="409"/>
      <c r="L57" s="179">
        <f>'5- Identificación de Riesgos'!I57</f>
        <v>0</v>
      </c>
      <c r="M57" s="180"/>
      <c r="N57" s="161"/>
      <c r="O57" s="161"/>
      <c r="P57" s="161"/>
      <c r="Q57" s="161"/>
      <c r="R57" s="181">
        <f t="shared" si="6"/>
        <v>0</v>
      </c>
      <c r="S57" s="409"/>
      <c r="T57" s="410"/>
      <c r="U57" s="352"/>
      <c r="V57" s="352"/>
    </row>
    <row r="58" spans="1:22" ht="13.5" customHeight="1">
      <c r="A58" s="352"/>
      <c r="B58" s="352"/>
      <c r="C58" s="177">
        <f>'5- Identificación de Riesgos'!D58</f>
        <v>0</v>
      </c>
      <c r="D58" s="159"/>
      <c r="E58" s="407"/>
      <c r="F58" s="161"/>
      <c r="G58" s="161"/>
      <c r="H58" s="161"/>
      <c r="I58" s="161"/>
      <c r="J58" s="181">
        <f t="shared" si="5"/>
        <v>0</v>
      </c>
      <c r="K58" s="409"/>
      <c r="L58" s="179">
        <f>'5- Identificación de Riesgos'!I58</f>
        <v>0</v>
      </c>
      <c r="M58" s="180"/>
      <c r="N58" s="161"/>
      <c r="O58" s="161"/>
      <c r="P58" s="161"/>
      <c r="Q58" s="161"/>
      <c r="R58" s="181">
        <f t="shared" si="6"/>
        <v>0</v>
      </c>
      <c r="S58" s="409"/>
      <c r="T58" s="410"/>
      <c r="U58" s="352"/>
      <c r="V58" s="352"/>
    </row>
    <row r="59" spans="1:22" ht="13.5" customHeight="1">
      <c r="A59" s="352"/>
      <c r="B59" s="352"/>
      <c r="C59" s="177">
        <f>'5- Identificación de Riesgos'!D59</f>
        <v>0</v>
      </c>
      <c r="D59" s="159"/>
      <c r="E59" s="408"/>
      <c r="F59" s="161"/>
      <c r="G59" s="161"/>
      <c r="H59" s="161"/>
      <c r="I59" s="161"/>
      <c r="J59" s="181">
        <f t="shared" si="5"/>
        <v>0</v>
      </c>
      <c r="K59" s="409"/>
      <c r="L59" s="179">
        <f>'5- Identificación de Riesgos'!I59</f>
        <v>0</v>
      </c>
      <c r="M59" s="180"/>
      <c r="N59" s="161"/>
      <c r="O59" s="161"/>
      <c r="P59" s="161"/>
      <c r="Q59" s="161"/>
      <c r="R59" s="181">
        <f t="shared" si="6"/>
        <v>0</v>
      </c>
      <c r="S59" s="409"/>
      <c r="T59" s="410"/>
      <c r="U59" s="352"/>
      <c r="V59" s="352"/>
    </row>
    <row r="60" spans="1:22" ht="30.75">
      <c r="A60" s="352">
        <v>6</v>
      </c>
      <c r="B60" s="352" t="str">
        <f>'5- Identificación de Riesgos'!B60:B69</f>
        <v xml:space="preserve">Emitir o presentar  en forma  errada o tardia  los  Balances de la entidad </v>
      </c>
      <c r="C60" s="177" t="str">
        <f>'5- Identificación de Riesgos'!D60</f>
        <v>Fallas en los controles</v>
      </c>
      <c r="D60" s="159"/>
      <c r="E60" s="406" t="s">
        <v>394</v>
      </c>
      <c r="F60" s="161" t="s">
        <v>389</v>
      </c>
      <c r="G60" s="161" t="s">
        <v>389</v>
      </c>
      <c r="H60" s="161" t="s">
        <v>389</v>
      </c>
      <c r="I60" s="161" t="s">
        <v>389</v>
      </c>
      <c r="J60" s="181">
        <f t="shared" si="5"/>
        <v>1</v>
      </c>
      <c r="K60" s="409">
        <f>AVERAGE(J60:J61)</f>
        <v>1</v>
      </c>
      <c r="L60" s="185" t="str">
        <f>'5- Identificación de Riesgos'!I60</f>
        <v>Incumplimiento de las metas establecidas</v>
      </c>
      <c r="M60" s="180"/>
      <c r="N60" s="161" t="s">
        <v>393</v>
      </c>
      <c r="O60" s="161" t="s">
        <v>393</v>
      </c>
      <c r="P60" s="161" t="s">
        <v>389</v>
      </c>
      <c r="Q60" s="161" t="s">
        <v>389</v>
      </c>
      <c r="R60" s="181">
        <f t="shared" si="6"/>
        <v>0.35</v>
      </c>
      <c r="S60" s="409">
        <f>AVERAGE(R60:R69)</f>
        <v>0.13500000000000001</v>
      </c>
      <c r="T60" s="410" t="str">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Muy Baja - 1</v>
      </c>
      <c r="U60" s="352" t="str">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Leve - 1</v>
      </c>
      <c r="V60" s="352" t="str">
        <f>CONCATENATE(VLOOKUP((LEFT(T60,LEN(T60)-4)&amp;LEFT(U60,LEN(U60)-4)),'9- Matriz de Calor '!$D$17:$E$41,2,0)," - ",RIGHT(T60,1)*RIGHT(U60,1))</f>
        <v>Bajo - 1</v>
      </c>
    </row>
    <row r="61" spans="1:22" ht="21" customHeight="1">
      <c r="A61" s="352"/>
      <c r="B61" s="352"/>
      <c r="C61" s="177" t="str">
        <f>'5- Identificación de Riesgos'!D61</f>
        <v xml:space="preserve">Fallas en los sistemas de información </v>
      </c>
      <c r="D61" s="159"/>
      <c r="E61" s="407"/>
      <c r="F61" s="161" t="s">
        <v>389</v>
      </c>
      <c r="G61" s="161" t="s">
        <v>389</v>
      </c>
      <c r="H61" s="161" t="s">
        <v>389</v>
      </c>
      <c r="I61" s="161" t="s">
        <v>389</v>
      </c>
      <c r="J61" s="181">
        <f t="shared" si="5"/>
        <v>1</v>
      </c>
      <c r="K61" s="409"/>
      <c r="L61" s="185" t="str">
        <f>'5- Identificación de Riesgos'!I61</f>
        <v>Afectación Económica</v>
      </c>
      <c r="M61" s="180"/>
      <c r="N61" s="161" t="s">
        <v>389</v>
      </c>
      <c r="O61" s="161" t="s">
        <v>389</v>
      </c>
      <c r="P61" s="161" t="s">
        <v>389</v>
      </c>
      <c r="Q61" s="161" t="s">
        <v>389</v>
      </c>
      <c r="R61" s="181">
        <f t="shared" si="6"/>
        <v>1</v>
      </c>
      <c r="S61" s="409"/>
      <c r="T61" s="410"/>
      <c r="U61" s="352"/>
      <c r="V61" s="352"/>
    </row>
    <row r="62" spans="1:22" ht="21" customHeight="1">
      <c r="A62" s="352"/>
      <c r="B62" s="352"/>
      <c r="C62" s="177" t="str">
        <f>'5- Identificación de Riesgos'!D62</f>
        <v>Recibo de información fuera de tiempo</v>
      </c>
      <c r="D62" s="159"/>
      <c r="E62" s="407"/>
      <c r="F62" s="161" t="s">
        <v>389</v>
      </c>
      <c r="G62" s="161" t="s">
        <v>389</v>
      </c>
      <c r="H62" s="161" t="s">
        <v>389</v>
      </c>
      <c r="I62" s="161" t="s">
        <v>389</v>
      </c>
      <c r="J62" s="181">
        <f t="shared" si="5"/>
        <v>1</v>
      </c>
      <c r="K62" s="409"/>
      <c r="L62" s="185">
        <f>'5- Identificación de Riesgos'!I62</f>
        <v>0</v>
      </c>
      <c r="M62" s="180"/>
      <c r="N62" s="161"/>
      <c r="O62" s="161"/>
      <c r="P62" s="161"/>
      <c r="Q62" s="161"/>
      <c r="R62" s="181">
        <f t="shared" si="6"/>
        <v>0</v>
      </c>
      <c r="S62" s="409"/>
      <c r="T62" s="410"/>
      <c r="U62" s="352"/>
      <c r="V62" s="352"/>
    </row>
    <row r="63" spans="1:22" ht="21" customHeight="1">
      <c r="A63" s="352"/>
      <c r="B63" s="352"/>
      <c r="C63" s="177" t="str">
        <f>'5- Identificación de Riesgos'!D63</f>
        <v>Operaciones no registradas</v>
      </c>
      <c r="D63" s="159"/>
      <c r="E63" s="407"/>
      <c r="F63" s="161" t="s">
        <v>389</v>
      </c>
      <c r="G63" s="161" t="s">
        <v>389</v>
      </c>
      <c r="H63" s="161" t="s">
        <v>389</v>
      </c>
      <c r="I63" s="161" t="s">
        <v>389</v>
      </c>
      <c r="J63" s="181">
        <f t="shared" si="5"/>
        <v>1</v>
      </c>
      <c r="K63" s="409"/>
      <c r="L63" s="185">
        <f>'5- Identificación de Riesgos'!I63</f>
        <v>0</v>
      </c>
      <c r="M63" s="180"/>
      <c r="N63" s="161"/>
      <c r="O63" s="161"/>
      <c r="P63" s="161"/>
      <c r="Q63" s="161"/>
      <c r="R63" s="181">
        <f t="shared" si="6"/>
        <v>0</v>
      </c>
      <c r="S63" s="409"/>
      <c r="T63" s="410"/>
      <c r="U63" s="352"/>
      <c r="V63" s="352"/>
    </row>
    <row r="64" spans="1:22" ht="21" customHeight="1">
      <c r="A64" s="352"/>
      <c r="B64" s="352"/>
      <c r="C64" s="177" t="str">
        <f>'5- Identificación de Riesgos'!D64</f>
        <v xml:space="preserve">Registros errados </v>
      </c>
      <c r="D64" s="159"/>
      <c r="E64" s="407"/>
      <c r="F64" s="161"/>
      <c r="G64" s="161"/>
      <c r="H64" s="161"/>
      <c r="I64" s="161"/>
      <c r="J64" s="181">
        <f t="shared" si="5"/>
        <v>0</v>
      </c>
      <c r="K64" s="409"/>
      <c r="L64" s="185">
        <f>'5- Identificación de Riesgos'!I64</f>
        <v>0</v>
      </c>
      <c r="M64" s="180"/>
      <c r="N64" s="161"/>
      <c r="O64" s="161"/>
      <c r="P64" s="161"/>
      <c r="Q64" s="161"/>
      <c r="R64" s="181">
        <f t="shared" si="6"/>
        <v>0</v>
      </c>
      <c r="S64" s="409"/>
      <c r="T64" s="410"/>
      <c r="U64" s="352"/>
      <c r="V64" s="352"/>
    </row>
    <row r="65" spans="1:22" ht="12" customHeight="1">
      <c r="A65" s="352"/>
      <c r="B65" s="352"/>
      <c r="C65" s="177">
        <f>'5- Identificación de Riesgos'!D65</f>
        <v>0</v>
      </c>
      <c r="D65" s="159"/>
      <c r="E65" s="407"/>
      <c r="F65" s="161"/>
      <c r="G65" s="161"/>
      <c r="H65" s="161"/>
      <c r="I65" s="161"/>
      <c r="J65" s="181">
        <f t="shared" si="5"/>
        <v>0</v>
      </c>
      <c r="K65" s="409"/>
      <c r="L65" s="185">
        <f>'5- Identificación de Riesgos'!I65</f>
        <v>0</v>
      </c>
      <c r="M65" s="180"/>
      <c r="N65" s="161"/>
      <c r="O65" s="161"/>
      <c r="P65" s="161"/>
      <c r="Q65" s="161"/>
      <c r="R65" s="181">
        <f t="shared" si="6"/>
        <v>0</v>
      </c>
      <c r="S65" s="409"/>
      <c r="T65" s="410"/>
      <c r="U65" s="352"/>
      <c r="V65" s="352"/>
    </row>
    <row r="66" spans="1:22" ht="12" customHeight="1">
      <c r="A66" s="352"/>
      <c r="B66" s="352"/>
      <c r="C66" s="177">
        <f>'5- Identificación de Riesgos'!D66</f>
        <v>0</v>
      </c>
      <c r="D66" s="159"/>
      <c r="E66" s="407"/>
      <c r="F66" s="161"/>
      <c r="G66" s="161"/>
      <c r="H66" s="161"/>
      <c r="I66" s="161"/>
      <c r="J66" s="181">
        <f t="shared" si="5"/>
        <v>0</v>
      </c>
      <c r="K66" s="409"/>
      <c r="L66" s="185">
        <f>'5- Identificación de Riesgos'!I66</f>
        <v>0</v>
      </c>
      <c r="M66" s="180"/>
      <c r="N66" s="161"/>
      <c r="O66" s="161"/>
      <c r="P66" s="161"/>
      <c r="Q66" s="161"/>
      <c r="R66" s="181">
        <f t="shared" si="6"/>
        <v>0</v>
      </c>
      <c r="S66" s="409"/>
      <c r="T66" s="410"/>
      <c r="U66" s="352"/>
      <c r="V66" s="352"/>
    </row>
    <row r="67" spans="1:22" ht="12" customHeight="1">
      <c r="A67" s="352"/>
      <c r="B67" s="352"/>
      <c r="C67" s="177">
        <f>'5- Identificación de Riesgos'!D67</f>
        <v>0</v>
      </c>
      <c r="D67" s="159"/>
      <c r="E67" s="407"/>
      <c r="F67" s="161"/>
      <c r="G67" s="161"/>
      <c r="H67" s="161"/>
      <c r="I67" s="161"/>
      <c r="J67" s="181">
        <f t="shared" si="5"/>
        <v>0</v>
      </c>
      <c r="K67" s="409"/>
      <c r="L67" s="185">
        <f>'5- Identificación de Riesgos'!I67</f>
        <v>0</v>
      </c>
      <c r="M67" s="180"/>
      <c r="N67" s="161"/>
      <c r="O67" s="161"/>
      <c r="P67" s="161"/>
      <c r="Q67" s="161"/>
      <c r="R67" s="181">
        <f t="shared" si="6"/>
        <v>0</v>
      </c>
      <c r="S67" s="409"/>
      <c r="T67" s="410"/>
      <c r="U67" s="352"/>
      <c r="V67" s="352"/>
    </row>
    <row r="68" spans="1:22" ht="12" customHeight="1">
      <c r="A68" s="352"/>
      <c r="B68" s="352"/>
      <c r="C68" s="177">
        <f>'5- Identificación de Riesgos'!D68</f>
        <v>0</v>
      </c>
      <c r="D68" s="159"/>
      <c r="E68" s="407"/>
      <c r="F68" s="161"/>
      <c r="G68" s="161"/>
      <c r="H68" s="161"/>
      <c r="I68" s="161"/>
      <c r="J68" s="181">
        <f t="shared" si="5"/>
        <v>0</v>
      </c>
      <c r="K68" s="409"/>
      <c r="L68" s="185">
        <f>'5- Identificación de Riesgos'!I68</f>
        <v>0</v>
      </c>
      <c r="M68" s="180"/>
      <c r="N68" s="161"/>
      <c r="O68" s="161"/>
      <c r="P68" s="161"/>
      <c r="Q68" s="161"/>
      <c r="R68" s="181">
        <f t="shared" si="6"/>
        <v>0</v>
      </c>
      <c r="S68" s="409"/>
      <c r="T68" s="410"/>
      <c r="U68" s="352"/>
      <c r="V68" s="352"/>
    </row>
    <row r="69" spans="1:22" ht="12" customHeight="1">
      <c r="A69" s="352"/>
      <c r="B69" s="352"/>
      <c r="C69" s="177">
        <f>'5- Identificación de Riesgos'!D69</f>
        <v>0</v>
      </c>
      <c r="D69" s="159"/>
      <c r="E69" s="408"/>
      <c r="F69" s="161"/>
      <c r="G69" s="161"/>
      <c r="H69" s="161"/>
      <c r="I69" s="161"/>
      <c r="J69" s="181">
        <f t="shared" si="5"/>
        <v>0</v>
      </c>
      <c r="K69" s="409"/>
      <c r="L69" s="185">
        <f>'5- Identificación de Riesgos'!I69</f>
        <v>0</v>
      </c>
      <c r="M69" s="180"/>
      <c r="N69" s="161"/>
      <c r="O69" s="161"/>
      <c r="P69" s="161"/>
      <c r="Q69" s="161"/>
      <c r="R69" s="181">
        <f t="shared" si="6"/>
        <v>0</v>
      </c>
      <c r="S69" s="409"/>
      <c r="T69" s="410"/>
      <c r="U69" s="352"/>
      <c r="V69" s="352"/>
    </row>
    <row r="70" spans="1:22" ht="30.75">
      <c r="A70" s="354">
        <v>7</v>
      </c>
      <c r="B70" s="352" t="str">
        <f>'5- Identificación de Riesgos'!B70:B79</f>
        <v xml:space="preserve">Recibir dádivas o beneficios a nombre propio o de terceros para  afectar la seguridad o confidencialidad de la información   </v>
      </c>
      <c r="C70" s="177" t="str">
        <f>'5- Identificación de Riesgos'!D70</f>
        <v>Falta de ética y valores.</v>
      </c>
      <c r="D70" s="159"/>
      <c r="E70" s="163"/>
      <c r="F70" s="161"/>
      <c r="G70" s="161"/>
      <c r="H70" s="161"/>
      <c r="I70" s="161"/>
      <c r="J70" s="181">
        <f t="shared" ref="J70:J79" si="7">COUNTIF(F70:I70,"SI")/4</f>
        <v>0</v>
      </c>
      <c r="K70" s="409">
        <f>AVERAGE(J70:J72)</f>
        <v>0</v>
      </c>
      <c r="L70" s="179" t="str">
        <f>'5- Identificación de Riesgos'!I70</f>
        <v>Afectación de reputacion,imagén,  credibilidad, satisfacción de usuarios y PI</v>
      </c>
      <c r="M70" s="180"/>
      <c r="N70" s="161" t="s">
        <v>389</v>
      </c>
      <c r="O70" s="161" t="s">
        <v>389</v>
      </c>
      <c r="P70" s="161" t="s">
        <v>389</v>
      </c>
      <c r="Q70" s="161" t="s">
        <v>389</v>
      </c>
      <c r="R70" s="181">
        <f t="shared" ref="R70:R79" si="8">SUM(COUNTIF(N70,"SI")*25%,COUNTIF(O70,"SI")*40%,COUNTIF(P70,"SI")*25%,COUNTIF(Q70,"SI")*10%)</f>
        <v>1</v>
      </c>
      <c r="S70" s="409">
        <f>AVERAGE(R70:R79)</f>
        <v>0.1</v>
      </c>
      <c r="T70" s="410" t="str">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Muy Baja - 1</v>
      </c>
      <c r="U70" s="352" t="str">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Menor - 2</v>
      </c>
      <c r="V70" s="352" t="str">
        <f>CONCATENATE(VLOOKUP((LEFT(T70,LEN(T70)-4)&amp;LEFT(U70,LEN(U70)-4)),'9- Matriz de Calor '!$D$17:$E$41,2,0)," - ",RIGHT(T70,1)*RIGHT(U70,1))</f>
        <v>Bajo - 2</v>
      </c>
    </row>
    <row r="71" spans="1:22" ht="18" customHeight="1">
      <c r="A71" s="354"/>
      <c r="B71" s="352"/>
      <c r="C71" s="177" t="str">
        <f>'5- Identificación de Riesgos'!D71</f>
        <v>Insuficientes programas de capacitación para la toma de conciencia debido al desconocimiento de la ley antisoborno (ISO 37001:2016), Plan Anticorrupción y  de los  valores y principios propios de la entidad.</v>
      </c>
      <c r="D71" s="159"/>
      <c r="E71" s="163"/>
      <c r="F71" s="161"/>
      <c r="G71" s="161"/>
      <c r="H71" s="161"/>
      <c r="I71" s="161"/>
      <c r="J71" s="181">
        <f t="shared" si="7"/>
        <v>0</v>
      </c>
      <c r="K71" s="409"/>
      <c r="L71" s="179" t="str">
        <f>'5- Identificación de Riesgos'!I71</f>
        <v>Afectación Económica</v>
      </c>
      <c r="M71" s="180"/>
      <c r="N71" s="161"/>
      <c r="O71" s="161"/>
      <c r="P71" s="161"/>
      <c r="Q71" s="161"/>
      <c r="R71" s="181">
        <f t="shared" si="8"/>
        <v>0</v>
      </c>
      <c r="S71" s="409"/>
      <c r="T71" s="410"/>
      <c r="U71" s="352"/>
      <c r="V71" s="352"/>
    </row>
    <row r="72" spans="1:22" ht="18" customHeight="1">
      <c r="A72" s="354"/>
      <c r="B72" s="352"/>
      <c r="C72" s="177" t="str">
        <f>'5- Identificación de Riesgos'!D72</f>
        <v>Desconocimiento del Código de Etica y Buen Gobierno.</v>
      </c>
      <c r="D72" s="159"/>
      <c r="E72" s="163"/>
      <c r="F72" s="161"/>
      <c r="G72" s="161"/>
      <c r="H72" s="161"/>
      <c r="I72" s="161"/>
      <c r="J72" s="181">
        <f t="shared" si="7"/>
        <v>0</v>
      </c>
      <c r="K72" s="409"/>
      <c r="L72" s="179">
        <f>'5- Identificación de Riesgos'!I72</f>
        <v>0</v>
      </c>
      <c r="M72" s="180"/>
      <c r="N72" s="161"/>
      <c r="O72" s="161"/>
      <c r="P72" s="161"/>
      <c r="Q72" s="161"/>
      <c r="R72" s="181">
        <f t="shared" si="8"/>
        <v>0</v>
      </c>
      <c r="S72" s="409"/>
      <c r="T72" s="410"/>
      <c r="U72" s="352"/>
      <c r="V72" s="352"/>
    </row>
    <row r="73" spans="1:22" ht="18" customHeight="1">
      <c r="A73" s="354"/>
      <c r="B73" s="352"/>
      <c r="C73" s="177" t="str">
        <f>'5- Identificación de Riesgos'!D73</f>
        <v>Falta o inaplicación de controles.</v>
      </c>
      <c r="D73" s="159"/>
      <c r="E73" s="163"/>
      <c r="F73" s="161"/>
      <c r="G73" s="161"/>
      <c r="H73" s="161"/>
      <c r="I73" s="161"/>
      <c r="J73" s="181">
        <f t="shared" si="7"/>
        <v>0</v>
      </c>
      <c r="K73" s="409"/>
      <c r="L73" s="179">
        <f>'5- Identificación de Riesgos'!I73</f>
        <v>0</v>
      </c>
      <c r="M73" s="180"/>
      <c r="N73" s="161"/>
      <c r="O73" s="161"/>
      <c r="P73" s="161"/>
      <c r="Q73" s="161"/>
      <c r="R73" s="181">
        <f t="shared" si="8"/>
        <v>0</v>
      </c>
      <c r="S73" s="409"/>
      <c r="T73" s="410"/>
      <c r="U73" s="352"/>
      <c r="V73" s="352"/>
    </row>
    <row r="74" spans="1:22" ht="13.5" customHeight="1">
      <c r="A74" s="354"/>
      <c r="B74" s="352"/>
      <c r="C74" s="177">
        <f>'5- Identificación de Riesgos'!D74</f>
        <v>0</v>
      </c>
      <c r="D74" s="159"/>
      <c r="E74" s="159"/>
      <c r="F74" s="161"/>
      <c r="G74" s="161"/>
      <c r="H74" s="161"/>
      <c r="I74" s="161"/>
      <c r="J74" s="181">
        <f t="shared" si="7"/>
        <v>0</v>
      </c>
      <c r="K74" s="409"/>
      <c r="L74" s="179">
        <f>'5- Identificación de Riesgos'!I74</f>
        <v>0</v>
      </c>
      <c r="M74" s="180"/>
      <c r="N74" s="161"/>
      <c r="O74" s="161"/>
      <c r="P74" s="161"/>
      <c r="Q74" s="161"/>
      <c r="R74" s="181">
        <f t="shared" si="8"/>
        <v>0</v>
      </c>
      <c r="S74" s="409"/>
      <c r="T74" s="410"/>
      <c r="U74" s="352"/>
      <c r="V74" s="352"/>
    </row>
    <row r="75" spans="1:22" ht="13.5" customHeight="1">
      <c r="A75" s="354"/>
      <c r="B75" s="352"/>
      <c r="C75" s="177">
        <f>'5- Identificación de Riesgos'!D75</f>
        <v>0</v>
      </c>
      <c r="D75" s="159"/>
      <c r="E75" s="163"/>
      <c r="F75" s="161"/>
      <c r="G75" s="161"/>
      <c r="H75" s="161"/>
      <c r="I75" s="161"/>
      <c r="J75" s="181">
        <f t="shared" si="7"/>
        <v>0</v>
      </c>
      <c r="K75" s="409"/>
      <c r="L75" s="179">
        <f>'5- Identificación de Riesgos'!I75</f>
        <v>0</v>
      </c>
      <c r="M75" s="180"/>
      <c r="N75" s="161"/>
      <c r="O75" s="161"/>
      <c r="P75" s="161"/>
      <c r="Q75" s="161"/>
      <c r="R75" s="181">
        <f t="shared" si="8"/>
        <v>0</v>
      </c>
      <c r="S75" s="409"/>
      <c r="T75" s="410"/>
      <c r="U75" s="352"/>
      <c r="V75" s="352"/>
    </row>
    <row r="76" spans="1:22" ht="13.5" customHeight="1">
      <c r="A76" s="354"/>
      <c r="B76" s="352"/>
      <c r="C76" s="177">
        <f>'5- Identificación de Riesgos'!D76</f>
        <v>0</v>
      </c>
      <c r="D76" s="159"/>
      <c r="E76" s="163"/>
      <c r="F76" s="161"/>
      <c r="G76" s="161"/>
      <c r="H76" s="161"/>
      <c r="I76" s="161"/>
      <c r="J76" s="181">
        <f t="shared" si="7"/>
        <v>0</v>
      </c>
      <c r="K76" s="409"/>
      <c r="L76" s="179">
        <f>'5- Identificación de Riesgos'!I76</f>
        <v>0</v>
      </c>
      <c r="M76" s="180"/>
      <c r="N76" s="161"/>
      <c r="O76" s="161"/>
      <c r="P76" s="161"/>
      <c r="Q76" s="161"/>
      <c r="R76" s="181">
        <f t="shared" si="8"/>
        <v>0</v>
      </c>
      <c r="S76" s="409"/>
      <c r="T76" s="410"/>
      <c r="U76" s="352"/>
      <c r="V76" s="352"/>
    </row>
    <row r="77" spans="1:22" ht="13.5" customHeight="1">
      <c r="A77" s="354"/>
      <c r="B77" s="352"/>
      <c r="C77" s="177">
        <f>'5- Identificación de Riesgos'!D77</f>
        <v>0</v>
      </c>
      <c r="D77" s="159"/>
      <c r="E77" s="163"/>
      <c r="F77" s="161"/>
      <c r="G77" s="161"/>
      <c r="H77" s="161"/>
      <c r="I77" s="161"/>
      <c r="J77" s="181">
        <f t="shared" si="7"/>
        <v>0</v>
      </c>
      <c r="K77" s="409"/>
      <c r="L77" s="179">
        <f>'5- Identificación de Riesgos'!I77</f>
        <v>0</v>
      </c>
      <c r="M77" s="180"/>
      <c r="N77" s="161"/>
      <c r="O77" s="161"/>
      <c r="P77" s="161"/>
      <c r="Q77" s="161"/>
      <c r="R77" s="181">
        <f t="shared" si="8"/>
        <v>0</v>
      </c>
      <c r="S77" s="409"/>
      <c r="T77" s="410"/>
      <c r="U77" s="352"/>
      <c r="V77" s="352"/>
    </row>
    <row r="78" spans="1:22" ht="13.5" customHeight="1">
      <c r="A78" s="354"/>
      <c r="B78" s="352"/>
      <c r="C78" s="177">
        <f>'5- Identificación de Riesgos'!D78</f>
        <v>0</v>
      </c>
      <c r="D78" s="159"/>
      <c r="E78" s="163"/>
      <c r="F78" s="161"/>
      <c r="G78" s="161"/>
      <c r="H78" s="161"/>
      <c r="I78" s="161"/>
      <c r="J78" s="181">
        <f t="shared" si="7"/>
        <v>0</v>
      </c>
      <c r="K78" s="409"/>
      <c r="L78" s="179">
        <f>'5- Identificación de Riesgos'!I78</f>
        <v>0</v>
      </c>
      <c r="M78" s="180"/>
      <c r="N78" s="161"/>
      <c r="O78" s="161"/>
      <c r="P78" s="161"/>
      <c r="Q78" s="161"/>
      <c r="R78" s="181">
        <f t="shared" si="8"/>
        <v>0</v>
      </c>
      <c r="S78" s="409"/>
      <c r="T78" s="410"/>
      <c r="U78" s="352"/>
      <c r="V78" s="352"/>
    </row>
    <row r="79" spans="1:22" ht="13.5" customHeight="1">
      <c r="A79" s="354"/>
      <c r="B79" s="352"/>
      <c r="C79" s="177">
        <f>'5- Identificación de Riesgos'!D79</f>
        <v>0</v>
      </c>
      <c r="D79" s="159"/>
      <c r="E79" s="163"/>
      <c r="F79" s="161"/>
      <c r="G79" s="161"/>
      <c r="H79" s="161"/>
      <c r="I79" s="161"/>
      <c r="J79" s="181">
        <f t="shared" si="7"/>
        <v>0</v>
      </c>
      <c r="K79" s="409"/>
      <c r="L79" s="179">
        <f>'5- Identificación de Riesgos'!I79</f>
        <v>0</v>
      </c>
      <c r="M79" s="180"/>
      <c r="N79" s="161"/>
      <c r="O79" s="161"/>
      <c r="P79" s="161"/>
      <c r="Q79" s="161"/>
      <c r="R79" s="181">
        <f t="shared" si="8"/>
        <v>0</v>
      </c>
      <c r="S79" s="409"/>
      <c r="T79" s="410"/>
      <c r="U79" s="352"/>
      <c r="V79" s="352"/>
    </row>
    <row r="80" spans="1:22" ht="30.75">
      <c r="A80" s="354">
        <v>8</v>
      </c>
      <c r="B80" s="352" t="str">
        <f>'5- Identificación de Riesgos'!B80:B89</f>
        <v>Ofrecer, prometer, entregar, aceptar o solicitar una ventaja indebida para dar tramite de pago de devolución de sumas de dinero de competencia del Fondos Especiales.</v>
      </c>
      <c r="C80" s="177" t="str">
        <f>'5- Identificación de Riesgos'!D80</f>
        <v>1. Falta de ética de los servidores públicos (Debilidades en principios y valores)</v>
      </c>
      <c r="D80" s="159"/>
      <c r="E80" s="163"/>
      <c r="F80" s="161"/>
      <c r="G80" s="161"/>
      <c r="H80" s="161"/>
      <c r="I80" s="161"/>
      <c r="J80" s="181">
        <f t="shared" si="3"/>
        <v>0</v>
      </c>
      <c r="K80" s="409">
        <f>AVERAGE(J80:J84)</f>
        <v>0</v>
      </c>
      <c r="L80" s="185" t="str">
        <f>'5- Identificación de Riesgos'!I80</f>
        <v>Afectación de reputacion,imagén,  credibilidad, satisfacción de usuarios y PI</v>
      </c>
      <c r="M80" s="180"/>
      <c r="N80" s="161" t="s">
        <v>389</v>
      </c>
      <c r="O80" s="161" t="s">
        <v>389</v>
      </c>
      <c r="P80" s="161" t="s">
        <v>389</v>
      </c>
      <c r="Q80" s="161" t="s">
        <v>389</v>
      </c>
      <c r="R80" s="181">
        <f t="shared" si="4"/>
        <v>1</v>
      </c>
      <c r="S80" s="409">
        <f>AVERAGE(R80:R89)</f>
        <v>0.1</v>
      </c>
      <c r="T80" s="410" t="str">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Muy Baja - 1</v>
      </c>
      <c r="U80" s="352" t="str">
        <f>CONCATENATE(INDEX('8- Politicas de admiistracion '!$B$17:$F$21,MATCH(ROUND(IF((RIGHT('5- Identificación de Riesgos'!M80,1)-'6- Valoración Controles'!S80)&lt;1,1,(RIGHT('5- Identificación de Riesgos'!M80,1)-'6- Valoración Controles'!S80)),0),'8- Politicas de admiistracion '!$F$17:$F$21,0),1)," - ",ROUND(IF((RIGHT('5- Identificación de Riesgos'!M80,1)-'6- Valoración Controles'!S80)&lt;1,1,(RIGHT('5- Identificación de Riesgos'!M80,1)-'6- Valoración Controles'!S80)),0))</f>
        <v>Menor - 2</v>
      </c>
      <c r="V80" s="352" t="str">
        <f>CONCATENATE(VLOOKUP((LEFT(T80,LEN(T80)-4)&amp;LEFT(U80,LEN(U80)-4)),'9- Matriz de Calor '!$D$17:$E$41,2,0)," - ",RIGHT(T80,1)*RIGHT(U80,1))</f>
        <v>Bajo - 2</v>
      </c>
    </row>
    <row r="81" spans="1:22" ht="24.75" customHeight="1">
      <c r="A81" s="354"/>
      <c r="B81" s="352"/>
      <c r="C81" s="177" t="str">
        <f>'5- Identificación de Riesgos'!D81</f>
        <v>2. Falta de ética de terceros interesados  (Debilidades principios y valores)</v>
      </c>
      <c r="D81" s="159"/>
      <c r="E81" s="163"/>
      <c r="F81" s="161"/>
      <c r="G81" s="161"/>
      <c r="H81" s="161"/>
      <c r="I81" s="161"/>
      <c r="J81" s="181">
        <f t="shared" si="3"/>
        <v>0</v>
      </c>
      <c r="K81" s="409"/>
      <c r="L81" s="185" t="str">
        <f>'5- Identificación de Riesgos'!I81</f>
        <v>Afectación Económica</v>
      </c>
      <c r="M81" s="180"/>
      <c r="N81" s="161"/>
      <c r="O81" s="161"/>
      <c r="P81" s="161"/>
      <c r="Q81" s="161"/>
      <c r="R81" s="181">
        <f t="shared" si="4"/>
        <v>0</v>
      </c>
      <c r="S81" s="409"/>
      <c r="T81" s="410"/>
      <c r="U81" s="352"/>
      <c r="V81" s="352"/>
    </row>
    <row r="82" spans="1:22" ht="30.75">
      <c r="A82" s="354"/>
      <c r="B82" s="352"/>
      <c r="C82" s="177" t="str">
        <f>'5- Identificación de Riesgos'!D82</f>
        <v>3. Debilidades en los controles del procedimiento de Devolución de sumas de dinero</v>
      </c>
      <c r="D82" s="159"/>
      <c r="E82" s="163"/>
      <c r="F82" s="161"/>
      <c r="G82" s="161"/>
      <c r="H82" s="161"/>
      <c r="I82" s="161"/>
      <c r="J82" s="181">
        <f t="shared" si="3"/>
        <v>0</v>
      </c>
      <c r="K82" s="409"/>
      <c r="L82" s="185">
        <f>'5- Identificación de Riesgos'!I82</f>
        <v>0</v>
      </c>
      <c r="M82" s="180"/>
      <c r="N82" s="161"/>
      <c r="O82" s="161"/>
      <c r="P82" s="161"/>
      <c r="Q82" s="161"/>
      <c r="R82" s="181">
        <f t="shared" si="4"/>
        <v>0</v>
      </c>
      <c r="S82" s="409"/>
      <c r="T82" s="410"/>
      <c r="U82" s="352"/>
      <c r="V82" s="352"/>
    </row>
    <row r="83" spans="1:22" ht="12.75" customHeight="1">
      <c r="A83" s="354"/>
      <c r="B83" s="352"/>
      <c r="C83" s="177" t="str">
        <f>'5- Identificación de Riesgos'!D83</f>
        <v>4. Concentración de funciones</v>
      </c>
      <c r="D83" s="159"/>
      <c r="E83" s="163"/>
      <c r="F83" s="161"/>
      <c r="G83" s="161"/>
      <c r="H83" s="161"/>
      <c r="I83" s="161"/>
      <c r="J83" s="181">
        <f t="shared" si="3"/>
        <v>0</v>
      </c>
      <c r="K83" s="409"/>
      <c r="L83" s="185">
        <f>'5- Identificación de Riesgos'!I83</f>
        <v>0</v>
      </c>
      <c r="M83" s="180"/>
      <c r="N83" s="161"/>
      <c r="O83" s="161"/>
      <c r="P83" s="161"/>
      <c r="Q83" s="161"/>
      <c r="R83" s="181">
        <f t="shared" si="4"/>
        <v>0</v>
      </c>
      <c r="S83" s="409"/>
      <c r="T83" s="410"/>
      <c r="U83" s="352"/>
      <c r="V83" s="352"/>
    </row>
    <row r="84" spans="1:22" ht="12.75" customHeight="1">
      <c r="A84" s="354"/>
      <c r="B84" s="352"/>
      <c r="C84" s="177">
        <f>'5- Identificación de Riesgos'!D84</f>
        <v>0</v>
      </c>
      <c r="D84" s="159"/>
      <c r="E84" s="163"/>
      <c r="F84" s="161"/>
      <c r="G84" s="161"/>
      <c r="H84" s="161"/>
      <c r="I84" s="161"/>
      <c r="J84" s="181">
        <f t="shared" si="3"/>
        <v>0</v>
      </c>
      <c r="K84" s="409"/>
      <c r="L84" s="185">
        <f>'5- Identificación de Riesgos'!I84</f>
        <v>0</v>
      </c>
      <c r="M84" s="180"/>
      <c r="N84" s="161"/>
      <c r="O84" s="161"/>
      <c r="P84" s="161"/>
      <c r="Q84" s="161"/>
      <c r="R84" s="181">
        <f t="shared" si="4"/>
        <v>0</v>
      </c>
      <c r="S84" s="409"/>
      <c r="T84" s="410"/>
      <c r="U84" s="352"/>
      <c r="V84" s="352"/>
    </row>
    <row r="85" spans="1:22" ht="12.75" customHeight="1">
      <c r="A85" s="354"/>
      <c r="B85" s="352"/>
      <c r="C85" s="177">
        <f>'5- Identificación de Riesgos'!D85</f>
        <v>0</v>
      </c>
      <c r="D85" s="159"/>
      <c r="E85" s="163"/>
      <c r="F85" s="161"/>
      <c r="G85" s="161"/>
      <c r="H85" s="161"/>
      <c r="I85" s="161"/>
      <c r="J85" s="181">
        <f t="shared" si="3"/>
        <v>0</v>
      </c>
      <c r="K85" s="409"/>
      <c r="L85" s="185">
        <f>'5- Identificación de Riesgos'!I85</f>
        <v>0</v>
      </c>
      <c r="M85" s="180"/>
      <c r="N85" s="161"/>
      <c r="O85" s="161"/>
      <c r="P85" s="161"/>
      <c r="Q85" s="161"/>
      <c r="R85" s="181">
        <f t="shared" si="4"/>
        <v>0</v>
      </c>
      <c r="S85" s="409"/>
      <c r="T85" s="410"/>
      <c r="U85" s="352"/>
      <c r="V85" s="352"/>
    </row>
    <row r="86" spans="1:22" ht="12.75" customHeight="1">
      <c r="A86" s="354"/>
      <c r="B86" s="352"/>
      <c r="C86" s="177">
        <f>'5- Identificación de Riesgos'!D86</f>
        <v>0</v>
      </c>
      <c r="D86" s="159"/>
      <c r="E86" s="163"/>
      <c r="F86" s="161"/>
      <c r="G86" s="161"/>
      <c r="H86" s="161"/>
      <c r="I86" s="161"/>
      <c r="J86" s="181">
        <f t="shared" si="3"/>
        <v>0</v>
      </c>
      <c r="K86" s="409"/>
      <c r="L86" s="185">
        <f>'5- Identificación de Riesgos'!I86</f>
        <v>0</v>
      </c>
      <c r="M86" s="180"/>
      <c r="N86" s="161"/>
      <c r="O86" s="161"/>
      <c r="P86" s="161"/>
      <c r="Q86" s="161"/>
      <c r="R86" s="181">
        <f t="shared" si="4"/>
        <v>0</v>
      </c>
      <c r="S86" s="409"/>
      <c r="T86" s="410"/>
      <c r="U86" s="352"/>
      <c r="V86" s="352"/>
    </row>
    <row r="87" spans="1:22" ht="12.75" customHeight="1">
      <c r="A87" s="354"/>
      <c r="B87" s="352"/>
      <c r="C87" s="177">
        <f>'5- Identificación de Riesgos'!D87</f>
        <v>0</v>
      </c>
      <c r="D87" s="159"/>
      <c r="E87" s="163"/>
      <c r="F87" s="161"/>
      <c r="G87" s="161"/>
      <c r="H87" s="161"/>
      <c r="I87" s="161"/>
      <c r="J87" s="181">
        <f t="shared" si="3"/>
        <v>0</v>
      </c>
      <c r="K87" s="409"/>
      <c r="L87" s="185">
        <f>'5- Identificación de Riesgos'!I87</f>
        <v>0</v>
      </c>
      <c r="M87" s="180"/>
      <c r="N87" s="161"/>
      <c r="O87" s="161"/>
      <c r="P87" s="161"/>
      <c r="Q87" s="161"/>
      <c r="R87" s="181">
        <f t="shared" si="4"/>
        <v>0</v>
      </c>
      <c r="S87" s="409"/>
      <c r="T87" s="410"/>
      <c r="U87" s="352"/>
      <c r="V87" s="352"/>
    </row>
    <row r="88" spans="1:22" ht="12.75" customHeight="1">
      <c r="A88" s="354"/>
      <c r="B88" s="352"/>
      <c r="C88" s="177">
        <f>'5- Identificación de Riesgos'!D88</f>
        <v>0</v>
      </c>
      <c r="D88" s="159"/>
      <c r="E88" s="163"/>
      <c r="F88" s="161"/>
      <c r="G88" s="161"/>
      <c r="H88" s="161"/>
      <c r="I88" s="161"/>
      <c r="J88" s="181">
        <f t="shared" si="3"/>
        <v>0</v>
      </c>
      <c r="K88" s="409"/>
      <c r="L88" s="185">
        <f>'5- Identificación de Riesgos'!I88</f>
        <v>0</v>
      </c>
      <c r="M88" s="180"/>
      <c r="N88" s="161"/>
      <c r="O88" s="161"/>
      <c r="P88" s="161"/>
      <c r="Q88" s="161"/>
      <c r="R88" s="181">
        <f t="shared" si="4"/>
        <v>0</v>
      </c>
      <c r="S88" s="409"/>
      <c r="T88" s="410"/>
      <c r="U88" s="352"/>
      <c r="V88" s="352"/>
    </row>
    <row r="89" spans="1:22" ht="12.75" customHeight="1">
      <c r="A89" s="354"/>
      <c r="B89" s="352"/>
      <c r="C89" s="177">
        <f>'5- Identificación de Riesgos'!D89</f>
        <v>0</v>
      </c>
      <c r="D89" s="159"/>
      <c r="E89" s="163"/>
      <c r="F89" s="161"/>
      <c r="G89" s="161"/>
      <c r="H89" s="161"/>
      <c r="I89" s="161"/>
      <c r="J89" s="181">
        <f t="shared" si="3"/>
        <v>0</v>
      </c>
      <c r="K89" s="409"/>
      <c r="L89" s="185">
        <f>'5- Identificación de Riesgos'!I89</f>
        <v>0</v>
      </c>
      <c r="M89" s="180"/>
      <c r="N89" s="161"/>
      <c r="O89" s="161"/>
      <c r="P89" s="161"/>
      <c r="Q89" s="161"/>
      <c r="R89" s="181">
        <f t="shared" si="4"/>
        <v>0</v>
      </c>
      <c r="S89" s="409"/>
      <c r="T89" s="410"/>
      <c r="U89" s="352"/>
      <c r="V89" s="352"/>
    </row>
    <row r="90" spans="1:22" ht="24" customHeight="1">
      <c r="A90" s="354">
        <v>9</v>
      </c>
      <c r="B90" s="352" t="str">
        <f>'5- Identificación de Riesgos'!B90:B99</f>
        <v>Ofrecer, prometer, entregar, aceptar o solicitar una ventaja indebida para efectuar la asignación presupuestal</v>
      </c>
      <c r="C90" s="177" t="str">
        <f>'5- Identificación de Riesgos'!D90</f>
        <v>1. Falta de ética de los servidores públicos (Debilidades en principios y valores)</v>
      </c>
      <c r="D90" s="159"/>
      <c r="E90" s="163"/>
      <c r="F90" s="161"/>
      <c r="G90" s="161"/>
      <c r="H90" s="161"/>
      <c r="I90" s="161"/>
      <c r="J90" s="181">
        <f t="shared" si="3"/>
        <v>0</v>
      </c>
      <c r="K90" s="409">
        <f>AVERAGE(J90:J94)</f>
        <v>0</v>
      </c>
      <c r="L90" s="179" t="str">
        <f>'5- Identificación de Riesgos'!I90</f>
        <v>Afectación de reputacion,imagén,  credibilidad, satisfacción de usuarios y PI</v>
      </c>
      <c r="M90" s="180"/>
      <c r="N90" s="161"/>
      <c r="O90" s="161"/>
      <c r="P90" s="161"/>
      <c r="Q90" s="161"/>
      <c r="R90" s="181">
        <f t="shared" si="4"/>
        <v>0</v>
      </c>
      <c r="S90" s="409">
        <f>AVERAGE(R90:R99)</f>
        <v>0</v>
      </c>
      <c r="T90" s="410" t="str">
        <f>CONCATENATE(INDEX('8- Politicas de admiistracion '!$B$6:$F$10,MATCH(ROUND(IF((RIGHT('5- Identificación de Riesgos'!H90,1)-'6- Valoración Controles'!K90)&lt;1,1,(RIGHT('5- Identificación de Riesgos'!H90,1)-'6- Valoración Controles'!K90)),0),'8- Politicas de admiistracion '!$F$6:$F$10,0),1)," - ",ROUND(IF((RIGHT('5- Identificación de Riesgos'!H90,1)-'6- Valoración Controles'!K90)&lt;1,1,(RIGHT('5- Identificación de Riesgos'!H90,1)-'6- Valoración Controles'!K90)),0))</f>
        <v>Muy Baja - 1</v>
      </c>
      <c r="U90" s="352" t="str">
        <f>CONCATENATE(INDEX('8- Politicas de admiistracion '!$B$17:$F$21,MATCH(ROUND(IF((RIGHT('5- Identificación de Riesgos'!M90,1)-'6- Valoración Controles'!S90)&lt;1,1,(RIGHT('5- Identificación de Riesgos'!M90,1)-'6- Valoración Controles'!S90)),0),'8- Politicas de admiistracion '!$F$17:$F$21,0),1)," - ",ROUND(IF((RIGHT('5- Identificación de Riesgos'!M90,1)-'6- Valoración Controles'!S90)&lt;1,1,(RIGHT('5- Identificación de Riesgos'!M90,1)-'6- Valoración Controles'!S90)),0))</f>
        <v>Menor - 2</v>
      </c>
      <c r="V90" s="352" t="str">
        <f>CONCATENATE(VLOOKUP((LEFT(T90,LEN(T90)-4)&amp;LEFT(U90,LEN(U90)-4)),'9- Matriz de Calor '!$D$17:$E$41,2,0)," - ",RIGHT(T90,1)*RIGHT(U90,1))</f>
        <v>Bajo - 2</v>
      </c>
    </row>
    <row r="91" spans="1:22" ht="24" customHeight="1">
      <c r="A91" s="354"/>
      <c r="B91" s="352"/>
      <c r="C91" s="177" t="str">
        <f>'5- Identificación de Riesgos'!D91</f>
        <v>2. Falta de ética de terceros interesados  (Debilidades principios y valores)</v>
      </c>
      <c r="D91" s="159"/>
      <c r="E91" s="163"/>
      <c r="F91" s="161"/>
      <c r="G91" s="161"/>
      <c r="H91" s="161"/>
      <c r="I91" s="161"/>
      <c r="J91" s="181">
        <f t="shared" si="3"/>
        <v>0</v>
      </c>
      <c r="K91" s="409"/>
      <c r="L91" s="179" t="str">
        <f>'5- Identificación de Riesgos'!I91</f>
        <v>Afectación Económica</v>
      </c>
      <c r="M91" s="180"/>
      <c r="N91" s="161"/>
      <c r="O91" s="161"/>
      <c r="P91" s="161"/>
      <c r="Q91" s="161"/>
      <c r="R91" s="181">
        <f t="shared" si="4"/>
        <v>0</v>
      </c>
      <c r="S91" s="409"/>
      <c r="T91" s="410"/>
      <c r="U91" s="352"/>
      <c r="V91" s="352"/>
    </row>
    <row r="92" spans="1:22" ht="45.75">
      <c r="A92" s="354"/>
      <c r="B92" s="352"/>
      <c r="C92" s="177" t="str">
        <f>'5- Identificación de Riesgos'!D92</f>
        <v xml:space="preserve">3. La asignación presupuestal se tramita incumpliendo criterios técnicos y legales, está concentrada en un solo servidor y carece de controles administrativos. </v>
      </c>
      <c r="D92" s="159"/>
      <c r="E92" s="163"/>
      <c r="F92" s="161"/>
      <c r="G92" s="161"/>
      <c r="H92" s="161"/>
      <c r="I92" s="161"/>
      <c r="J92" s="181">
        <f t="shared" si="3"/>
        <v>0</v>
      </c>
      <c r="K92" s="409"/>
      <c r="L92" s="179">
        <f>'5- Identificación de Riesgos'!I92</f>
        <v>0</v>
      </c>
      <c r="M92" s="180"/>
      <c r="N92" s="161"/>
      <c r="O92" s="161"/>
      <c r="P92" s="161"/>
      <c r="Q92" s="161"/>
      <c r="R92" s="181">
        <f t="shared" si="4"/>
        <v>0</v>
      </c>
      <c r="S92" s="409"/>
      <c r="T92" s="410"/>
      <c r="U92" s="352"/>
      <c r="V92" s="352"/>
    </row>
    <row r="93" spans="1:22">
      <c r="A93" s="354"/>
      <c r="B93" s="352"/>
      <c r="C93" s="177">
        <f>'5- Identificación de Riesgos'!D93</f>
        <v>0</v>
      </c>
      <c r="D93" s="159"/>
      <c r="E93" s="163"/>
      <c r="F93" s="161"/>
      <c r="G93" s="161"/>
      <c r="H93" s="161"/>
      <c r="I93" s="161"/>
      <c r="J93" s="181">
        <f t="shared" si="3"/>
        <v>0</v>
      </c>
      <c r="K93" s="409"/>
      <c r="L93" s="179">
        <f>'5- Identificación de Riesgos'!I93</f>
        <v>0</v>
      </c>
      <c r="M93" s="180"/>
      <c r="N93" s="161"/>
      <c r="O93" s="161"/>
      <c r="P93" s="161"/>
      <c r="Q93" s="161"/>
      <c r="R93" s="181">
        <f t="shared" si="4"/>
        <v>0</v>
      </c>
      <c r="S93" s="409"/>
      <c r="T93" s="410"/>
      <c r="U93" s="352"/>
      <c r="V93" s="352"/>
    </row>
    <row r="94" spans="1:22">
      <c r="A94" s="354"/>
      <c r="B94" s="352"/>
      <c r="C94" s="177">
        <f>'5- Identificación de Riesgos'!D94</f>
        <v>0</v>
      </c>
      <c r="D94" s="159"/>
      <c r="E94" s="159"/>
      <c r="F94" s="161"/>
      <c r="G94" s="161"/>
      <c r="H94" s="161"/>
      <c r="I94" s="161"/>
      <c r="J94" s="181">
        <f t="shared" si="3"/>
        <v>0</v>
      </c>
      <c r="K94" s="409"/>
      <c r="L94" s="179">
        <f>'5- Identificación de Riesgos'!I94</f>
        <v>0</v>
      </c>
      <c r="M94" s="180"/>
      <c r="N94" s="161"/>
      <c r="O94" s="161"/>
      <c r="P94" s="161"/>
      <c r="Q94" s="161"/>
      <c r="R94" s="181">
        <f t="shared" si="4"/>
        <v>0</v>
      </c>
      <c r="S94" s="409"/>
      <c r="T94" s="410"/>
      <c r="U94" s="352"/>
      <c r="V94" s="352"/>
    </row>
    <row r="95" spans="1:22" ht="24" customHeight="1">
      <c r="A95" s="354"/>
      <c r="B95" s="352"/>
      <c r="C95" s="177">
        <f>'5- Identificación de Riesgos'!D95</f>
        <v>0</v>
      </c>
      <c r="D95" s="159"/>
      <c r="E95" s="163"/>
      <c r="F95" s="161"/>
      <c r="G95" s="161"/>
      <c r="H95" s="161"/>
      <c r="I95" s="161"/>
      <c r="J95" s="181">
        <f t="shared" si="3"/>
        <v>0</v>
      </c>
      <c r="K95" s="409"/>
      <c r="L95" s="179">
        <f>'5- Identificación de Riesgos'!I95</f>
        <v>0</v>
      </c>
      <c r="M95" s="180"/>
      <c r="N95" s="161"/>
      <c r="O95" s="161"/>
      <c r="P95" s="161"/>
      <c r="Q95" s="161"/>
      <c r="R95" s="181">
        <f t="shared" si="4"/>
        <v>0</v>
      </c>
      <c r="S95" s="409"/>
      <c r="T95" s="410"/>
      <c r="U95" s="352"/>
      <c r="V95" s="352"/>
    </row>
    <row r="96" spans="1:22" ht="11.25" customHeight="1">
      <c r="A96" s="354"/>
      <c r="B96" s="352"/>
      <c r="C96" s="177">
        <f>'5- Identificación de Riesgos'!D96</f>
        <v>0</v>
      </c>
      <c r="D96" s="159"/>
      <c r="E96" s="163"/>
      <c r="F96" s="161"/>
      <c r="G96" s="161"/>
      <c r="H96" s="161"/>
      <c r="I96" s="161"/>
      <c r="J96" s="181">
        <f t="shared" si="3"/>
        <v>0</v>
      </c>
      <c r="K96" s="409"/>
      <c r="L96" s="179">
        <f>'5- Identificación de Riesgos'!I96</f>
        <v>0</v>
      </c>
      <c r="M96" s="180"/>
      <c r="N96" s="161"/>
      <c r="O96" s="161"/>
      <c r="P96" s="161"/>
      <c r="Q96" s="161"/>
      <c r="R96" s="181">
        <f t="shared" si="4"/>
        <v>0</v>
      </c>
      <c r="S96" s="409"/>
      <c r="T96" s="410"/>
      <c r="U96" s="352"/>
      <c r="V96" s="352"/>
    </row>
    <row r="97" spans="1:22" ht="11.25" customHeight="1">
      <c r="A97" s="354"/>
      <c r="B97" s="352"/>
      <c r="C97" s="177">
        <f>'5- Identificación de Riesgos'!D97</f>
        <v>0</v>
      </c>
      <c r="D97" s="159"/>
      <c r="E97" s="163"/>
      <c r="F97" s="161"/>
      <c r="G97" s="161"/>
      <c r="H97" s="161"/>
      <c r="I97" s="161"/>
      <c r="J97" s="181">
        <f t="shared" si="3"/>
        <v>0</v>
      </c>
      <c r="K97" s="409"/>
      <c r="L97" s="179">
        <f>'5- Identificación de Riesgos'!I97</f>
        <v>0</v>
      </c>
      <c r="M97" s="180"/>
      <c r="N97" s="161"/>
      <c r="O97" s="161"/>
      <c r="P97" s="161"/>
      <c r="Q97" s="161"/>
      <c r="R97" s="181">
        <f t="shared" si="4"/>
        <v>0</v>
      </c>
      <c r="S97" s="409"/>
      <c r="T97" s="410"/>
      <c r="U97" s="352"/>
      <c r="V97" s="352"/>
    </row>
    <row r="98" spans="1:22" ht="11.25" customHeight="1">
      <c r="A98" s="354"/>
      <c r="B98" s="352"/>
      <c r="C98" s="177">
        <f>'5- Identificación de Riesgos'!D98</f>
        <v>0</v>
      </c>
      <c r="D98" s="159"/>
      <c r="E98" s="163"/>
      <c r="F98" s="161"/>
      <c r="G98" s="161"/>
      <c r="H98" s="161"/>
      <c r="I98" s="161"/>
      <c r="J98" s="181">
        <f t="shared" si="3"/>
        <v>0</v>
      </c>
      <c r="K98" s="409"/>
      <c r="L98" s="179">
        <f>'5- Identificación de Riesgos'!I98</f>
        <v>0</v>
      </c>
      <c r="M98" s="180"/>
      <c r="N98" s="161"/>
      <c r="O98" s="161"/>
      <c r="P98" s="161"/>
      <c r="Q98" s="161"/>
      <c r="R98" s="181">
        <f t="shared" si="4"/>
        <v>0</v>
      </c>
      <c r="S98" s="409"/>
      <c r="T98" s="410"/>
      <c r="U98" s="352"/>
      <c r="V98" s="352"/>
    </row>
    <row r="99" spans="1:22" ht="11.25" customHeight="1">
      <c r="A99" s="354"/>
      <c r="B99" s="352"/>
      <c r="C99" s="177">
        <f>'5- Identificación de Riesgos'!D99</f>
        <v>0</v>
      </c>
      <c r="D99" s="159"/>
      <c r="E99" s="163"/>
      <c r="F99" s="161"/>
      <c r="G99" s="161"/>
      <c r="H99" s="161"/>
      <c r="I99" s="161"/>
      <c r="J99" s="181">
        <f t="shared" si="3"/>
        <v>0</v>
      </c>
      <c r="K99" s="409"/>
      <c r="L99" s="179">
        <f>'5- Identificación de Riesgos'!I99</f>
        <v>0</v>
      </c>
      <c r="M99" s="180"/>
      <c r="N99" s="161"/>
      <c r="O99" s="161"/>
      <c r="P99" s="161"/>
      <c r="Q99" s="161"/>
      <c r="R99" s="181">
        <f t="shared" si="4"/>
        <v>0</v>
      </c>
      <c r="S99" s="409"/>
      <c r="T99" s="410"/>
      <c r="U99" s="352"/>
      <c r="V99" s="352"/>
    </row>
    <row r="100" spans="1:22" ht="30.75">
      <c r="A100" s="354">
        <v>10</v>
      </c>
      <c r="B100" s="352" t="str">
        <f>'5- Identificación de Riesgos'!B100:B109</f>
        <v>Ofrecer, prometer, entregar, aceptar o solicitar una ventaja indebida para tramitar cuentas sin el lleno de requisitos contractuales o aplicar erradamente deducciones.</v>
      </c>
      <c r="C100" s="177" t="str">
        <f>'5- Identificación de Riesgos'!D100</f>
        <v>1. Falta de ética de los servidores públicos (Debilidades en principios y valores)</v>
      </c>
      <c r="D100" s="159"/>
      <c r="E100" s="163"/>
      <c r="F100" s="161"/>
      <c r="G100" s="161"/>
      <c r="H100" s="161"/>
      <c r="I100" s="161"/>
      <c r="J100" s="181">
        <f t="shared" ref="J100:J109" si="9">COUNTIF(F100:I100,"SI")/4</f>
        <v>0</v>
      </c>
      <c r="K100" s="409">
        <f>AVERAGE(J100:J104)</f>
        <v>0</v>
      </c>
      <c r="L100" s="185" t="str">
        <f>'5- Identificación de Riesgos'!I100</f>
        <v>Afectación de reputacion,imagén,  credibilidad, satisfacción de usuarios y PI</v>
      </c>
      <c r="M100" s="180"/>
      <c r="N100" s="161" t="s">
        <v>389</v>
      </c>
      <c r="O100" s="161" t="s">
        <v>389</v>
      </c>
      <c r="P100" s="161" t="s">
        <v>389</v>
      </c>
      <c r="Q100" s="161" t="s">
        <v>389</v>
      </c>
      <c r="R100" s="181">
        <f t="shared" ref="R100:R119" si="10">SUM(COUNTIF(N100,"SI")*25%,COUNTIF(O100,"SI")*40%,COUNTIF(P100,"SI")*25%,COUNTIF(Q100,"SI")*10%)</f>
        <v>1</v>
      </c>
      <c r="S100" s="409">
        <f>AVERAGE(R100:R109)</f>
        <v>0.1</v>
      </c>
      <c r="T100" s="410" t="str">
        <f>CONCATENATE(INDEX('8- Politicas de admiistracion '!$B$6:$F$10,MATCH(ROUND(IF((RIGHT('5- Identificación de Riesgos'!H100,1)-'6- Valoración Controles'!K100)&lt;1,1,(RIGHT('5- Identificación de Riesgos'!H100,1)-'6- Valoración Controles'!K100)),0),'8- Politicas de admiistracion '!$F$6:$F$10,0),1)," - ",ROUND(IF((RIGHT('5- Identificación de Riesgos'!H100,1)-'6- Valoración Controles'!K100)&lt;1,1,(RIGHT('5- Identificación de Riesgos'!H100,1)-'6- Valoración Controles'!K100)),0))</f>
        <v>Muy Baja - 1</v>
      </c>
      <c r="U100" s="352" t="str">
        <f>CONCATENATE(INDEX('8- Politicas de admiistracion '!$B$17:$F$21,MATCH(ROUND(IF((RIGHT('5- Identificación de Riesgos'!M100,1)-'6- Valoración Controles'!S100)&lt;1,1,(RIGHT('5- Identificación de Riesgos'!M100,1)-'6- Valoración Controles'!S100)),0),'8- Politicas de admiistracion '!$F$17:$F$21,0),1)," - ",ROUND(IF((RIGHT('5- Identificación de Riesgos'!M100,1)-'6- Valoración Controles'!S100)&lt;1,1,(RIGHT('5- Identificación de Riesgos'!M100,1)-'6- Valoración Controles'!S100)),0))</f>
        <v>Menor - 2</v>
      </c>
      <c r="V100" s="352" t="str">
        <f>CONCATENATE(VLOOKUP((LEFT(T100,LEN(T100)-4)&amp;LEFT(U100,LEN(U100)-4)),'9- Matriz de Calor '!$D$17:$E$41,2,0)," - ",RIGHT(T100,1)*RIGHT(U100,1))</f>
        <v>Bajo - 2</v>
      </c>
    </row>
    <row r="101" spans="1:22" ht="24.75" customHeight="1">
      <c r="A101" s="354"/>
      <c r="B101" s="352"/>
      <c r="C101" s="177" t="str">
        <f>'5- Identificación de Riesgos'!D101</f>
        <v>2. Falta de ética de terceros interesados  (Debilidades principios y valores)</v>
      </c>
      <c r="D101" s="159"/>
      <c r="E101" s="163"/>
      <c r="F101" s="161"/>
      <c r="G101" s="161"/>
      <c r="H101" s="161"/>
      <c r="I101" s="161"/>
      <c r="J101" s="181">
        <f t="shared" si="9"/>
        <v>0</v>
      </c>
      <c r="K101" s="409"/>
      <c r="L101" s="185" t="str">
        <f>'5- Identificación de Riesgos'!I101</f>
        <v>Afectación Económica</v>
      </c>
      <c r="M101" s="180"/>
      <c r="N101" s="161"/>
      <c r="O101" s="161"/>
      <c r="P101" s="161"/>
      <c r="Q101" s="161"/>
      <c r="R101" s="181">
        <f t="shared" si="10"/>
        <v>0</v>
      </c>
      <c r="S101" s="409"/>
      <c r="T101" s="410"/>
      <c r="U101" s="352"/>
      <c r="V101" s="352"/>
    </row>
    <row r="102" spans="1:22" ht="24.75" customHeight="1">
      <c r="A102" s="354"/>
      <c r="B102" s="352"/>
      <c r="C102" s="177" t="str">
        <f>'5- Identificación de Riesgos'!D102</f>
        <v>3. Falta de compromiso y sinergia administrativa para revisar la completitud de los soportes ordenados en el contrato, como requisito para trámite de pago o ausencia de verificación de su publicación en SECOPII</v>
      </c>
      <c r="D102" s="159"/>
      <c r="E102" s="163"/>
      <c r="F102" s="161"/>
      <c r="G102" s="161"/>
      <c r="H102" s="161"/>
      <c r="I102" s="161"/>
      <c r="J102" s="181">
        <f t="shared" si="9"/>
        <v>0</v>
      </c>
      <c r="K102" s="409"/>
      <c r="L102" s="185">
        <f>'5- Identificación de Riesgos'!I102</f>
        <v>0</v>
      </c>
      <c r="M102" s="180"/>
      <c r="N102" s="161"/>
      <c r="O102" s="161"/>
      <c r="P102" s="161"/>
      <c r="Q102" s="161"/>
      <c r="R102" s="181">
        <f t="shared" si="10"/>
        <v>0</v>
      </c>
      <c r="S102" s="409"/>
      <c r="T102" s="410"/>
      <c r="U102" s="352"/>
      <c r="V102" s="352"/>
    </row>
    <row r="103" spans="1:22" ht="11.25" customHeight="1">
      <c r="A103" s="354"/>
      <c r="B103" s="352"/>
      <c r="C103" s="177" t="str">
        <f>'5- Identificación de Riesgos'!D103</f>
        <v>4. Desconocimiento de las normas tributarias que se aplican y que incluyen obligación de hacer retenciones en la fuente</v>
      </c>
      <c r="D103" s="159"/>
      <c r="E103" s="163"/>
      <c r="F103" s="161"/>
      <c r="G103" s="161"/>
      <c r="H103" s="161"/>
      <c r="I103" s="161"/>
      <c r="J103" s="181">
        <f t="shared" si="9"/>
        <v>0</v>
      </c>
      <c r="K103" s="409"/>
      <c r="L103" s="185">
        <f>'5- Identificación de Riesgos'!I103</f>
        <v>0</v>
      </c>
      <c r="M103" s="180"/>
      <c r="N103" s="161"/>
      <c r="O103" s="161"/>
      <c r="P103" s="161"/>
      <c r="Q103" s="161"/>
      <c r="R103" s="181">
        <f t="shared" si="10"/>
        <v>0</v>
      </c>
      <c r="S103" s="409"/>
      <c r="T103" s="410"/>
      <c r="U103" s="352"/>
      <c r="V103" s="352"/>
    </row>
    <row r="104" spans="1:22" ht="11.25" customHeight="1">
      <c r="A104" s="354"/>
      <c r="B104" s="352"/>
      <c r="C104" s="177" t="str">
        <f>'5- Identificación de Riesgos'!D104</f>
        <v>5. Desidia administrativa en el trámite de las cuentas que generen perjuicios a beneficiarios de pagos por demoras injustificadas</v>
      </c>
      <c r="D104" s="159"/>
      <c r="E104" s="163"/>
      <c r="F104" s="161"/>
      <c r="G104" s="161"/>
      <c r="H104" s="161"/>
      <c r="I104" s="161"/>
      <c r="J104" s="181">
        <f t="shared" si="9"/>
        <v>0</v>
      </c>
      <c r="K104" s="409"/>
      <c r="L104" s="185">
        <f>'5- Identificación de Riesgos'!I104</f>
        <v>0</v>
      </c>
      <c r="M104" s="180"/>
      <c r="N104" s="161"/>
      <c r="O104" s="161"/>
      <c r="P104" s="161"/>
      <c r="Q104" s="161"/>
      <c r="R104" s="181">
        <f t="shared" si="10"/>
        <v>0</v>
      </c>
      <c r="S104" s="409"/>
      <c r="T104" s="410"/>
      <c r="U104" s="352"/>
      <c r="V104" s="352"/>
    </row>
    <row r="105" spans="1:22" ht="11.25" customHeight="1">
      <c r="A105" s="354"/>
      <c r="B105" s="352"/>
      <c r="C105" s="177" t="str">
        <f>'5- Identificación de Riesgos'!D105</f>
        <v>6. Ausencia de controles que permitan la demora injustificada en el trámite de cuentas</v>
      </c>
      <c r="D105" s="159"/>
      <c r="E105" s="163"/>
      <c r="F105" s="161"/>
      <c r="G105" s="161"/>
      <c r="H105" s="161"/>
      <c r="I105" s="161"/>
      <c r="J105" s="181">
        <f t="shared" si="9"/>
        <v>0</v>
      </c>
      <c r="K105" s="409"/>
      <c r="L105" s="185">
        <f>'5- Identificación de Riesgos'!I105</f>
        <v>0</v>
      </c>
      <c r="M105" s="180"/>
      <c r="N105" s="161"/>
      <c r="O105" s="161"/>
      <c r="P105" s="161"/>
      <c r="Q105" s="161"/>
      <c r="R105" s="181">
        <f t="shared" si="10"/>
        <v>0</v>
      </c>
      <c r="S105" s="409"/>
      <c r="T105" s="410"/>
      <c r="U105" s="352"/>
      <c r="V105" s="352"/>
    </row>
    <row r="106" spans="1:22" ht="11.25" customHeight="1">
      <c r="A106" s="354"/>
      <c r="B106" s="352"/>
      <c r="C106" s="177">
        <f>'5- Identificación de Riesgos'!D106</f>
        <v>0</v>
      </c>
      <c r="D106" s="159"/>
      <c r="E106" s="163"/>
      <c r="F106" s="161"/>
      <c r="G106" s="161"/>
      <c r="H106" s="161"/>
      <c r="I106" s="161"/>
      <c r="J106" s="181">
        <f t="shared" si="9"/>
        <v>0</v>
      </c>
      <c r="K106" s="409"/>
      <c r="L106" s="185">
        <f>'5- Identificación de Riesgos'!I106</f>
        <v>0</v>
      </c>
      <c r="M106" s="180"/>
      <c r="N106" s="161"/>
      <c r="O106" s="161"/>
      <c r="P106" s="161"/>
      <c r="Q106" s="161"/>
      <c r="R106" s="181">
        <f t="shared" si="10"/>
        <v>0</v>
      </c>
      <c r="S106" s="409"/>
      <c r="T106" s="410"/>
      <c r="U106" s="352"/>
      <c r="V106" s="352"/>
    </row>
    <row r="107" spans="1:22" ht="11.25" customHeight="1">
      <c r="A107" s="354"/>
      <c r="B107" s="352"/>
      <c r="C107" s="177">
        <f>'5- Identificación de Riesgos'!D107</f>
        <v>0</v>
      </c>
      <c r="D107" s="159"/>
      <c r="E107" s="163"/>
      <c r="F107" s="161"/>
      <c r="G107" s="161"/>
      <c r="H107" s="161"/>
      <c r="I107" s="161"/>
      <c r="J107" s="181">
        <f t="shared" si="9"/>
        <v>0</v>
      </c>
      <c r="K107" s="409"/>
      <c r="L107" s="185">
        <f>'5- Identificación de Riesgos'!I107</f>
        <v>0</v>
      </c>
      <c r="M107" s="180"/>
      <c r="N107" s="161"/>
      <c r="O107" s="161"/>
      <c r="P107" s="161"/>
      <c r="Q107" s="161"/>
      <c r="R107" s="181">
        <f t="shared" si="10"/>
        <v>0</v>
      </c>
      <c r="S107" s="409"/>
      <c r="T107" s="410"/>
      <c r="U107" s="352"/>
      <c r="V107" s="352"/>
    </row>
    <row r="108" spans="1:22" ht="11.25" customHeight="1">
      <c r="A108" s="354"/>
      <c r="B108" s="352"/>
      <c r="C108" s="177">
        <f>'5- Identificación de Riesgos'!D108</f>
        <v>0</v>
      </c>
      <c r="D108" s="159"/>
      <c r="E108" s="163"/>
      <c r="F108" s="161"/>
      <c r="G108" s="161"/>
      <c r="H108" s="161"/>
      <c r="I108" s="161"/>
      <c r="J108" s="181">
        <f t="shared" si="9"/>
        <v>0</v>
      </c>
      <c r="K108" s="409"/>
      <c r="L108" s="185">
        <f>'5- Identificación de Riesgos'!I108</f>
        <v>0</v>
      </c>
      <c r="M108" s="180"/>
      <c r="N108" s="161"/>
      <c r="O108" s="161"/>
      <c r="P108" s="161"/>
      <c r="Q108" s="161"/>
      <c r="R108" s="181">
        <f t="shared" si="10"/>
        <v>0</v>
      </c>
      <c r="S108" s="409"/>
      <c r="T108" s="410"/>
      <c r="U108" s="352"/>
      <c r="V108" s="352"/>
    </row>
    <row r="109" spans="1:22" ht="11.25" customHeight="1">
      <c r="A109" s="354"/>
      <c r="B109" s="352"/>
      <c r="C109" s="177">
        <f>'5- Identificación de Riesgos'!D109</f>
        <v>0</v>
      </c>
      <c r="D109" s="159"/>
      <c r="E109" s="163"/>
      <c r="F109" s="161"/>
      <c r="G109" s="161"/>
      <c r="H109" s="161"/>
      <c r="I109" s="161"/>
      <c r="J109" s="181">
        <f t="shared" si="9"/>
        <v>0</v>
      </c>
      <c r="K109" s="409"/>
      <c r="L109" s="185">
        <f>'5- Identificación de Riesgos'!I109</f>
        <v>0</v>
      </c>
      <c r="M109" s="180"/>
      <c r="N109" s="161"/>
      <c r="O109" s="161"/>
      <c r="P109" s="161"/>
      <c r="Q109" s="161"/>
      <c r="R109" s="181">
        <f t="shared" si="10"/>
        <v>0</v>
      </c>
      <c r="S109" s="409"/>
      <c r="T109" s="410"/>
      <c r="U109" s="352"/>
      <c r="V109" s="352"/>
    </row>
    <row r="110" spans="1:22" ht="30.75">
      <c r="A110" s="354">
        <v>11</v>
      </c>
      <c r="B110" s="352" t="str">
        <f>'5- Identificación de Riesgos'!B110:B119</f>
        <v>Ofrecer, prometer, entregar, aceptar o solicitar una ventaja indebida para girar un cheque a un beneficiario diferente al que corresponde.</v>
      </c>
      <c r="C110" s="177" t="str">
        <f>'5- Identificación de Riesgos'!D110</f>
        <v>1. Falta de ética de los servidores públicos (Debilidades en principios y valores)</v>
      </c>
      <c r="E110" s="163"/>
      <c r="F110" s="161"/>
      <c r="G110" s="161"/>
      <c r="H110" s="161"/>
      <c r="I110" s="161"/>
      <c r="J110" s="181">
        <f t="shared" ref="J110:J119" si="11">COUNTIF(F110:I110,"SI")/4</f>
        <v>0</v>
      </c>
      <c r="K110" s="409">
        <f>AVERAGE(J110:J114)</f>
        <v>0</v>
      </c>
      <c r="L110" s="185" t="str">
        <f>'5- Identificación de Riesgos'!I110</f>
        <v>Afectación de reputacion,imagén,  credibilidad, satisfacción de usuarios y PI</v>
      </c>
      <c r="M110" s="180"/>
      <c r="N110" s="161"/>
      <c r="O110" s="161"/>
      <c r="P110" s="161"/>
      <c r="Q110" s="161"/>
      <c r="R110" s="181">
        <f t="shared" si="10"/>
        <v>0</v>
      </c>
      <c r="S110" s="409">
        <f>AVERAGE(R110:R119)</f>
        <v>0</v>
      </c>
      <c r="T110" s="410" t="str">
        <f>CONCATENATE(INDEX('8- Politicas de admiistracion '!$B$6:$F$10,MATCH(ROUND(IF((RIGHT('5- Identificación de Riesgos'!H110,1)-'6- Valoración Controles'!K110)&lt;1,1,(RIGHT('5- Identificación de Riesgos'!H110,1)-'6- Valoración Controles'!K110)),0),'8- Politicas de admiistracion '!$F$6:$F$10,0),1)," - ",ROUND(IF((RIGHT('5- Identificación de Riesgos'!H110,1)-'6- Valoración Controles'!K110)&lt;1,1,(RIGHT('5- Identificación de Riesgos'!H110,1)-'6- Valoración Controles'!K110)),0))</f>
        <v>Muy Baja - 1</v>
      </c>
      <c r="U110" s="352" t="str">
        <f>CONCATENATE(INDEX('8- Politicas de admiistracion '!$B$17:$F$21,MATCH(ROUND(IF((RIGHT('5- Identificación de Riesgos'!M110,1)-'6- Valoración Controles'!S110)&lt;1,1,(RIGHT('5- Identificación de Riesgos'!M110,1)-'6- Valoración Controles'!S110)),0),'8- Politicas de admiistracion '!$F$17:$F$21,0),1)," - ",ROUND(IF((RIGHT('5- Identificación de Riesgos'!M110,1)-'6- Valoración Controles'!S110)&lt;1,1,(RIGHT('5- Identificación de Riesgos'!M110,1)-'6- Valoración Controles'!S110)),0))</f>
        <v>Menor - 2</v>
      </c>
      <c r="V110" s="352" t="str">
        <f>CONCATENATE(VLOOKUP((LEFT(T110,LEN(T110)-4)&amp;LEFT(U110,LEN(U110)-4)),'9- Matriz de Calor '!$D$17:$E$41,2,0)," - ",RIGHT(T110,1)*RIGHT(U110,1))</f>
        <v>Bajo - 2</v>
      </c>
    </row>
    <row r="111" spans="1:22" ht="30.75">
      <c r="A111" s="354"/>
      <c r="B111" s="352"/>
      <c r="C111" s="177" t="str">
        <f>'5- Identificación de Riesgos'!D111</f>
        <v>2. Falta de ética de terceros interesados  (Debilidades principios y valores)</v>
      </c>
      <c r="E111" s="163"/>
      <c r="F111" s="161"/>
      <c r="G111" s="161"/>
      <c r="H111" s="161"/>
      <c r="I111" s="161"/>
      <c r="J111" s="181">
        <f t="shared" si="11"/>
        <v>0</v>
      </c>
      <c r="K111" s="409"/>
      <c r="L111" s="185" t="str">
        <f>'5- Identificación de Riesgos'!I111</f>
        <v>Afectación Económica</v>
      </c>
      <c r="M111" s="180"/>
      <c r="N111" s="161"/>
      <c r="O111" s="161"/>
      <c r="P111" s="161"/>
      <c r="Q111" s="161"/>
      <c r="R111" s="181">
        <f t="shared" si="10"/>
        <v>0</v>
      </c>
      <c r="S111" s="409"/>
      <c r="T111" s="410"/>
      <c r="U111" s="352"/>
      <c r="V111" s="352"/>
    </row>
    <row r="112" spans="1:22">
      <c r="A112" s="354"/>
      <c r="B112" s="352"/>
      <c r="C112" s="177" t="str">
        <f>'5- Identificación de Riesgos'!D112</f>
        <v>3. Ausencia de Control dual en la revisión de los cheques girados</v>
      </c>
      <c r="E112" s="163"/>
      <c r="F112" s="161"/>
      <c r="G112" s="161"/>
      <c r="H112" s="161"/>
      <c r="I112" s="161"/>
      <c r="J112" s="181">
        <f t="shared" si="11"/>
        <v>0</v>
      </c>
      <c r="K112" s="409"/>
      <c r="L112" s="185">
        <f>'5- Identificación de Riesgos'!I112</f>
        <v>0</v>
      </c>
      <c r="M112" s="180"/>
      <c r="N112" s="161"/>
      <c r="O112" s="161"/>
      <c r="P112" s="161"/>
      <c r="Q112" s="161"/>
      <c r="R112" s="181">
        <f t="shared" si="10"/>
        <v>0</v>
      </c>
      <c r="S112" s="409"/>
      <c r="T112" s="410"/>
      <c r="U112" s="352"/>
      <c r="V112" s="352"/>
    </row>
    <row r="113" spans="1:22">
      <c r="A113" s="354"/>
      <c r="B113" s="352"/>
      <c r="C113" s="177">
        <f>'5- Identificación de Riesgos'!D113</f>
        <v>0</v>
      </c>
      <c r="E113" s="163"/>
      <c r="F113" s="161"/>
      <c r="G113" s="161"/>
      <c r="H113" s="161"/>
      <c r="I113" s="161"/>
      <c r="J113" s="181">
        <f t="shared" si="11"/>
        <v>0</v>
      </c>
      <c r="K113" s="409"/>
      <c r="L113" s="185">
        <f>'5- Identificación de Riesgos'!I113</f>
        <v>0</v>
      </c>
      <c r="M113" s="180"/>
      <c r="N113" s="161"/>
      <c r="O113" s="161"/>
      <c r="P113" s="161"/>
      <c r="Q113" s="161"/>
      <c r="R113" s="181">
        <f t="shared" si="10"/>
        <v>0</v>
      </c>
      <c r="S113" s="409"/>
      <c r="T113" s="410"/>
      <c r="U113" s="352"/>
      <c r="V113" s="352"/>
    </row>
    <row r="114" spans="1:22">
      <c r="A114" s="354"/>
      <c r="B114" s="352"/>
      <c r="C114" s="177">
        <f>'5- Identificación de Riesgos'!D114</f>
        <v>0</v>
      </c>
      <c r="E114" s="163"/>
      <c r="F114" s="161"/>
      <c r="G114" s="161"/>
      <c r="H114" s="161"/>
      <c r="I114" s="161"/>
      <c r="J114" s="181">
        <f t="shared" si="11"/>
        <v>0</v>
      </c>
      <c r="K114" s="409"/>
      <c r="L114" s="185">
        <f>'5- Identificación de Riesgos'!I114</f>
        <v>0</v>
      </c>
      <c r="M114" s="180"/>
      <c r="N114" s="161"/>
      <c r="O114" s="161"/>
      <c r="P114" s="161"/>
      <c r="Q114" s="161"/>
      <c r="R114" s="181">
        <f t="shared" si="10"/>
        <v>0</v>
      </c>
      <c r="S114" s="409"/>
      <c r="T114" s="410"/>
      <c r="U114" s="352"/>
      <c r="V114" s="352"/>
    </row>
    <row r="115" spans="1:22">
      <c r="A115" s="354"/>
      <c r="B115" s="352"/>
      <c r="C115" s="177">
        <f>'5- Identificación de Riesgos'!D115</f>
        <v>0</v>
      </c>
      <c r="E115" s="163"/>
      <c r="F115" s="161"/>
      <c r="G115" s="161"/>
      <c r="H115" s="161"/>
      <c r="I115" s="161"/>
      <c r="J115" s="181">
        <f t="shared" si="11"/>
        <v>0</v>
      </c>
      <c r="K115" s="409"/>
      <c r="L115" s="185">
        <f>'5- Identificación de Riesgos'!I115</f>
        <v>0</v>
      </c>
      <c r="M115" s="180"/>
      <c r="N115" s="161"/>
      <c r="O115" s="161"/>
      <c r="P115" s="161"/>
      <c r="Q115" s="161"/>
      <c r="R115" s="181">
        <f t="shared" si="10"/>
        <v>0</v>
      </c>
      <c r="S115" s="409"/>
      <c r="T115" s="410"/>
      <c r="U115" s="352"/>
      <c r="V115" s="352"/>
    </row>
    <row r="116" spans="1:22">
      <c r="A116" s="354"/>
      <c r="B116" s="352"/>
      <c r="C116" s="177">
        <f>'5- Identificación de Riesgos'!D116</f>
        <v>0</v>
      </c>
      <c r="E116" s="163"/>
      <c r="F116" s="161"/>
      <c r="G116" s="161"/>
      <c r="H116" s="161"/>
      <c r="I116" s="161"/>
      <c r="J116" s="181">
        <f t="shared" si="11"/>
        <v>0</v>
      </c>
      <c r="K116" s="409"/>
      <c r="L116" s="185">
        <f>'5- Identificación de Riesgos'!I116</f>
        <v>0</v>
      </c>
      <c r="M116" s="180"/>
      <c r="N116" s="161"/>
      <c r="O116" s="161"/>
      <c r="P116" s="161"/>
      <c r="Q116" s="161"/>
      <c r="R116" s="181">
        <f t="shared" si="10"/>
        <v>0</v>
      </c>
      <c r="S116" s="409"/>
      <c r="T116" s="410"/>
      <c r="U116" s="352"/>
      <c r="V116" s="352"/>
    </row>
    <row r="117" spans="1:22">
      <c r="A117" s="354"/>
      <c r="B117" s="352"/>
      <c r="C117" s="177">
        <f>'5- Identificación de Riesgos'!D117</f>
        <v>0</v>
      </c>
      <c r="E117" s="163"/>
      <c r="F117" s="161"/>
      <c r="G117" s="161"/>
      <c r="H117" s="161"/>
      <c r="I117" s="161"/>
      <c r="J117" s="181">
        <f t="shared" si="11"/>
        <v>0</v>
      </c>
      <c r="K117" s="409"/>
      <c r="L117" s="185">
        <f>'5- Identificación de Riesgos'!I117</f>
        <v>0</v>
      </c>
      <c r="M117" s="180"/>
      <c r="N117" s="161"/>
      <c r="O117" s="161"/>
      <c r="P117" s="161"/>
      <c r="Q117" s="161"/>
      <c r="R117" s="181">
        <f t="shared" si="10"/>
        <v>0</v>
      </c>
      <c r="S117" s="409"/>
      <c r="T117" s="410"/>
      <c r="U117" s="352"/>
      <c r="V117" s="352"/>
    </row>
    <row r="118" spans="1:22">
      <c r="A118" s="354"/>
      <c r="B118" s="352"/>
      <c r="C118" s="177">
        <f>'5- Identificación de Riesgos'!D118</f>
        <v>0</v>
      </c>
      <c r="E118" s="163"/>
      <c r="F118" s="161"/>
      <c r="G118" s="161"/>
      <c r="H118" s="161"/>
      <c r="I118" s="161"/>
      <c r="J118" s="181">
        <f t="shared" si="11"/>
        <v>0</v>
      </c>
      <c r="K118" s="409"/>
      <c r="L118" s="185">
        <f>'5- Identificación de Riesgos'!I118</f>
        <v>0</v>
      </c>
      <c r="M118" s="180"/>
      <c r="N118" s="161"/>
      <c r="O118" s="161"/>
      <c r="P118" s="161"/>
      <c r="Q118" s="161"/>
      <c r="R118" s="181">
        <f t="shared" si="10"/>
        <v>0</v>
      </c>
      <c r="S118" s="409"/>
      <c r="T118" s="410"/>
      <c r="U118" s="352"/>
      <c r="V118" s="352"/>
    </row>
    <row r="119" spans="1:22">
      <c r="A119" s="354"/>
      <c r="B119" s="352"/>
      <c r="C119" s="177">
        <f>'5- Identificación de Riesgos'!D119</f>
        <v>0</v>
      </c>
      <c r="E119" s="163"/>
      <c r="F119" s="161"/>
      <c r="G119" s="161"/>
      <c r="H119" s="161"/>
      <c r="I119" s="161"/>
      <c r="J119" s="181">
        <f t="shared" si="11"/>
        <v>0</v>
      </c>
      <c r="K119" s="409"/>
      <c r="L119" s="185">
        <f>'5- Identificación de Riesgos'!I119</f>
        <v>0</v>
      </c>
      <c r="M119" s="180"/>
      <c r="N119" s="161"/>
      <c r="O119" s="161"/>
      <c r="P119" s="161"/>
      <c r="Q119" s="161"/>
      <c r="R119" s="181">
        <f t="shared" si="10"/>
        <v>0</v>
      </c>
      <c r="S119" s="409"/>
      <c r="T119" s="410"/>
      <c r="U119" s="352"/>
      <c r="V119" s="352"/>
    </row>
  </sheetData>
  <mergeCells count="107">
    <mergeCell ref="A100:A109"/>
    <mergeCell ref="B100:B109"/>
    <mergeCell ref="K100:K109"/>
    <mergeCell ref="S100:S109"/>
    <mergeCell ref="T100:T109"/>
    <mergeCell ref="U100:U109"/>
    <mergeCell ref="V100:V109"/>
    <mergeCell ref="A90:A99"/>
    <mergeCell ref="B90:B99"/>
    <mergeCell ref="K90:K99"/>
    <mergeCell ref="S90:S99"/>
    <mergeCell ref="T90:T99"/>
    <mergeCell ref="U90:U99"/>
    <mergeCell ref="A80:A89"/>
    <mergeCell ref="B80:B89"/>
    <mergeCell ref="K80:K89"/>
    <mergeCell ref="S80:S89"/>
    <mergeCell ref="T80:T89"/>
    <mergeCell ref="U80:U89"/>
    <mergeCell ref="V80:V89"/>
    <mergeCell ref="A70:A79"/>
    <mergeCell ref="B70:B79"/>
    <mergeCell ref="K70:K79"/>
    <mergeCell ref="S70:S79"/>
    <mergeCell ref="T70:T79"/>
    <mergeCell ref="U70:U79"/>
    <mergeCell ref="A60:A69"/>
    <mergeCell ref="B60:B69"/>
    <mergeCell ref="K60:K69"/>
    <mergeCell ref="S60:S69"/>
    <mergeCell ref="T60:T69"/>
    <mergeCell ref="U60:U69"/>
    <mergeCell ref="V60:V69"/>
    <mergeCell ref="A50:A59"/>
    <mergeCell ref="B50:B59"/>
    <mergeCell ref="K50:K59"/>
    <mergeCell ref="S50:S59"/>
    <mergeCell ref="T50:T59"/>
    <mergeCell ref="U50:U59"/>
    <mergeCell ref="A4:B4"/>
    <mergeCell ref="A5:B5"/>
    <mergeCell ref="A1:C3"/>
    <mergeCell ref="E1:V3"/>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A8:A9"/>
    <mergeCell ref="B8:B9"/>
    <mergeCell ref="C8:C9"/>
    <mergeCell ref="D8:D9"/>
    <mergeCell ref="A110:A119"/>
    <mergeCell ref="B110:B119"/>
    <mergeCell ref="K110:K119"/>
    <mergeCell ref="S110:S119"/>
    <mergeCell ref="T110:T119"/>
    <mergeCell ref="A6:B6"/>
    <mergeCell ref="A7:C7"/>
    <mergeCell ref="T7:V7"/>
    <mergeCell ref="D7:R7"/>
    <mergeCell ref="E8:E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U110:U119"/>
    <mergeCell ref="V110:V119"/>
    <mergeCell ref="C4:M4"/>
    <mergeCell ref="N4:O4"/>
    <mergeCell ref="P4:V4"/>
    <mergeCell ref="C5:M5"/>
    <mergeCell ref="N5:O5"/>
    <mergeCell ref="P5:V5"/>
    <mergeCell ref="C6:M6"/>
    <mergeCell ref="N6:O6"/>
    <mergeCell ref="P6:V6"/>
    <mergeCell ref="V50:V59"/>
    <mergeCell ref="V70:V79"/>
    <mergeCell ref="V90:V99"/>
    <mergeCell ref="E10:E19"/>
    <mergeCell ref="E40:E49"/>
    <mergeCell ref="E30:E39"/>
    <mergeCell ref="E20:E29"/>
    <mergeCell ref="E50:E59"/>
    <mergeCell ref="E60:E69"/>
  </mergeCells>
  <conditionalFormatting sqref="U10">
    <cfRule type="containsText" dxfId="1085" priority="411" operator="containsText" text="Catastrófico">
      <formula>NOT(ISERROR(SEARCH("Catastrófico",U10)))</formula>
    </cfRule>
    <cfRule type="containsText" dxfId="1084" priority="412" operator="containsText" text="Mayor">
      <formula>NOT(ISERROR(SEARCH("Mayor",U10)))</formula>
    </cfRule>
    <cfRule type="containsText" dxfId="1083" priority="413" operator="containsText" text="Alta">
      <formula>NOT(ISERROR(SEARCH("Alta",U10)))</formula>
    </cfRule>
    <cfRule type="containsText" dxfId="1082" priority="414" operator="containsText" text="Moderado">
      <formula>NOT(ISERROR(SEARCH("Moderado",U10)))</formula>
    </cfRule>
    <cfRule type="containsText" dxfId="1081" priority="415" operator="containsText" text="Menor">
      <formula>NOT(ISERROR(SEARCH("Menor",U10)))</formula>
    </cfRule>
    <cfRule type="containsText" dxfId="1080" priority="416" operator="containsText" text="Leve">
      <formula>NOT(ISERROR(SEARCH("Leve",U10)))</formula>
    </cfRule>
  </conditionalFormatting>
  <conditionalFormatting sqref="V10">
    <cfRule type="containsText" dxfId="1079" priority="407" operator="containsText" text="Extremo">
      <formula>NOT(ISERROR(SEARCH("Extremo",V10)))</formula>
    </cfRule>
    <cfRule type="containsText" dxfId="1078" priority="408" operator="containsText" text="Alto">
      <formula>NOT(ISERROR(SEARCH("Alto",V10)))</formula>
    </cfRule>
    <cfRule type="containsText" dxfId="1077" priority="409" operator="containsText" text="Bajo">
      <formula>NOT(ISERROR(SEARCH("Bajo",V10)))</formula>
    </cfRule>
    <cfRule type="containsText" dxfId="1076" priority="410" operator="containsText" text="Moderado">
      <formula>NOT(ISERROR(SEARCH("Moderado",V10)))</formula>
    </cfRule>
  </conditionalFormatting>
  <conditionalFormatting sqref="T20 T30 T40 T50 T60 T70 T80 T90 T100 T110">
    <cfRule type="containsText" dxfId="1075" priority="35" operator="containsText" text="Muy Baja">
      <formula>NOT(ISERROR(SEARCH("Muy Baja",T20)))</formula>
    </cfRule>
    <cfRule type="containsText" dxfId="1074" priority="35" operator="containsText" text="Baja">
      <formula>NOT(ISERROR(SEARCH("Baja",T20)))</formula>
    </cfRule>
    <cfRule type="containsText" dxfId="1073" priority="35" operator="containsText" text="Muy Alta">
      <formula>NOT(ISERROR(SEARCH("Muy Alta",T20)))</formula>
    </cfRule>
    <cfRule type="containsText" dxfId="1072" priority="36" operator="containsText" text="Alta">
      <formula>NOT(ISERROR(SEARCH("Alta",T20)))</formula>
    </cfRule>
    <cfRule type="containsText" dxfId="1071" priority="37" operator="containsText" text="Media">
      <formula>NOT(ISERROR(SEARCH("Media",T20)))</formula>
    </cfRule>
    <cfRule type="containsText" dxfId="1070" priority="38" operator="containsText" text="Media">
      <formula>NOT(ISERROR(SEARCH("Media",T20)))</formula>
    </cfRule>
    <cfRule type="containsText" dxfId="1069" priority="39" operator="containsText" text="Media">
      <formula>NOT(ISERROR(SEARCH("Media",T20)))</formula>
    </cfRule>
    <cfRule type="containsText" dxfId="1068" priority="40" operator="containsText" text="Muy Baja">
      <formula>NOT(ISERROR(SEARCH("Muy Baja",T20)))</formula>
    </cfRule>
    <cfRule type="containsText" dxfId="1067" priority="41" operator="containsText" text="Baja">
      <formula>NOT(ISERROR(SEARCH("Baja",T20)))</formula>
    </cfRule>
    <cfRule type="containsText" dxfId="1066" priority="42" operator="containsText" text="Muy Baja">
      <formula>NOT(ISERROR(SEARCH("Muy Baja",T20)))</formula>
    </cfRule>
    <cfRule type="containsText" dxfId="1065" priority="43" operator="containsText" text="Muy Baja">
      <formula>NOT(ISERROR(SEARCH("Muy Baja",T20)))</formula>
    </cfRule>
    <cfRule type="containsText" dxfId="1064" priority="44" operator="containsText" text="Muy Baja">
      <formula>NOT(ISERROR(SEARCH("Muy Baja",T20)))</formula>
    </cfRule>
    <cfRule type="containsText" dxfId="1063" priority="45" operator="containsText" text="Muy Baja'Tabla probabilidad'!">
      <formula>NOT(ISERROR(SEARCH("Muy Baja'Tabla probabilidad'!",T20)))</formula>
    </cfRule>
    <cfRule type="containsText" dxfId="1062" priority="46" operator="containsText" text="Muy bajo">
      <formula>NOT(ISERROR(SEARCH("Muy bajo",T20)))</formula>
    </cfRule>
    <cfRule type="containsText" dxfId="1061" priority="47" operator="containsText" text="Alta">
      <formula>NOT(ISERROR(SEARCH("Alta",T20)))</formula>
    </cfRule>
    <cfRule type="containsText" dxfId="1060" priority="48" operator="containsText" text="Media">
      <formula>NOT(ISERROR(SEARCH("Media",T20)))</formula>
    </cfRule>
    <cfRule type="containsText" dxfId="1059" priority="49" operator="containsText" text="Baja">
      <formula>NOT(ISERROR(SEARCH("Baja",T20)))</formula>
    </cfRule>
    <cfRule type="containsText" dxfId="1058" priority="50" operator="containsText" text="Muy baja">
      <formula>NOT(ISERROR(SEARCH("Muy baja",T20)))</formula>
    </cfRule>
    <cfRule type="cellIs" dxfId="1057" priority="53" operator="between">
      <formula>1</formula>
      <formula>2</formula>
    </cfRule>
    <cfRule type="cellIs" dxfId="1056" priority="54" operator="between">
      <formula>0</formula>
      <formula>2</formula>
    </cfRule>
  </conditionalFormatting>
  <conditionalFormatting sqref="U20 U30 U40 U50 U60 U70 U80 U90 U100 U110">
    <cfRule type="containsText" dxfId="1055" priority="27" operator="containsText" text="Catastrófico">
      <formula>NOT(ISERROR(SEARCH("Catastrófico",U20)))</formula>
    </cfRule>
    <cfRule type="containsText" dxfId="1054" priority="28" operator="containsText" text="Mayor">
      <formula>NOT(ISERROR(SEARCH("Mayor",U20)))</formula>
    </cfRule>
    <cfRule type="containsText" dxfId="1053" priority="29" operator="containsText" text="Alta">
      <formula>NOT(ISERROR(SEARCH("Alta",U20)))</formula>
    </cfRule>
    <cfRule type="containsText" dxfId="1052" priority="30" operator="containsText" text="Moderado">
      <formula>NOT(ISERROR(SEARCH("Moderado",U20)))</formula>
    </cfRule>
    <cfRule type="containsText" dxfId="1051" priority="31" operator="containsText" text="Menor">
      <formula>NOT(ISERROR(SEARCH("Menor",U20)))</formula>
    </cfRule>
    <cfRule type="containsText" dxfId="1050" priority="32" operator="containsText" text="Leve">
      <formula>NOT(ISERROR(SEARCH("Leve",U20)))</formula>
    </cfRule>
  </conditionalFormatting>
  <conditionalFormatting sqref="V20 V30 V40 V50 V60 V70 V80 V90 V100 V110">
    <cfRule type="containsText" dxfId="1049" priority="23" operator="containsText" text="Extremo">
      <formula>NOT(ISERROR(SEARCH("Extremo",V20)))</formula>
    </cfRule>
    <cfRule type="containsText" dxfId="1048" priority="24" operator="containsText" text="Alto">
      <formula>NOT(ISERROR(SEARCH("Alto",V20)))</formula>
    </cfRule>
    <cfRule type="containsText" dxfId="1047" priority="25" operator="containsText" text="Bajo">
      <formula>NOT(ISERROR(SEARCH("Bajo",V20)))</formula>
    </cfRule>
    <cfRule type="containsText" dxfId="1046" priority="26" operator="containsText" text="Moderado">
      <formula>NOT(ISERROR(SEARCH("Moderado",V20)))</formula>
    </cfRule>
  </conditionalFormatting>
  <conditionalFormatting sqref="T10">
    <cfRule type="containsText" dxfId="1045" priority="1" operator="containsText" text="Muy Baja">
      <formula>NOT(ISERROR(SEARCH("Muy Baja",T10)))</formula>
    </cfRule>
    <cfRule type="containsText" dxfId="1044" priority="2" operator="containsText" text="Alta">
      <formula>NOT(ISERROR(SEARCH("Alta",T10)))</formula>
    </cfRule>
    <cfRule type="containsText" dxfId="1043" priority="3" operator="containsText" text="Media">
      <formula>NOT(ISERROR(SEARCH("Media",T10)))</formula>
    </cfRule>
    <cfRule type="containsText" dxfId="1042" priority="4" operator="containsText" text="Media">
      <formula>NOT(ISERROR(SEARCH("Media",T10)))</formula>
    </cfRule>
    <cfRule type="containsText" dxfId="1041" priority="5" operator="containsText" text="Media">
      <formula>NOT(ISERROR(SEARCH("Media",T10)))</formula>
    </cfRule>
    <cfRule type="containsText" dxfId="1040" priority="6" operator="containsText" text="Muy Baja">
      <formula>NOT(ISERROR(SEARCH("Muy Baja",T10)))</formula>
    </cfRule>
    <cfRule type="containsText" dxfId="1039" priority="7" operator="containsText" text="Baja">
      <formula>NOT(ISERROR(SEARCH("Baja",T10)))</formula>
    </cfRule>
    <cfRule type="containsText" dxfId="1038" priority="8" operator="containsText" text="Muy Baja">
      <formula>NOT(ISERROR(SEARCH("Muy Baja",T10)))</formula>
    </cfRule>
    <cfRule type="containsText" dxfId="1037" priority="9" operator="containsText" text="Muy Baja">
      <formula>NOT(ISERROR(SEARCH("Muy Baja",T10)))</formula>
    </cfRule>
    <cfRule type="containsText" dxfId="1036" priority="10" operator="containsText" text="Muy Baja">
      <formula>NOT(ISERROR(SEARCH("Muy Baja",T10)))</formula>
    </cfRule>
    <cfRule type="containsText" dxfId="1035" priority="11" operator="containsText" text="Muy Baja'Tabla probabilidad'!">
      <formula>NOT(ISERROR(SEARCH("Muy Baja'Tabla probabilidad'!",T10)))</formula>
    </cfRule>
    <cfRule type="containsText" dxfId="1034" priority="12" operator="containsText" text="Muy bajo">
      <formula>NOT(ISERROR(SEARCH("Muy bajo",T10)))</formula>
    </cfRule>
    <cfRule type="containsText" dxfId="1033" priority="13" operator="containsText" text="Alta">
      <formula>NOT(ISERROR(SEARCH("Alta",T10)))</formula>
    </cfRule>
    <cfRule type="containsText" dxfId="1032" priority="14" operator="containsText" text="Media">
      <formula>NOT(ISERROR(SEARCH("Media",T10)))</formula>
    </cfRule>
    <cfRule type="containsText" dxfId="1031" priority="15" operator="containsText" text="Baja">
      <formula>NOT(ISERROR(SEARCH("Baja",T10)))</formula>
    </cfRule>
    <cfRule type="containsText" dxfId="1030" priority="16" operator="containsText" text="Muy baja">
      <formula>NOT(ISERROR(SEARCH("Muy baja",T10)))</formula>
    </cfRule>
    <cfRule type="cellIs" dxfId="1029" priority="19" operator="between">
      <formula>1</formula>
      <formula>2</formula>
    </cfRule>
    <cfRule type="cellIs" dxfId="1028" priority="20" operator="between">
      <formula>0</formula>
      <formula>2</formula>
    </cfRule>
  </conditionalFormatting>
  <dataValidations count="2">
    <dataValidation type="list" allowBlank="1" showInputMessage="1" showErrorMessage="1" sqref="N10:Q119 F10:I119" xr:uid="{9104B475-4BF2-4D02-8220-BA9D8B818B64}">
      <formula1>"SI,NO"</formula1>
    </dataValidation>
    <dataValidation allowBlank="1" showInputMessage="1" showErrorMessage="1" prompt="Enunciar cuál es el control" sqref="E100:E101 E75:E78 M10:M14 E103 E30 E40 E83 E85:E88 E80:E81 E93 E95:E98 E90:E91 E20 E105:E108 E10 E70:E71 E73"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 T90 T100 T110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Q119"/>
  <sheetViews>
    <sheetView showGridLines="0" zoomScale="80" zoomScaleNormal="80" workbookViewId="0">
      <selection activeCell="B12" sqref="B10:B19"/>
    </sheetView>
  </sheetViews>
  <sheetFormatPr defaultColWidth="11.42578125" defaultRowHeight="15"/>
  <cols>
    <col min="1" max="1" width="5.42578125" customWidth="1"/>
    <col min="2" max="2" width="38.5703125" customWidth="1"/>
    <col min="3" max="3" width="34.85546875" customWidth="1"/>
    <col min="4" max="4" width="43.28515625" hidden="1" customWidth="1"/>
    <col min="5" max="5" width="96.28515625" style="37" hidden="1" customWidth="1"/>
    <col min="6" max="6" width="14.42578125" customWidth="1"/>
    <col min="7" max="8" width="13.85546875" customWidth="1"/>
    <col min="9" max="9" width="2.7109375" customWidth="1"/>
    <col min="10" max="10" width="13.140625" customWidth="1"/>
    <col min="11" max="11" width="14.5703125" customWidth="1"/>
    <col min="12" max="12" width="16.42578125" style="189" hidden="1" customWidth="1"/>
    <col min="13" max="14" width="13.7109375" customWidth="1"/>
    <col min="15" max="15" width="17.140625" style="14" customWidth="1"/>
    <col min="16" max="16" width="16" style="14" customWidth="1"/>
    <col min="17" max="17" width="20.7109375" style="14" customWidth="1"/>
    <col min="18" max="18" width="4" style="14" customWidth="1"/>
    <col min="19" max="16384" width="11.42578125" style="14"/>
  </cols>
  <sheetData>
    <row r="1" spans="1:17" s="11" customFormat="1" ht="27.75" customHeight="1">
      <c r="A1" s="462"/>
      <c r="B1" s="421"/>
      <c r="C1" s="421"/>
      <c r="D1" s="112"/>
      <c r="E1" s="463" t="s">
        <v>365</v>
      </c>
      <c r="F1" s="463"/>
      <c r="G1" s="463"/>
      <c r="H1" s="463"/>
      <c r="I1" s="463"/>
      <c r="J1" s="463"/>
      <c r="K1" s="463"/>
      <c r="L1" s="463"/>
      <c r="M1" s="463"/>
      <c r="N1" s="463"/>
      <c r="O1" s="463"/>
      <c r="P1" s="463"/>
      <c r="Q1" s="463"/>
    </row>
    <row r="2" spans="1:17" s="11" customFormat="1" ht="27" customHeight="1">
      <c r="A2" s="462"/>
      <c r="B2" s="421"/>
      <c r="C2" s="421"/>
      <c r="D2" s="112"/>
      <c r="E2" s="463"/>
      <c r="F2" s="463"/>
      <c r="G2" s="463"/>
      <c r="H2" s="463"/>
      <c r="I2" s="463"/>
      <c r="J2" s="463"/>
      <c r="K2" s="463"/>
      <c r="L2" s="463"/>
      <c r="M2" s="463"/>
      <c r="N2" s="463"/>
      <c r="O2" s="463"/>
      <c r="P2" s="463"/>
      <c r="Q2" s="463"/>
    </row>
    <row r="3" spans="1:17" s="11" customFormat="1" ht="27" customHeight="1" thickBot="1">
      <c r="A3" s="462"/>
      <c r="B3" s="421"/>
      <c r="C3" s="421"/>
      <c r="D3" s="113"/>
      <c r="E3" s="463"/>
      <c r="F3" s="463"/>
      <c r="G3" s="463"/>
      <c r="H3" s="463"/>
      <c r="I3" s="463"/>
      <c r="J3" s="463"/>
      <c r="K3" s="463"/>
      <c r="L3" s="463"/>
      <c r="M3" s="463"/>
      <c r="N3" s="463"/>
      <c r="O3" s="463"/>
      <c r="P3" s="463"/>
      <c r="Q3" s="463"/>
    </row>
    <row r="4" spans="1:17" s="11" customFormat="1" ht="23.25" customHeight="1" thickTop="1">
      <c r="A4" s="366" t="s">
        <v>366</v>
      </c>
      <c r="B4" s="366"/>
      <c r="C4" s="451" t="str">
        <f>'6- Valoración Controles'!C4:K4</f>
        <v>GESTIÓN FINANCIERA Y PRESUPUESTAL</v>
      </c>
      <c r="D4" s="451"/>
      <c r="E4" s="452"/>
      <c r="F4" s="452"/>
      <c r="G4" s="452"/>
      <c r="H4" s="452"/>
      <c r="I4" s="452"/>
      <c r="J4" s="452"/>
      <c r="K4" s="452"/>
      <c r="L4" s="452"/>
      <c r="M4" s="452"/>
      <c r="N4" s="452"/>
      <c r="O4" s="452"/>
      <c r="P4" s="452"/>
      <c r="Q4" s="452"/>
    </row>
    <row r="5" spans="1:17" s="11" customFormat="1" ht="56.25" customHeight="1">
      <c r="A5" s="366" t="s">
        <v>367</v>
      </c>
      <c r="B5" s="366"/>
      <c r="C5" s="451"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51"/>
      <c r="E5" s="451"/>
      <c r="F5" s="451"/>
      <c r="G5" s="451"/>
      <c r="H5" s="451"/>
      <c r="I5" s="451"/>
      <c r="J5" s="451"/>
      <c r="K5" s="451"/>
      <c r="L5" s="451"/>
      <c r="M5" s="451"/>
      <c r="N5" s="451"/>
      <c r="O5" s="451"/>
      <c r="P5" s="451"/>
      <c r="Q5" s="451"/>
    </row>
    <row r="6" spans="1:17" s="11" customFormat="1" ht="28.5" customHeight="1">
      <c r="A6" s="366" t="s">
        <v>368</v>
      </c>
      <c r="B6" s="366"/>
      <c r="C6" s="453" t="s">
        <v>269</v>
      </c>
      <c r="D6" s="453"/>
      <c r="E6" s="453"/>
      <c r="F6" s="453"/>
      <c r="G6" s="453"/>
      <c r="H6" s="453"/>
      <c r="I6" s="453"/>
      <c r="J6" s="453"/>
      <c r="K6" s="453"/>
      <c r="L6" s="453"/>
      <c r="M6" s="453"/>
      <c r="N6" s="453"/>
      <c r="O6" s="453"/>
      <c r="P6" s="453"/>
      <c r="Q6" s="453"/>
    </row>
    <row r="7" spans="1:17" s="11" customFormat="1" ht="40.5" customHeight="1" thickBot="1">
      <c r="A7" s="446" t="s">
        <v>395</v>
      </c>
      <c r="B7" s="446"/>
      <c r="C7" s="446"/>
      <c r="D7" s="446"/>
      <c r="E7" s="446"/>
      <c r="F7" s="446" t="s">
        <v>285</v>
      </c>
      <c r="G7" s="446"/>
      <c r="H7" s="446"/>
      <c r="I7" s="182"/>
      <c r="J7" s="449" t="s">
        <v>396</v>
      </c>
      <c r="K7" s="449"/>
      <c r="L7" s="449"/>
      <c r="M7" s="449"/>
      <c r="N7" s="450"/>
      <c r="O7" s="10" t="s">
        <v>397</v>
      </c>
      <c r="P7" s="10" t="s">
        <v>398</v>
      </c>
      <c r="Q7" s="10" t="s">
        <v>399</v>
      </c>
    </row>
    <row r="8" spans="1:17" s="11" customFormat="1" ht="33" customHeight="1" thickTop="1" thickBot="1">
      <c r="A8" s="434" t="s">
        <v>275</v>
      </c>
      <c r="B8" s="411" t="s">
        <v>371</v>
      </c>
      <c r="C8" s="454" t="s">
        <v>277</v>
      </c>
      <c r="D8" s="456" t="s">
        <v>287</v>
      </c>
      <c r="E8" s="411" t="s">
        <v>271</v>
      </c>
      <c r="F8" s="447" t="s">
        <v>400</v>
      </c>
      <c r="G8" s="447" t="s">
        <v>401</v>
      </c>
      <c r="H8" s="447" t="s">
        <v>402</v>
      </c>
      <c r="I8" s="464"/>
      <c r="J8" s="447" t="s">
        <v>403</v>
      </c>
      <c r="K8" s="447" t="s">
        <v>404</v>
      </c>
      <c r="L8" s="447" t="s">
        <v>405</v>
      </c>
      <c r="M8" s="447" t="s">
        <v>406</v>
      </c>
      <c r="N8" s="447" t="s">
        <v>407</v>
      </c>
      <c r="O8" s="447"/>
      <c r="P8" s="447"/>
      <c r="Q8" s="447"/>
    </row>
    <row r="9" spans="1:17" s="87" customFormat="1" ht="28.5" customHeight="1" thickTop="1">
      <c r="A9" s="435"/>
      <c r="B9" s="436"/>
      <c r="C9" s="455"/>
      <c r="D9" s="457"/>
      <c r="E9" s="436"/>
      <c r="F9" s="448"/>
      <c r="G9" s="448"/>
      <c r="H9" s="448"/>
      <c r="I9" s="465"/>
      <c r="J9" s="448"/>
      <c r="K9" s="448"/>
      <c r="L9" s="448"/>
      <c r="M9" s="448"/>
      <c r="N9" s="448"/>
      <c r="O9" s="448"/>
      <c r="P9" s="448"/>
      <c r="Q9" s="448"/>
    </row>
    <row r="10" spans="1:17" ht="36" customHeight="1">
      <c r="A10" s="459">
        <f>'5- Identificación de Riesgos'!A10</f>
        <v>1</v>
      </c>
      <c r="B10" s="442" t="str">
        <f>'5- Identificación de Riesgos'!B10</f>
        <v xml:space="preserve">Posibilidad de registro y pago equivocado, tardío y sin el cumplimiento de requisitos  de las obligaciones de la Enrtidad </v>
      </c>
      <c r="C10" s="442" t="str">
        <f>'5- Identificación de Riesgos'!C10</f>
        <v>Se abonan menores o mayores valores o se abonan  a cuentas que no pertenecen a los destinatarios, o se abona incumpliendo los tiempos contractuales o legales  establecidos .</v>
      </c>
      <c r="D10" s="442" t="s">
        <v>299</v>
      </c>
      <c r="E10" s="183" t="str">
        <f>'5- Identificación de Riesgos'!D10</f>
        <v>1. Desatender los pagos con un sistema dual, que significa que son revisados y lanzados por un usuario y verificados y aprobados por otro.</v>
      </c>
      <c r="F10" s="410" t="str">
        <f>'5- Identificación de Riesgos'!H10</f>
        <v>Baja - 2</v>
      </c>
      <c r="G10" s="352" t="str">
        <f>'5- Identificación de Riesgos'!M10</f>
        <v>Menor - 2</v>
      </c>
      <c r="H10" s="352" t="str">
        <f>'5- Identificación de Riesgos'!N10</f>
        <v>Moderado - 4</v>
      </c>
      <c r="I10" s="86"/>
      <c r="J10" s="461" t="str">
        <f>'6- Valoración Controles'!T10</f>
        <v>Muy Baja - 1</v>
      </c>
      <c r="K10" s="461" t="str">
        <f>'6- Valoración Controles'!U10</f>
        <v>Menor - 2</v>
      </c>
      <c r="L10" s="458"/>
      <c r="M10" s="460" t="str">
        <f>'6- Valoración Controles'!V10</f>
        <v>Bajo - 2</v>
      </c>
      <c r="N10" s="352" t="s">
        <v>408</v>
      </c>
      <c r="O10" s="184"/>
      <c r="P10" s="184"/>
      <c r="Q10" s="184"/>
    </row>
    <row r="11" spans="1:17" ht="36" customHeight="1">
      <c r="A11" s="459"/>
      <c r="B11" s="442"/>
      <c r="C11" s="442"/>
      <c r="D11" s="442"/>
      <c r="E11" s="183" t="str">
        <f>'5- Identificación de Riesgos'!D11</f>
        <v xml:space="preserve">2. Revisión insuficiente de los documentos físicos por parte del perfil autorizador endoso </v>
      </c>
      <c r="F11" s="410"/>
      <c r="G11" s="443"/>
      <c r="H11" s="352"/>
      <c r="I11" s="86"/>
      <c r="J11" s="461"/>
      <c r="K11" s="461"/>
      <c r="L11" s="458"/>
      <c r="M11" s="460"/>
      <c r="N11" s="352"/>
      <c r="O11" s="184"/>
      <c r="P11" s="184">
        <v>5</v>
      </c>
      <c r="Q11" s="184"/>
    </row>
    <row r="12" spans="1:17" ht="36" customHeight="1">
      <c r="A12" s="459"/>
      <c r="B12" s="442"/>
      <c r="C12" s="442"/>
      <c r="D12" s="442"/>
      <c r="E12" s="183" t="str">
        <f>'5- Identificación de Riesgos'!D12</f>
        <v xml:space="preserve">3. Inconsistencia de la información en los actos administrativos </v>
      </c>
      <c r="F12" s="410"/>
      <c r="G12" s="443"/>
      <c r="H12" s="352"/>
      <c r="I12" s="86"/>
      <c r="J12" s="461"/>
      <c r="K12" s="461"/>
      <c r="L12" s="458"/>
      <c r="M12" s="460"/>
      <c r="N12" s="352"/>
      <c r="O12" s="184"/>
      <c r="P12" s="184"/>
      <c r="Q12" s="184"/>
    </row>
    <row r="13" spans="1:17" ht="36" customHeight="1">
      <c r="A13" s="459"/>
      <c r="B13" s="442"/>
      <c r="C13" s="442"/>
      <c r="D13" s="442"/>
      <c r="E13" s="183" t="str">
        <f>'5- Identificación de Riesgos'!D13</f>
        <v>4. Demora en la radicación de cuentas por las diferentes dependencias de la DESAJ para generar los pagos de contratistas,  gastos de personal, gastos generales, y demás pagos de la entidad.</v>
      </c>
      <c r="F13" s="410"/>
      <c r="G13" s="443"/>
      <c r="H13" s="352"/>
      <c r="I13" s="86"/>
      <c r="J13" s="461"/>
      <c r="K13" s="461"/>
      <c r="L13" s="458"/>
      <c r="M13" s="460"/>
      <c r="N13" s="352"/>
      <c r="O13" s="184"/>
      <c r="P13" s="184"/>
      <c r="Q13" s="184"/>
    </row>
    <row r="14" spans="1:17" ht="36" customHeight="1">
      <c r="A14" s="459"/>
      <c r="B14" s="442"/>
      <c r="C14" s="442"/>
      <c r="D14" s="442"/>
      <c r="E14" s="183" t="str">
        <f>'5- Identificación de Riesgos'!D14</f>
        <v>5. Insuficiencia de PAC para el cumplimiento de obligaciones económicas frente a terceros</v>
      </c>
      <c r="F14" s="410"/>
      <c r="G14" s="443"/>
      <c r="H14" s="352"/>
      <c r="I14" s="86"/>
      <c r="J14" s="461"/>
      <c r="K14" s="461"/>
      <c r="L14" s="458"/>
      <c r="M14" s="460"/>
      <c r="N14" s="352"/>
      <c r="O14" s="184"/>
      <c r="P14" s="184"/>
      <c r="Q14" s="184"/>
    </row>
    <row r="15" spans="1:17" ht="50.25" customHeight="1">
      <c r="A15" s="459"/>
      <c r="B15" s="442"/>
      <c r="C15" s="442"/>
      <c r="D15" s="442"/>
      <c r="E15" s="183" t="str">
        <f>'5- Identificación de Riesgos'!D15</f>
        <v>6. Incumplimiento en las directrices del Ministerio de Hacienda en el sentido que los pagos deben realizarse a beneficiario final por intermedio del SIIF Nación a la cuenta bancaria informada por el beneficiario y registrada por la entidad.</v>
      </c>
      <c r="F15" s="410"/>
      <c r="G15" s="443"/>
      <c r="H15" s="352"/>
      <c r="I15" s="86"/>
      <c r="J15" s="461"/>
      <c r="K15" s="461"/>
      <c r="L15" s="458"/>
      <c r="M15" s="460"/>
      <c r="N15" s="352"/>
      <c r="O15" s="184"/>
      <c r="P15" s="184"/>
      <c r="Q15" s="184"/>
    </row>
    <row r="16" spans="1:17" ht="36" customHeight="1">
      <c r="A16" s="459"/>
      <c r="B16" s="442"/>
      <c r="C16" s="442"/>
      <c r="D16" s="442"/>
      <c r="E16" s="183" t="str">
        <f>'5- Identificación de Riesgos'!D16</f>
        <v xml:space="preserve">7. Incumplimiento de las Unidades Ejecutoras del presupuesto de los lineamientos definidos por el SIIF Nación en cuanto a que el pago debe realizarse a beneficiario final. </v>
      </c>
      <c r="F16" s="410"/>
      <c r="G16" s="443"/>
      <c r="H16" s="352"/>
      <c r="I16" s="86"/>
      <c r="J16" s="461"/>
      <c r="K16" s="461"/>
      <c r="L16" s="458"/>
      <c r="M16" s="460"/>
      <c r="N16" s="352"/>
      <c r="O16" s="184"/>
      <c r="P16" s="184"/>
      <c r="Q16" s="184"/>
    </row>
    <row r="17" spans="1:17" ht="36" customHeight="1">
      <c r="A17" s="459"/>
      <c r="B17" s="442"/>
      <c r="C17" s="442"/>
      <c r="D17" s="442"/>
      <c r="E17" s="183" t="str">
        <f>'5- Identificación de Riesgos'!D17</f>
        <v>8. Tramite sin el lleno de los requisitos lo cual impide el pago y por ende afecta el resultado de los estándares.</v>
      </c>
      <c r="F17" s="410"/>
      <c r="G17" s="443"/>
      <c r="H17" s="352"/>
      <c r="I17" s="86"/>
      <c r="J17" s="461"/>
      <c r="K17" s="461"/>
      <c r="L17" s="458"/>
      <c r="M17" s="460"/>
      <c r="N17" s="352"/>
      <c r="O17" s="184"/>
      <c r="P17" s="184"/>
      <c r="Q17" s="184"/>
    </row>
    <row r="18" spans="1:17" ht="36" customHeight="1">
      <c r="A18" s="459"/>
      <c r="B18" s="442"/>
      <c r="C18" s="442"/>
      <c r="D18" s="442"/>
      <c r="E18" s="183" t="str">
        <f>'5- Identificación de Riesgos'!D18</f>
        <v xml:space="preserve">9. Ausencia o Inconsistencia en la información de la  cuenta bancaria, despacho y/o número del proceso, reportada en el acto administrativo. </v>
      </c>
      <c r="F18" s="410"/>
      <c r="G18" s="443"/>
      <c r="H18" s="352"/>
      <c r="I18" s="86"/>
      <c r="J18" s="461"/>
      <c r="K18" s="461"/>
      <c r="L18" s="458"/>
      <c r="M18" s="460"/>
      <c r="N18" s="352"/>
      <c r="O18" s="184"/>
      <c r="P18" s="184"/>
      <c r="Q18" s="184"/>
    </row>
    <row r="19" spans="1:17" ht="36" customHeight="1">
      <c r="A19" s="459"/>
      <c r="B19" s="442"/>
      <c r="C19" s="442"/>
      <c r="D19" s="442"/>
      <c r="E19" s="183" t="str">
        <f>'5- Identificación de Riesgos'!D19</f>
        <v>10. Falta de verificación integral y detallada de la documentación con relación a los requisitos exigidos en los contratos o en las leyes vigentes</v>
      </c>
      <c r="F19" s="410"/>
      <c r="G19" s="443"/>
      <c r="H19" s="352"/>
      <c r="I19" s="86"/>
      <c r="J19" s="461"/>
      <c r="K19" s="461"/>
      <c r="L19" s="458"/>
      <c r="M19" s="460"/>
      <c r="N19" s="352"/>
      <c r="O19" s="184"/>
      <c r="P19" s="184"/>
      <c r="Q19" s="184"/>
    </row>
    <row r="20" spans="1:17" ht="21.75" customHeight="1">
      <c r="A20" s="459">
        <f>'5- Identificación de Riesgos'!A20</f>
        <v>2</v>
      </c>
      <c r="B20" s="442" t="str">
        <f>'5- Identificación de Riesgos'!B20</f>
        <v xml:space="preserve">Registrar o emitir  CDP con rubro presupuestal diferente al indicado en la solicitud </v>
      </c>
      <c r="C20" s="442" t="str">
        <f>'5- Identificación de Riesgos'!C20</f>
        <v>Emitir un CDP con informacion erronea de valor, destinacion, cuenta a afectar.</v>
      </c>
      <c r="D20" s="442" t="s">
        <v>299</v>
      </c>
      <c r="E20" s="183" t="str">
        <f>'5- Identificación de Riesgos'!D20</f>
        <v>falta de controles</v>
      </c>
      <c r="F20" s="410" t="str">
        <f>'5- Identificación de Riesgos'!H20</f>
        <v>Baja - 2</v>
      </c>
      <c r="G20" s="352" t="str">
        <f>'5- Identificación de Riesgos'!M20</f>
        <v>Menor - 2</v>
      </c>
      <c r="H20" s="352" t="str">
        <f>'5- Identificación de Riesgos'!N20</f>
        <v>Moderado - 4</v>
      </c>
      <c r="I20" s="186"/>
      <c r="J20" s="444" t="str">
        <f>'6- Valoración Controles'!T20</f>
        <v>Muy Baja - 1</v>
      </c>
      <c r="K20" s="444" t="str">
        <f>'6- Valoración Controles'!U20</f>
        <v>Menor - 2</v>
      </c>
      <c r="L20" s="445"/>
      <c r="M20" s="352" t="str">
        <f>'6- Valoración Controles'!V20</f>
        <v>Bajo - 2</v>
      </c>
      <c r="N20" s="352" t="s">
        <v>408</v>
      </c>
      <c r="O20" s="187"/>
      <c r="P20" s="187"/>
      <c r="Q20" s="187"/>
    </row>
    <row r="21" spans="1:17" ht="21.75" customHeight="1">
      <c r="A21" s="459"/>
      <c r="B21" s="442"/>
      <c r="C21" s="442"/>
      <c r="D21" s="442"/>
      <c r="E21" s="183" t="str">
        <f>'5- Identificación de Riesgos'!D21</f>
        <v xml:space="preserve">Fallas en los sistemas de información </v>
      </c>
      <c r="F21" s="410"/>
      <c r="G21" s="443"/>
      <c r="H21" s="352"/>
      <c r="I21" s="186"/>
      <c r="J21" s="444"/>
      <c r="K21" s="444"/>
      <c r="L21" s="445"/>
      <c r="M21" s="352"/>
      <c r="N21" s="352"/>
      <c r="O21" s="187"/>
      <c r="P21" s="187"/>
      <c r="Q21" s="187"/>
    </row>
    <row r="22" spans="1:17" ht="11.25" customHeight="1">
      <c r="A22" s="459"/>
      <c r="B22" s="442"/>
      <c r="C22" s="442"/>
      <c r="D22" s="442"/>
      <c r="E22" s="183" t="str">
        <f>'5- Identificación de Riesgos'!D22</f>
        <v>Error en la asignación del rubro en el sistema</v>
      </c>
      <c r="F22" s="410"/>
      <c r="G22" s="443"/>
      <c r="H22" s="352"/>
      <c r="I22" s="186"/>
      <c r="J22" s="444"/>
      <c r="K22" s="444"/>
      <c r="L22" s="445"/>
      <c r="M22" s="352"/>
      <c r="N22" s="352"/>
      <c r="O22" s="187"/>
      <c r="P22" s="187"/>
      <c r="Q22" s="187"/>
    </row>
    <row r="23" spans="1:17" ht="11.25" customHeight="1">
      <c r="A23" s="459"/>
      <c r="B23" s="442"/>
      <c r="C23" s="442"/>
      <c r="D23" s="442"/>
      <c r="E23" s="183">
        <f>'5- Identificación de Riesgos'!D23</f>
        <v>0</v>
      </c>
      <c r="F23" s="410"/>
      <c r="G23" s="443"/>
      <c r="H23" s="352"/>
      <c r="I23" s="186"/>
      <c r="J23" s="444"/>
      <c r="K23" s="444"/>
      <c r="L23" s="445"/>
      <c r="M23" s="352"/>
      <c r="N23" s="352"/>
      <c r="O23" s="187"/>
      <c r="P23" s="187"/>
      <c r="Q23" s="187"/>
    </row>
    <row r="24" spans="1:17" ht="11.25" customHeight="1">
      <c r="A24" s="459"/>
      <c r="B24" s="442"/>
      <c r="C24" s="442"/>
      <c r="D24" s="442"/>
      <c r="E24" s="183">
        <f>'5- Identificación de Riesgos'!D24</f>
        <v>0</v>
      </c>
      <c r="F24" s="410"/>
      <c r="G24" s="443"/>
      <c r="H24" s="352"/>
      <c r="I24" s="186"/>
      <c r="J24" s="444"/>
      <c r="K24" s="444"/>
      <c r="L24" s="445"/>
      <c r="M24" s="352"/>
      <c r="N24" s="352"/>
      <c r="O24" s="187"/>
      <c r="P24" s="187"/>
      <c r="Q24" s="187"/>
    </row>
    <row r="25" spans="1:17" ht="11.25" customHeight="1">
      <c r="A25" s="459"/>
      <c r="B25" s="442"/>
      <c r="C25" s="442"/>
      <c r="D25" s="442"/>
      <c r="E25" s="183">
        <f>'5- Identificación de Riesgos'!D25</f>
        <v>0</v>
      </c>
      <c r="F25" s="410"/>
      <c r="G25" s="443"/>
      <c r="H25" s="352"/>
      <c r="I25" s="186"/>
      <c r="J25" s="444"/>
      <c r="K25" s="444"/>
      <c r="L25" s="445"/>
      <c r="M25" s="352"/>
      <c r="N25" s="352"/>
      <c r="O25" s="187"/>
      <c r="P25" s="187"/>
      <c r="Q25" s="187"/>
    </row>
    <row r="26" spans="1:17" ht="11.25" customHeight="1">
      <c r="A26" s="459"/>
      <c r="B26" s="442"/>
      <c r="C26" s="442"/>
      <c r="D26" s="442"/>
      <c r="E26" s="183">
        <f>'5- Identificación de Riesgos'!D26</f>
        <v>0</v>
      </c>
      <c r="F26" s="410"/>
      <c r="G26" s="443"/>
      <c r="H26" s="352"/>
      <c r="I26" s="186"/>
      <c r="J26" s="444"/>
      <c r="K26" s="444"/>
      <c r="L26" s="445"/>
      <c r="M26" s="352"/>
      <c r="N26" s="352"/>
      <c r="O26" s="187"/>
      <c r="P26" s="187"/>
      <c r="Q26" s="187"/>
    </row>
    <row r="27" spans="1:17" ht="11.25" customHeight="1">
      <c r="A27" s="459"/>
      <c r="B27" s="442"/>
      <c r="C27" s="442"/>
      <c r="D27" s="442"/>
      <c r="E27" s="183">
        <f>'5- Identificación de Riesgos'!D27</f>
        <v>0</v>
      </c>
      <c r="F27" s="410"/>
      <c r="G27" s="443"/>
      <c r="H27" s="352"/>
      <c r="I27" s="186"/>
      <c r="J27" s="444"/>
      <c r="K27" s="444"/>
      <c r="L27" s="445"/>
      <c r="M27" s="352"/>
      <c r="N27" s="352"/>
      <c r="O27" s="187"/>
      <c r="P27" s="187"/>
      <c r="Q27" s="187"/>
    </row>
    <row r="28" spans="1:17" ht="11.25" customHeight="1">
      <c r="A28" s="459"/>
      <c r="B28" s="442"/>
      <c r="C28" s="442"/>
      <c r="D28" s="442"/>
      <c r="E28" s="183">
        <f>'5- Identificación de Riesgos'!D28</f>
        <v>0</v>
      </c>
      <c r="F28" s="410"/>
      <c r="G28" s="443"/>
      <c r="H28" s="352"/>
      <c r="I28" s="186"/>
      <c r="J28" s="444"/>
      <c r="K28" s="444"/>
      <c r="L28" s="445"/>
      <c r="M28" s="352"/>
      <c r="N28" s="352"/>
      <c r="O28" s="187"/>
      <c r="P28" s="187"/>
      <c r="Q28" s="187"/>
    </row>
    <row r="29" spans="1:17" ht="11.25" customHeight="1">
      <c r="A29" s="459"/>
      <c r="B29" s="442"/>
      <c r="C29" s="442"/>
      <c r="D29" s="442"/>
      <c r="E29" s="183">
        <f>'5- Identificación de Riesgos'!D29</f>
        <v>0</v>
      </c>
      <c r="F29" s="410"/>
      <c r="G29" s="443"/>
      <c r="H29" s="352"/>
      <c r="I29" s="186"/>
      <c r="J29" s="444"/>
      <c r="K29" s="444"/>
      <c r="L29" s="445"/>
      <c r="M29" s="352"/>
      <c r="N29" s="352"/>
      <c r="O29" s="187"/>
      <c r="P29" s="187"/>
      <c r="Q29" s="187"/>
    </row>
    <row r="30" spans="1:17" ht="18.75" customHeight="1">
      <c r="A30" s="459">
        <f>'5- Identificación de Riesgos'!A30</f>
        <v>3</v>
      </c>
      <c r="B30" s="442" t="str">
        <f>'5- Identificación de Riesgos'!B30</f>
        <v xml:space="preserve">Incumplimiento de obligaciones tributarias </v>
      </c>
      <c r="C30" s="442" t="str">
        <f>'5- Identificación de Riesgos'!C30</f>
        <v xml:space="preserve"> No se  reconocen , o no se pagan  oportunamente , o no se pagan los valores correctos o en la administración de impuestos  correcta ,    las  obligaciones tributarias que le competen a la entidad</v>
      </c>
      <c r="D30" s="442" t="s">
        <v>299</v>
      </c>
      <c r="E30" s="183" t="str">
        <f>'5- Identificación de Riesgos'!D30</f>
        <v>1. Fallas en los sistemas de información</v>
      </c>
      <c r="F30" s="410" t="str">
        <f>'5- Identificación de Riesgos'!H30</f>
        <v>Baja - 2</v>
      </c>
      <c r="G30" s="352" t="str">
        <f>'5- Identificación de Riesgos'!M30</f>
        <v>Leve - 1</v>
      </c>
      <c r="H30" s="352" t="str">
        <f>'5- Identificación de Riesgos'!N30</f>
        <v>Bajo - 2</v>
      </c>
      <c r="I30" s="186"/>
      <c r="J30" s="444" t="str">
        <f>'6- Valoración Controles'!T30</f>
        <v>Muy Baja - 1</v>
      </c>
      <c r="K30" s="444" t="str">
        <f>'6- Valoración Controles'!U30</f>
        <v>Leve - 1</v>
      </c>
      <c r="L30" s="445"/>
      <c r="M30" s="352" t="str">
        <f>'6- Valoración Controles'!V30</f>
        <v>Bajo - 1</v>
      </c>
      <c r="N30" s="352" t="s">
        <v>408</v>
      </c>
      <c r="O30" s="187"/>
      <c r="P30" s="187"/>
      <c r="Q30" s="187"/>
    </row>
    <row r="31" spans="1:17" ht="18.75" customHeight="1">
      <c r="A31" s="459"/>
      <c r="B31" s="442"/>
      <c r="C31" s="442"/>
      <c r="D31" s="442"/>
      <c r="E31" s="183" t="str">
        <f>'5- Identificación de Riesgos'!D31</f>
        <v>2. Ausencia de programas de capacitación institucional en temas tributarios.</v>
      </c>
      <c r="F31" s="410"/>
      <c r="G31" s="443"/>
      <c r="H31" s="352"/>
      <c r="I31" s="186"/>
      <c r="J31" s="444"/>
      <c r="K31" s="444"/>
      <c r="L31" s="445"/>
      <c r="M31" s="352"/>
      <c r="N31" s="352"/>
      <c r="O31" s="187"/>
      <c r="P31" s="187"/>
      <c r="Q31" s="187"/>
    </row>
    <row r="32" spans="1:17" ht="18.75" customHeight="1">
      <c r="A32" s="459"/>
      <c r="B32" s="442"/>
      <c r="C32" s="442"/>
      <c r="D32" s="442"/>
      <c r="E32" s="183" t="str">
        <f>'5- Identificación de Riesgos'!D32</f>
        <v>3. Rotación del personal o ausencia temporal por vacaciones y licencias.</v>
      </c>
      <c r="F32" s="410"/>
      <c r="G32" s="443"/>
      <c r="H32" s="352"/>
      <c r="I32" s="186"/>
      <c r="J32" s="444"/>
      <c r="K32" s="444"/>
      <c r="L32" s="445"/>
      <c r="M32" s="352"/>
      <c r="N32" s="352"/>
      <c r="O32" s="187"/>
      <c r="P32" s="187"/>
      <c r="Q32" s="187"/>
    </row>
    <row r="33" spans="1:17" ht="29.25" customHeight="1">
      <c r="A33" s="459"/>
      <c r="B33" s="442"/>
      <c r="C33" s="442"/>
      <c r="D33" s="442"/>
      <c r="E33" s="183" t="str">
        <f>'5- Identificación de Riesgos'!D33</f>
        <v>4. No contar con otro empleado capacitado en el manejo de portales bancarios y aplicativos para el pago de impuestos o seguridad social</v>
      </c>
      <c r="F33" s="410"/>
      <c r="G33" s="443"/>
      <c r="H33" s="352"/>
      <c r="I33" s="186"/>
      <c r="J33" s="444"/>
      <c r="K33" s="444"/>
      <c r="L33" s="445"/>
      <c r="M33" s="352"/>
      <c r="N33" s="352"/>
      <c r="O33" s="187"/>
      <c r="P33" s="187"/>
      <c r="Q33" s="187"/>
    </row>
    <row r="34" spans="1:17" ht="18.75" customHeight="1">
      <c r="A34" s="459"/>
      <c r="B34" s="442"/>
      <c r="C34" s="442"/>
      <c r="D34" s="442"/>
      <c r="E34" s="183" t="str">
        <f>'5- Identificación de Riesgos'!D34</f>
        <v>5. Entrega de los documentos por fuera de las fechas límites de pago fijadas los entes de control.</v>
      </c>
      <c r="F34" s="410"/>
      <c r="G34" s="443"/>
      <c r="H34" s="352"/>
      <c r="I34" s="186"/>
      <c r="J34" s="444"/>
      <c r="K34" s="444"/>
      <c r="L34" s="445"/>
      <c r="M34" s="352"/>
      <c r="N34" s="352"/>
      <c r="O34" s="187"/>
      <c r="P34" s="187"/>
      <c r="Q34" s="187"/>
    </row>
    <row r="35" spans="1:17" ht="11.25" customHeight="1">
      <c r="A35" s="459"/>
      <c r="B35" s="442"/>
      <c r="C35" s="442"/>
      <c r="D35" s="442"/>
      <c r="E35" s="183">
        <f>'5- Identificación de Riesgos'!D35</f>
        <v>0</v>
      </c>
      <c r="F35" s="410"/>
      <c r="G35" s="443"/>
      <c r="H35" s="352"/>
      <c r="I35" s="186"/>
      <c r="J35" s="444"/>
      <c r="K35" s="444"/>
      <c r="L35" s="445"/>
      <c r="M35" s="352"/>
      <c r="N35" s="352"/>
      <c r="O35" s="187"/>
      <c r="P35" s="187"/>
      <c r="Q35" s="187"/>
    </row>
    <row r="36" spans="1:17" ht="11.25" customHeight="1">
      <c r="A36" s="459"/>
      <c r="B36" s="442"/>
      <c r="C36" s="442"/>
      <c r="D36" s="442"/>
      <c r="E36" s="183">
        <f>'5- Identificación de Riesgos'!D36</f>
        <v>0</v>
      </c>
      <c r="F36" s="410"/>
      <c r="G36" s="443"/>
      <c r="H36" s="352"/>
      <c r="I36" s="186"/>
      <c r="J36" s="444"/>
      <c r="K36" s="444"/>
      <c r="L36" s="445"/>
      <c r="M36" s="352"/>
      <c r="N36" s="352"/>
      <c r="O36" s="187"/>
      <c r="P36" s="187"/>
      <c r="Q36" s="187"/>
    </row>
    <row r="37" spans="1:17" ht="11.25" customHeight="1">
      <c r="A37" s="459"/>
      <c r="B37" s="442"/>
      <c r="C37" s="442"/>
      <c r="D37" s="442"/>
      <c r="E37" s="183">
        <f>'5- Identificación de Riesgos'!D37</f>
        <v>0</v>
      </c>
      <c r="F37" s="410"/>
      <c r="G37" s="443"/>
      <c r="H37" s="352"/>
      <c r="I37" s="186"/>
      <c r="J37" s="444"/>
      <c r="K37" s="444"/>
      <c r="L37" s="445"/>
      <c r="M37" s="352"/>
      <c r="N37" s="352"/>
      <c r="O37" s="187"/>
      <c r="P37" s="187"/>
      <c r="Q37" s="187"/>
    </row>
    <row r="38" spans="1:17" ht="11.25" customHeight="1">
      <c r="A38" s="459"/>
      <c r="B38" s="442"/>
      <c r="C38" s="442"/>
      <c r="D38" s="442"/>
      <c r="E38" s="183">
        <f>'5- Identificación de Riesgos'!D38</f>
        <v>0</v>
      </c>
      <c r="F38" s="410"/>
      <c r="G38" s="443"/>
      <c r="H38" s="352"/>
      <c r="I38" s="186"/>
      <c r="J38" s="444"/>
      <c r="K38" s="444"/>
      <c r="L38" s="445"/>
      <c r="M38" s="352"/>
      <c r="N38" s="352"/>
      <c r="O38" s="187"/>
      <c r="P38" s="187"/>
      <c r="Q38" s="187"/>
    </row>
    <row r="39" spans="1:17" ht="11.25" customHeight="1">
      <c r="A39" s="459"/>
      <c r="B39" s="442"/>
      <c r="C39" s="442"/>
      <c r="D39" s="442"/>
      <c r="E39" s="183">
        <f>'5- Identificación de Riesgos'!D39</f>
        <v>0</v>
      </c>
      <c r="F39" s="410"/>
      <c r="G39" s="443"/>
      <c r="H39" s="352"/>
      <c r="I39" s="186"/>
      <c r="J39" s="444"/>
      <c r="K39" s="444"/>
      <c r="L39" s="445"/>
      <c r="M39" s="352"/>
      <c r="N39" s="352"/>
      <c r="O39" s="187"/>
      <c r="P39" s="187"/>
      <c r="Q39" s="187"/>
    </row>
    <row r="40" spans="1:17" ht="23.25" customHeight="1">
      <c r="A40" s="459">
        <f>'5- Identificación de Riesgos'!A40</f>
        <v>4</v>
      </c>
      <c r="B40" s="442" t="str">
        <f>'5- Identificación de Riesgos'!B40</f>
        <v xml:space="preserve">Iliquidez </v>
      </c>
      <c r="C40" s="442" t="str">
        <f>'5- Identificación de Riesgos'!C40</f>
        <v>Posibilidad de que la Entidad no cuente con fondos para cumplir con sus compromisos</v>
      </c>
      <c r="D40" s="442" t="s">
        <v>299</v>
      </c>
      <c r="E40" s="183" t="str">
        <f>'5- Identificación de Riesgos'!D40</f>
        <v>1. Olvidar realizar el traslado de recursos entre libretas por parte del Grupo de Fondos Especiales</v>
      </c>
      <c r="F40" s="410" t="str">
        <f>'5- Identificación de Riesgos'!H40</f>
        <v>Baja - 2</v>
      </c>
      <c r="G40" s="352" t="str">
        <f>'5- Identificación de Riesgos'!M40</f>
        <v>Leve - 1</v>
      </c>
      <c r="H40" s="352" t="str">
        <f>'5- Identificación de Riesgos'!N40</f>
        <v>Bajo - 2</v>
      </c>
      <c r="I40" s="186"/>
      <c r="J40" s="444" t="str">
        <f>'6- Valoración Controles'!T40</f>
        <v>Muy Baja - 1</v>
      </c>
      <c r="K40" s="444" t="str">
        <f>'6- Valoración Controles'!U40</f>
        <v>Leve - 1</v>
      </c>
      <c r="L40" s="445"/>
      <c r="M40" s="352" t="str">
        <f>'6- Valoración Controles'!V40</f>
        <v>Bajo - 1</v>
      </c>
      <c r="N40" s="352" t="s">
        <v>408</v>
      </c>
      <c r="O40" s="187"/>
      <c r="P40" s="187"/>
      <c r="Q40" s="187"/>
    </row>
    <row r="41" spans="1:17" ht="32.25" customHeight="1">
      <c r="A41" s="459"/>
      <c r="B41" s="442"/>
      <c r="C41" s="442"/>
      <c r="D41" s="442"/>
      <c r="E41" s="183" t="str">
        <f>'5- Identificación de Riesgos'!D41</f>
        <v>2. No revisión oportuna  de las libretas de las diferentes unidades - recursos sin situación de fondos - en el SIIF NACIÓN para verificar que los recursos hayan sido trasladados.</v>
      </c>
      <c r="F41" s="410"/>
      <c r="G41" s="443"/>
      <c r="H41" s="352"/>
      <c r="I41" s="186"/>
      <c r="J41" s="444"/>
      <c r="K41" s="444"/>
      <c r="L41" s="445"/>
      <c r="M41" s="352"/>
      <c r="N41" s="352"/>
      <c r="O41" s="187"/>
      <c r="P41" s="187"/>
      <c r="Q41" s="187"/>
    </row>
    <row r="42" spans="1:17" ht="23.25" customHeight="1">
      <c r="A42" s="459"/>
      <c r="B42" s="442"/>
      <c r="C42" s="442"/>
      <c r="D42" s="442"/>
      <c r="E42" s="183" t="str">
        <f>'5- Identificación de Riesgos'!D42</f>
        <v xml:space="preserve">3. Plan de Caja no actualizado  </v>
      </c>
      <c r="F42" s="410"/>
      <c r="G42" s="443"/>
      <c r="H42" s="352"/>
      <c r="I42" s="186"/>
      <c r="J42" s="444"/>
      <c r="K42" s="444"/>
      <c r="L42" s="445"/>
      <c r="M42" s="352"/>
      <c r="N42" s="352"/>
      <c r="O42" s="187"/>
      <c r="P42" s="187"/>
      <c r="Q42" s="187"/>
    </row>
    <row r="43" spans="1:17" ht="12" customHeight="1">
      <c r="A43" s="459"/>
      <c r="B43" s="442"/>
      <c r="C43" s="442"/>
      <c r="D43" s="442"/>
      <c r="E43" s="183">
        <f>'5- Identificación de Riesgos'!D43</f>
        <v>0</v>
      </c>
      <c r="F43" s="410"/>
      <c r="G43" s="443"/>
      <c r="H43" s="352"/>
      <c r="I43" s="186"/>
      <c r="J43" s="444"/>
      <c r="K43" s="444"/>
      <c r="L43" s="445"/>
      <c r="M43" s="352"/>
      <c r="N43" s="352"/>
      <c r="O43" s="187"/>
      <c r="P43" s="187"/>
      <c r="Q43" s="187"/>
    </row>
    <row r="44" spans="1:17" ht="12" customHeight="1">
      <c r="A44" s="459"/>
      <c r="B44" s="442"/>
      <c r="C44" s="442"/>
      <c r="D44" s="442"/>
      <c r="E44" s="183">
        <f>'5- Identificación de Riesgos'!D44</f>
        <v>0</v>
      </c>
      <c r="F44" s="410"/>
      <c r="G44" s="443"/>
      <c r="H44" s="352"/>
      <c r="I44" s="186"/>
      <c r="J44" s="444"/>
      <c r="K44" s="444"/>
      <c r="L44" s="445"/>
      <c r="M44" s="352"/>
      <c r="N44" s="352"/>
      <c r="O44" s="187"/>
      <c r="P44" s="187"/>
      <c r="Q44" s="187"/>
    </row>
    <row r="45" spans="1:17" ht="12" customHeight="1">
      <c r="A45" s="459"/>
      <c r="B45" s="442"/>
      <c r="C45" s="442"/>
      <c r="D45" s="442"/>
      <c r="E45" s="183">
        <f>'5- Identificación de Riesgos'!D45</f>
        <v>0</v>
      </c>
      <c r="F45" s="410"/>
      <c r="G45" s="443"/>
      <c r="H45" s="352"/>
      <c r="I45" s="186"/>
      <c r="J45" s="444"/>
      <c r="K45" s="444"/>
      <c r="L45" s="445"/>
      <c r="M45" s="352"/>
      <c r="N45" s="352"/>
      <c r="O45" s="187"/>
      <c r="P45" s="187"/>
      <c r="Q45" s="187"/>
    </row>
    <row r="46" spans="1:17" ht="12" customHeight="1">
      <c r="A46" s="459"/>
      <c r="B46" s="442"/>
      <c r="C46" s="442"/>
      <c r="D46" s="442"/>
      <c r="E46" s="183">
        <f>'5- Identificación de Riesgos'!D46</f>
        <v>0</v>
      </c>
      <c r="F46" s="410"/>
      <c r="G46" s="443"/>
      <c r="H46" s="352"/>
      <c r="I46" s="186"/>
      <c r="J46" s="444"/>
      <c r="K46" s="444"/>
      <c r="L46" s="445"/>
      <c r="M46" s="352"/>
      <c r="N46" s="352"/>
      <c r="O46" s="187"/>
      <c r="P46" s="187"/>
      <c r="Q46" s="187"/>
    </row>
    <row r="47" spans="1:17" ht="12" customHeight="1">
      <c r="A47" s="459"/>
      <c r="B47" s="442"/>
      <c r="C47" s="442"/>
      <c r="D47" s="442"/>
      <c r="E47" s="183">
        <f>'5- Identificación de Riesgos'!D47</f>
        <v>0</v>
      </c>
      <c r="F47" s="410"/>
      <c r="G47" s="443"/>
      <c r="H47" s="352"/>
      <c r="I47" s="186"/>
      <c r="J47" s="444"/>
      <c r="K47" s="444"/>
      <c r="L47" s="445"/>
      <c r="M47" s="352"/>
      <c r="N47" s="352"/>
      <c r="O47" s="187"/>
      <c r="P47" s="187"/>
      <c r="Q47" s="187"/>
    </row>
    <row r="48" spans="1:17" ht="12" customHeight="1">
      <c r="A48" s="459"/>
      <c r="B48" s="442"/>
      <c r="C48" s="442"/>
      <c r="D48" s="442"/>
      <c r="E48" s="183">
        <f>'5- Identificación de Riesgos'!D48</f>
        <v>0</v>
      </c>
      <c r="F48" s="410"/>
      <c r="G48" s="443"/>
      <c r="H48" s="352"/>
      <c r="I48" s="186"/>
      <c r="J48" s="444"/>
      <c r="K48" s="444"/>
      <c r="L48" s="445"/>
      <c r="M48" s="352"/>
      <c r="N48" s="352"/>
      <c r="O48" s="187"/>
      <c r="P48" s="187"/>
      <c r="Q48" s="187"/>
    </row>
    <row r="49" spans="1:17" ht="12" customHeight="1">
      <c r="A49" s="459"/>
      <c r="B49" s="442"/>
      <c r="C49" s="442"/>
      <c r="D49" s="442"/>
      <c r="E49" s="183">
        <f>'5- Identificación de Riesgos'!D49</f>
        <v>0</v>
      </c>
      <c r="F49" s="410"/>
      <c r="G49" s="443"/>
      <c r="H49" s="352"/>
      <c r="I49" s="186"/>
      <c r="J49" s="444"/>
      <c r="K49" s="444"/>
      <c r="L49" s="445"/>
      <c r="M49" s="352"/>
      <c r="N49" s="352"/>
      <c r="O49" s="187"/>
      <c r="P49" s="187"/>
      <c r="Q49" s="187"/>
    </row>
    <row r="50" spans="1:17" ht="20.25" customHeight="1">
      <c r="A50" s="459">
        <f>'5- Identificación de Riesgos'!A50</f>
        <v>5</v>
      </c>
      <c r="B50" s="442" t="str">
        <f>'5- Identificación de Riesgos'!B50</f>
        <v xml:space="preserve">Perdida de rentabilidad o oportunidad de los recursos financieros </v>
      </c>
      <c r="C50" s="442" t="str">
        <f>'5- Identificación de Riesgos'!C50</f>
        <v>Los recursos del presupuesto tanto de inversión como de funcionamiento  permanecen en las cuentas bancarias sin  generar la rentabilidd esperada</v>
      </c>
      <c r="D50" s="442" t="s">
        <v>299</v>
      </c>
      <c r="E50" s="183">
        <f>'5- Identificación de Riesgos'!D50</f>
        <v>0</v>
      </c>
      <c r="F50" s="410" t="str">
        <f>'5- Identificación de Riesgos'!H50</f>
        <v>Baja - 2</v>
      </c>
      <c r="G50" s="352" t="str">
        <f>'5- Identificación de Riesgos'!M50</f>
        <v>Leve - 1</v>
      </c>
      <c r="H50" s="352" t="str">
        <f>'5- Identificación de Riesgos'!N50</f>
        <v>Bajo - 2</v>
      </c>
      <c r="I50" s="186"/>
      <c r="J50" s="444" t="str">
        <f>'6- Valoración Controles'!T50</f>
        <v>Muy Baja - 1</v>
      </c>
      <c r="K50" s="444" t="str">
        <f>'6- Valoración Controles'!U50</f>
        <v>Leve - 1</v>
      </c>
      <c r="L50" s="445"/>
      <c r="M50" s="352" t="str">
        <f>'6- Valoración Controles'!V50</f>
        <v>Bajo - 1</v>
      </c>
      <c r="N50" s="352" t="s">
        <v>409</v>
      </c>
      <c r="O50" s="187" t="s">
        <v>410</v>
      </c>
      <c r="P50" s="187" t="s">
        <v>411</v>
      </c>
      <c r="Q50" s="187">
        <v>45366</v>
      </c>
    </row>
    <row r="51" spans="1:17" ht="20.25" customHeight="1">
      <c r="A51" s="459"/>
      <c r="B51" s="442"/>
      <c r="C51" s="442"/>
      <c r="D51" s="442"/>
      <c r="E51" s="183">
        <f>'5- Identificación de Riesgos'!D51</f>
        <v>0</v>
      </c>
      <c r="F51" s="410"/>
      <c r="G51" s="443"/>
      <c r="H51" s="352"/>
      <c r="I51" s="186"/>
      <c r="J51" s="444"/>
      <c r="K51" s="444"/>
      <c r="L51" s="445"/>
      <c r="M51" s="352"/>
      <c r="N51" s="352"/>
      <c r="O51" s="187"/>
      <c r="P51" s="187"/>
      <c r="Q51" s="187"/>
    </row>
    <row r="52" spans="1:17" ht="20.25" customHeight="1">
      <c r="A52" s="459"/>
      <c r="B52" s="442"/>
      <c r="C52" s="442"/>
      <c r="D52" s="442"/>
      <c r="E52" s="183">
        <f>'5- Identificación de Riesgos'!D52</f>
        <v>0</v>
      </c>
      <c r="F52" s="410"/>
      <c r="G52" s="443"/>
      <c r="H52" s="352"/>
      <c r="I52" s="186"/>
      <c r="J52" s="444"/>
      <c r="K52" s="444"/>
      <c r="L52" s="445"/>
      <c r="M52" s="352"/>
      <c r="N52" s="352"/>
      <c r="O52" s="187"/>
      <c r="P52" s="187"/>
      <c r="Q52" s="187"/>
    </row>
    <row r="53" spans="1:17" ht="13.5" customHeight="1">
      <c r="A53" s="459"/>
      <c r="B53" s="442"/>
      <c r="C53" s="442"/>
      <c r="D53" s="442"/>
      <c r="E53" s="183">
        <f>'5- Identificación de Riesgos'!D53</f>
        <v>0</v>
      </c>
      <c r="F53" s="410"/>
      <c r="G53" s="443"/>
      <c r="H53" s="352"/>
      <c r="I53" s="186"/>
      <c r="J53" s="444"/>
      <c r="K53" s="444"/>
      <c r="L53" s="445"/>
      <c r="M53" s="352"/>
      <c r="N53" s="352"/>
      <c r="O53" s="187"/>
      <c r="P53" s="187"/>
      <c r="Q53" s="187"/>
    </row>
    <row r="54" spans="1:17" ht="13.5" customHeight="1">
      <c r="A54" s="459"/>
      <c r="B54" s="442"/>
      <c r="C54" s="442"/>
      <c r="D54" s="442"/>
      <c r="E54" s="183">
        <f>'5- Identificación de Riesgos'!D54</f>
        <v>0</v>
      </c>
      <c r="F54" s="410"/>
      <c r="G54" s="443"/>
      <c r="H54" s="352"/>
      <c r="I54" s="186"/>
      <c r="J54" s="444"/>
      <c r="K54" s="444"/>
      <c r="L54" s="445"/>
      <c r="M54" s="352"/>
      <c r="N54" s="352"/>
      <c r="O54" s="187"/>
      <c r="P54" s="187"/>
      <c r="Q54" s="187"/>
    </row>
    <row r="55" spans="1:17" ht="13.5" customHeight="1">
      <c r="A55" s="459"/>
      <c r="B55" s="442"/>
      <c r="C55" s="442"/>
      <c r="D55" s="442"/>
      <c r="E55" s="183">
        <f>'5- Identificación de Riesgos'!D55</f>
        <v>0</v>
      </c>
      <c r="F55" s="410"/>
      <c r="G55" s="443"/>
      <c r="H55" s="352"/>
      <c r="I55" s="186"/>
      <c r="J55" s="444"/>
      <c r="K55" s="444"/>
      <c r="L55" s="445"/>
      <c r="M55" s="352"/>
      <c r="N55" s="352"/>
      <c r="O55" s="187"/>
      <c r="P55" s="187"/>
      <c r="Q55" s="187"/>
    </row>
    <row r="56" spans="1:17" ht="13.5" customHeight="1">
      <c r="A56" s="459"/>
      <c r="B56" s="442"/>
      <c r="C56" s="442"/>
      <c r="D56" s="442"/>
      <c r="E56" s="183">
        <f>'5- Identificación de Riesgos'!D56</f>
        <v>0</v>
      </c>
      <c r="F56" s="410"/>
      <c r="G56" s="443"/>
      <c r="H56" s="352"/>
      <c r="I56" s="186"/>
      <c r="J56" s="444"/>
      <c r="K56" s="444"/>
      <c r="L56" s="445"/>
      <c r="M56" s="352"/>
      <c r="N56" s="352"/>
      <c r="O56" s="187"/>
      <c r="P56" s="187"/>
      <c r="Q56" s="187"/>
    </row>
    <row r="57" spans="1:17" ht="13.5" customHeight="1">
      <c r="A57" s="459"/>
      <c r="B57" s="442"/>
      <c r="C57" s="442"/>
      <c r="D57" s="442"/>
      <c r="E57" s="183">
        <f>'5- Identificación de Riesgos'!D57</f>
        <v>0</v>
      </c>
      <c r="F57" s="410"/>
      <c r="G57" s="443"/>
      <c r="H57" s="352"/>
      <c r="I57" s="186"/>
      <c r="J57" s="444"/>
      <c r="K57" s="444"/>
      <c r="L57" s="445"/>
      <c r="M57" s="352"/>
      <c r="N57" s="352"/>
      <c r="O57" s="187"/>
      <c r="P57" s="187"/>
      <c r="Q57" s="187"/>
    </row>
    <row r="58" spans="1:17" ht="13.5" customHeight="1">
      <c r="A58" s="459"/>
      <c r="B58" s="442"/>
      <c r="C58" s="442"/>
      <c r="D58" s="442"/>
      <c r="E58" s="183">
        <f>'5- Identificación de Riesgos'!D58</f>
        <v>0</v>
      </c>
      <c r="F58" s="410"/>
      <c r="G58" s="443"/>
      <c r="H58" s="352"/>
      <c r="I58" s="186"/>
      <c r="J58" s="444"/>
      <c r="K58" s="444"/>
      <c r="L58" s="445"/>
      <c r="M58" s="352"/>
      <c r="N58" s="352"/>
      <c r="O58" s="187"/>
      <c r="P58" s="187"/>
      <c r="Q58" s="187"/>
    </row>
    <row r="59" spans="1:17" ht="13.5" customHeight="1">
      <c r="A59" s="459"/>
      <c r="B59" s="442"/>
      <c r="C59" s="442"/>
      <c r="D59" s="442"/>
      <c r="E59" s="183">
        <f>'5- Identificación de Riesgos'!D59</f>
        <v>0</v>
      </c>
      <c r="F59" s="410"/>
      <c r="G59" s="443"/>
      <c r="H59" s="352"/>
      <c r="I59" s="186"/>
      <c r="J59" s="444"/>
      <c r="K59" s="444"/>
      <c r="L59" s="445"/>
      <c r="M59" s="352"/>
      <c r="N59" s="352"/>
      <c r="O59" s="187"/>
      <c r="P59" s="187"/>
      <c r="Q59" s="187"/>
    </row>
    <row r="60" spans="1:17" ht="18.75" customHeight="1">
      <c r="A60" s="459">
        <f>'5- Identificación de Riesgos'!A60</f>
        <v>6</v>
      </c>
      <c r="B60" s="442" t="str">
        <f>'5- Identificación de Riesgos'!B60</f>
        <v xml:space="preserve">Emitir o presentar  en forma  errada o tardia  los  Balances de la entidad </v>
      </c>
      <c r="C60" s="442" t="str">
        <f>'5- Identificación de Riesgos'!C60</f>
        <v xml:space="preserve">Se incumple con los tiempos y condiciones etablecidas por la Contaduria General de la Nacion para la presentacion de los Estados Financieros  </v>
      </c>
      <c r="D60" s="442" t="s">
        <v>299</v>
      </c>
      <c r="E60" s="183" t="str">
        <f>'5- Identificación de Riesgos'!D60</f>
        <v>Fallas en los controles</v>
      </c>
      <c r="F60" s="410" t="str">
        <f>'5- Identificación de Riesgos'!H60</f>
        <v>Baja - 2</v>
      </c>
      <c r="G60" s="352" t="str">
        <f>'5- Identificación de Riesgos'!M60</f>
        <v>Leve - 1</v>
      </c>
      <c r="H60" s="352" t="str">
        <f>'5- Identificación de Riesgos'!N60</f>
        <v>Bajo - 2</v>
      </c>
      <c r="I60" s="186"/>
      <c r="J60" s="444" t="str">
        <f>'6- Valoración Controles'!T60</f>
        <v>Muy Baja - 1</v>
      </c>
      <c r="K60" s="444" t="str">
        <f>'6- Valoración Controles'!U60</f>
        <v>Leve - 1</v>
      </c>
      <c r="L60" s="445"/>
      <c r="M60" s="352" t="str">
        <f>'6- Valoración Controles'!V60</f>
        <v>Bajo - 1</v>
      </c>
      <c r="N60" s="352" t="s">
        <v>409</v>
      </c>
      <c r="O60" s="187"/>
      <c r="P60" s="187"/>
      <c r="Q60" s="187"/>
    </row>
    <row r="61" spans="1:17" ht="18.75" customHeight="1">
      <c r="A61" s="459"/>
      <c r="B61" s="442"/>
      <c r="C61" s="442"/>
      <c r="D61" s="442"/>
      <c r="E61" s="183" t="str">
        <f>'5- Identificación de Riesgos'!D61</f>
        <v xml:space="preserve">Fallas en los sistemas de información </v>
      </c>
      <c r="F61" s="410"/>
      <c r="G61" s="443"/>
      <c r="H61" s="352"/>
      <c r="I61" s="186"/>
      <c r="J61" s="444"/>
      <c r="K61" s="444"/>
      <c r="L61" s="445"/>
      <c r="M61" s="352"/>
      <c r="N61" s="352"/>
      <c r="O61" s="187"/>
      <c r="P61" s="187"/>
      <c r="Q61" s="187"/>
    </row>
    <row r="62" spans="1:17" ht="18.75" customHeight="1">
      <c r="A62" s="459"/>
      <c r="B62" s="442"/>
      <c r="C62" s="442"/>
      <c r="D62" s="442"/>
      <c r="E62" s="183" t="str">
        <f>'5- Identificación de Riesgos'!D62</f>
        <v>Recibo de información fuera de tiempo</v>
      </c>
      <c r="F62" s="410"/>
      <c r="G62" s="443"/>
      <c r="H62" s="352"/>
      <c r="I62" s="186"/>
      <c r="J62" s="444"/>
      <c r="K62" s="444"/>
      <c r="L62" s="445"/>
      <c r="M62" s="352"/>
      <c r="N62" s="352"/>
      <c r="O62" s="187"/>
      <c r="P62" s="187"/>
      <c r="Q62" s="187"/>
    </row>
    <row r="63" spans="1:17" ht="18.75" customHeight="1">
      <c r="A63" s="459"/>
      <c r="B63" s="442"/>
      <c r="C63" s="442"/>
      <c r="D63" s="442"/>
      <c r="E63" s="183" t="str">
        <f>'5- Identificación de Riesgos'!D63</f>
        <v>Operaciones no registradas</v>
      </c>
      <c r="F63" s="410"/>
      <c r="G63" s="443"/>
      <c r="H63" s="352"/>
      <c r="I63" s="186"/>
      <c r="J63" s="444"/>
      <c r="K63" s="444"/>
      <c r="L63" s="445"/>
      <c r="M63" s="352"/>
      <c r="N63" s="352"/>
      <c r="O63" s="187"/>
      <c r="P63" s="187"/>
      <c r="Q63" s="187"/>
    </row>
    <row r="64" spans="1:17" ht="18.75" customHeight="1">
      <c r="A64" s="459"/>
      <c r="B64" s="442"/>
      <c r="C64" s="442"/>
      <c r="D64" s="442"/>
      <c r="E64" s="183" t="str">
        <f>'5- Identificación de Riesgos'!D64</f>
        <v xml:space="preserve">Registros errados </v>
      </c>
      <c r="F64" s="410"/>
      <c r="G64" s="443"/>
      <c r="H64" s="352"/>
      <c r="I64" s="186"/>
      <c r="J64" s="444"/>
      <c r="K64" s="444"/>
      <c r="L64" s="445"/>
      <c r="M64" s="352"/>
      <c r="N64" s="352"/>
      <c r="O64" s="187"/>
      <c r="P64" s="187"/>
      <c r="Q64" s="187"/>
    </row>
    <row r="65" spans="1:17" ht="12.75" customHeight="1">
      <c r="A65" s="459"/>
      <c r="B65" s="442"/>
      <c r="C65" s="442"/>
      <c r="D65" s="442"/>
      <c r="E65" s="183">
        <f>'5- Identificación de Riesgos'!D65</f>
        <v>0</v>
      </c>
      <c r="F65" s="410"/>
      <c r="G65" s="443"/>
      <c r="H65" s="352"/>
      <c r="I65" s="186"/>
      <c r="J65" s="444"/>
      <c r="K65" s="444"/>
      <c r="L65" s="445"/>
      <c r="M65" s="352"/>
      <c r="N65" s="352"/>
      <c r="O65" s="187"/>
      <c r="P65" s="187"/>
      <c r="Q65" s="187"/>
    </row>
    <row r="66" spans="1:17" ht="12.75" customHeight="1">
      <c r="A66" s="459"/>
      <c r="B66" s="442"/>
      <c r="C66" s="442"/>
      <c r="D66" s="442"/>
      <c r="E66" s="183">
        <f>'5- Identificación de Riesgos'!D66</f>
        <v>0</v>
      </c>
      <c r="F66" s="410"/>
      <c r="G66" s="443"/>
      <c r="H66" s="352"/>
      <c r="I66" s="186"/>
      <c r="J66" s="444"/>
      <c r="K66" s="444"/>
      <c r="L66" s="445"/>
      <c r="M66" s="352"/>
      <c r="N66" s="352"/>
      <c r="O66" s="187"/>
      <c r="P66" s="187"/>
      <c r="Q66" s="187"/>
    </row>
    <row r="67" spans="1:17" ht="12.75" customHeight="1">
      <c r="A67" s="459"/>
      <c r="B67" s="442"/>
      <c r="C67" s="442"/>
      <c r="D67" s="442"/>
      <c r="E67" s="183">
        <f>'5- Identificación de Riesgos'!D67</f>
        <v>0</v>
      </c>
      <c r="F67" s="410"/>
      <c r="G67" s="443"/>
      <c r="H67" s="352"/>
      <c r="I67" s="186"/>
      <c r="J67" s="444"/>
      <c r="K67" s="444"/>
      <c r="L67" s="445"/>
      <c r="M67" s="352"/>
      <c r="N67" s="352"/>
      <c r="O67" s="187"/>
      <c r="P67" s="187"/>
      <c r="Q67" s="187"/>
    </row>
    <row r="68" spans="1:17" ht="12.75" customHeight="1">
      <c r="A68" s="459"/>
      <c r="B68" s="442"/>
      <c r="C68" s="442"/>
      <c r="D68" s="442"/>
      <c r="E68" s="183">
        <f>'5- Identificación de Riesgos'!D68</f>
        <v>0</v>
      </c>
      <c r="F68" s="410"/>
      <c r="G68" s="443"/>
      <c r="H68" s="352"/>
      <c r="I68" s="186"/>
      <c r="J68" s="444"/>
      <c r="K68" s="444"/>
      <c r="L68" s="445"/>
      <c r="M68" s="352"/>
      <c r="N68" s="352"/>
      <c r="O68" s="187"/>
      <c r="P68" s="187"/>
      <c r="Q68" s="187"/>
    </row>
    <row r="69" spans="1:17" ht="12.75" customHeight="1">
      <c r="A69" s="459"/>
      <c r="B69" s="442"/>
      <c r="C69" s="442"/>
      <c r="D69" s="442"/>
      <c r="E69" s="183">
        <f>'5- Identificación de Riesgos'!D69</f>
        <v>0</v>
      </c>
      <c r="F69" s="410"/>
      <c r="G69" s="443"/>
      <c r="H69" s="352"/>
      <c r="I69" s="186"/>
      <c r="J69" s="444"/>
      <c r="K69" s="444"/>
      <c r="L69" s="445"/>
      <c r="M69" s="352"/>
      <c r="N69" s="352"/>
      <c r="O69" s="187"/>
      <c r="P69" s="187"/>
      <c r="Q69" s="187"/>
    </row>
    <row r="70" spans="1:17" ht="21.75" customHeight="1">
      <c r="A70" s="441">
        <f>'5- Identificación de Riesgos'!A70</f>
        <v>7</v>
      </c>
      <c r="B70" s="442" t="str">
        <f>'5- Identificación de Riesgos'!B70</f>
        <v xml:space="preserve">Recibir dádivas o beneficios a nombre propio o de terceros para  afectar la seguridad o confidencialidad de la información   </v>
      </c>
      <c r="C70" s="442" t="str">
        <f>'5- Identificación de Riesgos'!C70</f>
        <v xml:space="preserve">Recibir dádivas o beneficios a nombre propio o de terceros por   revelar información confidencial,  alterar, retener o no publicar información.  </v>
      </c>
      <c r="D70" s="442" t="s">
        <v>299</v>
      </c>
      <c r="E70" s="183" t="str">
        <f>'5- Identificación de Riesgos'!D70</f>
        <v>Falta de ética y valores.</v>
      </c>
      <c r="F70" s="410" t="str">
        <f>'5- Identificación de Riesgos'!H70</f>
        <v>Muy Baja - 1</v>
      </c>
      <c r="G70" s="352" t="str">
        <f>'5- Identificación de Riesgos'!M70</f>
        <v>Menor - 2</v>
      </c>
      <c r="H70" s="352" t="str">
        <f>'5- Identificación de Riesgos'!N70</f>
        <v>Bajo - 2</v>
      </c>
      <c r="I70" s="186"/>
      <c r="J70" s="444" t="str">
        <f>'6- Valoración Controles'!T70</f>
        <v>Muy Baja - 1</v>
      </c>
      <c r="K70" s="444" t="str">
        <f>'6- Valoración Controles'!U70</f>
        <v>Menor - 2</v>
      </c>
      <c r="L70" s="445"/>
      <c r="M70" s="352" t="str">
        <f>'6- Valoración Controles'!V70</f>
        <v>Bajo - 2</v>
      </c>
      <c r="N70" s="352" t="s">
        <v>409</v>
      </c>
      <c r="O70" s="187" t="s">
        <v>410</v>
      </c>
      <c r="P70" s="187" t="s">
        <v>411</v>
      </c>
      <c r="Q70" s="187">
        <v>45366</v>
      </c>
    </row>
    <row r="71" spans="1:17" ht="21.75" customHeight="1">
      <c r="A71" s="441"/>
      <c r="B71" s="442"/>
      <c r="C71" s="442"/>
      <c r="D71" s="442"/>
      <c r="E71" s="183" t="str">
        <f>'5- Identificación de Riesgos'!D71</f>
        <v>Insuficientes programas de capacitación para la toma de conciencia debido al desconocimiento de la ley antisoborno (ISO 37001:2016), Plan Anticorrupción y  de los  valores y principios propios de la entidad.</v>
      </c>
      <c r="F71" s="410"/>
      <c r="G71" s="443"/>
      <c r="H71" s="352"/>
      <c r="I71" s="186"/>
      <c r="J71" s="444"/>
      <c r="K71" s="444"/>
      <c r="L71" s="445"/>
      <c r="M71" s="352"/>
      <c r="N71" s="352"/>
      <c r="O71" s="187"/>
      <c r="P71" s="187"/>
      <c r="Q71" s="187"/>
    </row>
    <row r="72" spans="1:17" ht="21.75" customHeight="1">
      <c r="A72" s="441"/>
      <c r="B72" s="442"/>
      <c r="C72" s="442"/>
      <c r="D72" s="442"/>
      <c r="E72" s="183" t="str">
        <f>'5- Identificación de Riesgos'!D72</f>
        <v>Desconocimiento del Código de Etica y Buen Gobierno.</v>
      </c>
      <c r="F72" s="410"/>
      <c r="G72" s="443"/>
      <c r="H72" s="352"/>
      <c r="I72" s="186"/>
      <c r="J72" s="444"/>
      <c r="K72" s="444"/>
      <c r="L72" s="445"/>
      <c r="M72" s="352"/>
      <c r="N72" s="352"/>
      <c r="O72" s="187"/>
      <c r="P72" s="187"/>
      <c r="Q72" s="187"/>
    </row>
    <row r="73" spans="1:17" ht="21.75" customHeight="1">
      <c r="A73" s="441"/>
      <c r="B73" s="442"/>
      <c r="C73" s="442"/>
      <c r="D73" s="442"/>
      <c r="E73" s="183" t="str">
        <f>'5- Identificación de Riesgos'!D73</f>
        <v>Falta o inaplicación de controles.</v>
      </c>
      <c r="F73" s="410"/>
      <c r="G73" s="443"/>
      <c r="H73" s="352"/>
      <c r="I73" s="186"/>
      <c r="J73" s="444"/>
      <c r="K73" s="444"/>
      <c r="L73" s="445"/>
      <c r="M73" s="352"/>
      <c r="N73" s="352"/>
      <c r="O73" s="187"/>
      <c r="P73" s="187"/>
      <c r="Q73" s="187"/>
    </row>
    <row r="74" spans="1:17" ht="12" customHeight="1">
      <c r="A74" s="441"/>
      <c r="B74" s="442"/>
      <c r="C74" s="442"/>
      <c r="D74" s="442"/>
      <c r="E74" s="183">
        <f>'5- Identificación de Riesgos'!D74</f>
        <v>0</v>
      </c>
      <c r="F74" s="410"/>
      <c r="G74" s="443"/>
      <c r="H74" s="352"/>
      <c r="I74" s="186"/>
      <c r="J74" s="444"/>
      <c r="K74" s="444"/>
      <c r="L74" s="445"/>
      <c r="M74" s="352"/>
      <c r="N74" s="352"/>
      <c r="O74" s="187"/>
      <c r="P74" s="187"/>
      <c r="Q74" s="187"/>
    </row>
    <row r="75" spans="1:17" ht="12" customHeight="1">
      <c r="A75" s="441"/>
      <c r="B75" s="442"/>
      <c r="C75" s="442"/>
      <c r="D75" s="442"/>
      <c r="E75" s="183">
        <f>'5- Identificación de Riesgos'!D75</f>
        <v>0</v>
      </c>
      <c r="F75" s="410"/>
      <c r="G75" s="443"/>
      <c r="H75" s="352"/>
      <c r="I75" s="186"/>
      <c r="J75" s="444"/>
      <c r="K75" s="444"/>
      <c r="L75" s="445"/>
      <c r="M75" s="352"/>
      <c r="N75" s="352"/>
      <c r="O75" s="187"/>
      <c r="P75" s="187"/>
      <c r="Q75" s="187"/>
    </row>
    <row r="76" spans="1:17" ht="12" customHeight="1">
      <c r="A76" s="441"/>
      <c r="B76" s="442"/>
      <c r="C76" s="442"/>
      <c r="D76" s="442"/>
      <c r="E76" s="183">
        <f>'5- Identificación de Riesgos'!D76</f>
        <v>0</v>
      </c>
      <c r="F76" s="410"/>
      <c r="G76" s="443"/>
      <c r="H76" s="352"/>
      <c r="I76" s="186"/>
      <c r="J76" s="444"/>
      <c r="K76" s="444"/>
      <c r="L76" s="445"/>
      <c r="M76" s="352"/>
      <c r="N76" s="352"/>
      <c r="O76" s="187"/>
      <c r="P76" s="187"/>
      <c r="Q76" s="187"/>
    </row>
    <row r="77" spans="1:17" ht="12" customHeight="1">
      <c r="A77" s="441"/>
      <c r="B77" s="442"/>
      <c r="C77" s="442"/>
      <c r="D77" s="442"/>
      <c r="E77" s="183">
        <f>'5- Identificación de Riesgos'!D77</f>
        <v>0</v>
      </c>
      <c r="F77" s="410"/>
      <c r="G77" s="443"/>
      <c r="H77" s="352"/>
      <c r="I77" s="186"/>
      <c r="J77" s="444"/>
      <c r="K77" s="444"/>
      <c r="L77" s="445"/>
      <c r="M77" s="352"/>
      <c r="N77" s="352"/>
      <c r="O77" s="187"/>
      <c r="P77" s="187"/>
      <c r="Q77" s="187"/>
    </row>
    <row r="78" spans="1:17" ht="12" customHeight="1">
      <c r="A78" s="441"/>
      <c r="B78" s="442"/>
      <c r="C78" s="442"/>
      <c r="D78" s="442"/>
      <c r="E78" s="183">
        <f>'5- Identificación de Riesgos'!D78</f>
        <v>0</v>
      </c>
      <c r="F78" s="410"/>
      <c r="G78" s="443"/>
      <c r="H78" s="352"/>
      <c r="I78" s="186"/>
      <c r="J78" s="444"/>
      <c r="K78" s="444"/>
      <c r="L78" s="445"/>
      <c r="M78" s="352"/>
      <c r="N78" s="352"/>
      <c r="O78" s="187"/>
      <c r="P78" s="187"/>
      <c r="Q78" s="187"/>
    </row>
    <row r="79" spans="1:17" ht="12" customHeight="1">
      <c r="A79" s="441"/>
      <c r="B79" s="442"/>
      <c r="C79" s="442"/>
      <c r="D79" s="442"/>
      <c r="E79" s="183">
        <f>'5- Identificación de Riesgos'!D79</f>
        <v>0</v>
      </c>
      <c r="F79" s="410"/>
      <c r="G79" s="443"/>
      <c r="H79" s="352"/>
      <c r="I79" s="186"/>
      <c r="J79" s="444"/>
      <c r="K79" s="444"/>
      <c r="L79" s="445"/>
      <c r="M79" s="352"/>
      <c r="N79" s="352"/>
      <c r="O79" s="187"/>
      <c r="P79" s="187"/>
      <c r="Q79" s="187"/>
    </row>
    <row r="80" spans="1:17" ht="24" customHeight="1">
      <c r="A80" s="441">
        <f>'5- Identificación de Riesgos'!A80</f>
        <v>8</v>
      </c>
      <c r="B80" s="442" t="str">
        <f>'5- Identificación de Riesgos'!B80</f>
        <v>Ofrecer, prometer, entregar, aceptar o solicitar una ventaja indebida para dar tramite de pago de devolución de sumas de dinero de competencia del Fondos Especiales.</v>
      </c>
      <c r="C80" s="442" t="str">
        <f>'5- Identificación de Riesgos'!C80</f>
        <v>Cuando se solicita y se tramita la solicitud de devolución de sumas de dinero de los Fondos Especiales sin el lleno de los requisitos legales, se falsifican documentos soporte para el pago.</v>
      </c>
      <c r="D80" s="442" t="s">
        <v>299</v>
      </c>
      <c r="E80" s="183" t="str">
        <f>'5- Identificación de Riesgos'!D80</f>
        <v>1. Falta de ética de los servidores públicos (Debilidades en principios y valores)</v>
      </c>
      <c r="F80" s="410" t="str">
        <f>'5- Identificación de Riesgos'!H80</f>
        <v>Muy Baja - 1</v>
      </c>
      <c r="G80" s="352" t="str">
        <f>'5- Identificación de Riesgos'!M80</f>
        <v>Menor - 2</v>
      </c>
      <c r="H80" s="352" t="str">
        <f>'5- Identificación de Riesgos'!N80</f>
        <v>Bajo - 2</v>
      </c>
      <c r="I80" s="186"/>
      <c r="J80" s="444" t="str">
        <f>'6- Valoración Controles'!T80</f>
        <v>Muy Baja - 1</v>
      </c>
      <c r="K80" s="444" t="str">
        <f>'6- Valoración Controles'!U80</f>
        <v>Menor - 2</v>
      </c>
      <c r="L80" s="445"/>
      <c r="M80" s="352" t="str">
        <f>'6- Valoración Controles'!V80</f>
        <v>Bajo - 2</v>
      </c>
      <c r="N80" s="352" t="s">
        <v>409</v>
      </c>
      <c r="O80" s="187" t="s">
        <v>410</v>
      </c>
      <c r="P80" s="187" t="s">
        <v>411</v>
      </c>
      <c r="Q80" s="187">
        <v>45366</v>
      </c>
    </row>
    <row r="81" spans="1:17" ht="24" customHeight="1">
      <c r="A81" s="441"/>
      <c r="B81" s="442"/>
      <c r="C81" s="442"/>
      <c r="D81" s="442"/>
      <c r="E81" s="183" t="str">
        <f>'5- Identificación de Riesgos'!D81</f>
        <v>2. Falta de ética de terceros interesados  (Debilidades principios y valores)</v>
      </c>
      <c r="F81" s="410"/>
      <c r="G81" s="443"/>
      <c r="H81" s="352"/>
      <c r="I81" s="186"/>
      <c r="J81" s="444"/>
      <c r="K81" s="444"/>
      <c r="L81" s="445"/>
      <c r="M81" s="352"/>
      <c r="N81" s="352"/>
      <c r="O81" s="187"/>
      <c r="P81" s="187"/>
      <c r="Q81" s="187"/>
    </row>
    <row r="82" spans="1:17" ht="30.75" customHeight="1">
      <c r="A82" s="441"/>
      <c r="B82" s="442"/>
      <c r="C82" s="442"/>
      <c r="D82" s="442"/>
      <c r="E82" s="183" t="str">
        <f>'5- Identificación de Riesgos'!D82</f>
        <v>3. Debilidades en los controles del procedimiento de Devolución de sumas de dinero</v>
      </c>
      <c r="F82" s="410"/>
      <c r="G82" s="443"/>
      <c r="H82" s="352"/>
      <c r="I82" s="186"/>
      <c r="J82" s="444"/>
      <c r="K82" s="444"/>
      <c r="L82" s="445"/>
      <c r="M82" s="352"/>
      <c r="N82" s="352"/>
      <c r="O82" s="187"/>
      <c r="P82" s="187"/>
      <c r="Q82" s="187"/>
    </row>
    <row r="83" spans="1:17" ht="12.75" customHeight="1">
      <c r="A83" s="441"/>
      <c r="B83" s="442"/>
      <c r="C83" s="442"/>
      <c r="D83" s="442"/>
      <c r="E83" s="183" t="str">
        <f>'5- Identificación de Riesgos'!D83</f>
        <v>4. Concentración de funciones</v>
      </c>
      <c r="F83" s="410"/>
      <c r="G83" s="443"/>
      <c r="H83" s="352"/>
      <c r="I83" s="186"/>
      <c r="J83" s="444"/>
      <c r="K83" s="444"/>
      <c r="L83" s="445"/>
      <c r="M83" s="352"/>
      <c r="N83" s="352"/>
      <c r="O83" s="187"/>
      <c r="P83" s="187"/>
      <c r="Q83" s="187"/>
    </row>
    <row r="84" spans="1:17" ht="12.75" customHeight="1">
      <c r="A84" s="441"/>
      <c r="B84" s="442"/>
      <c r="C84" s="442"/>
      <c r="D84" s="442"/>
      <c r="E84" s="183">
        <f>'5- Identificación de Riesgos'!D84</f>
        <v>0</v>
      </c>
      <c r="F84" s="410"/>
      <c r="G84" s="443"/>
      <c r="H84" s="352"/>
      <c r="I84" s="186"/>
      <c r="J84" s="444"/>
      <c r="K84" s="444"/>
      <c r="L84" s="445"/>
      <c r="M84" s="352"/>
      <c r="N84" s="352"/>
      <c r="O84" s="187"/>
      <c r="P84" s="187"/>
      <c r="Q84" s="187"/>
    </row>
    <row r="85" spans="1:17" ht="12.75" customHeight="1">
      <c r="A85" s="441"/>
      <c r="B85" s="442"/>
      <c r="C85" s="442"/>
      <c r="D85" s="442"/>
      <c r="E85" s="183">
        <f>'5- Identificación de Riesgos'!D85</f>
        <v>0</v>
      </c>
      <c r="F85" s="410"/>
      <c r="G85" s="443"/>
      <c r="H85" s="352"/>
      <c r="I85" s="186"/>
      <c r="J85" s="444"/>
      <c r="K85" s="444"/>
      <c r="L85" s="445"/>
      <c r="M85" s="352"/>
      <c r="N85" s="352"/>
      <c r="O85" s="187"/>
      <c r="P85" s="187"/>
      <c r="Q85" s="187"/>
    </row>
    <row r="86" spans="1:17" ht="12.75" customHeight="1">
      <c r="A86" s="441"/>
      <c r="B86" s="442"/>
      <c r="C86" s="442"/>
      <c r="D86" s="442"/>
      <c r="E86" s="183">
        <f>'5- Identificación de Riesgos'!D86</f>
        <v>0</v>
      </c>
      <c r="F86" s="410"/>
      <c r="G86" s="443"/>
      <c r="H86" s="352"/>
      <c r="I86" s="186"/>
      <c r="J86" s="444"/>
      <c r="K86" s="444"/>
      <c r="L86" s="445"/>
      <c r="M86" s="352"/>
      <c r="N86" s="352"/>
      <c r="O86" s="187"/>
      <c r="P86" s="187"/>
      <c r="Q86" s="187"/>
    </row>
    <row r="87" spans="1:17" ht="12.75" customHeight="1">
      <c r="A87" s="441"/>
      <c r="B87" s="442"/>
      <c r="C87" s="442"/>
      <c r="D87" s="442"/>
      <c r="E87" s="183">
        <f>'5- Identificación de Riesgos'!D87</f>
        <v>0</v>
      </c>
      <c r="F87" s="410"/>
      <c r="G87" s="443"/>
      <c r="H87" s="352"/>
      <c r="I87" s="186"/>
      <c r="J87" s="444"/>
      <c r="K87" s="444"/>
      <c r="L87" s="445"/>
      <c r="M87" s="352"/>
      <c r="N87" s="352"/>
      <c r="O87" s="187"/>
      <c r="P87" s="187"/>
      <c r="Q87" s="187"/>
    </row>
    <row r="88" spans="1:17" ht="12.75" customHeight="1">
      <c r="A88" s="441"/>
      <c r="B88" s="442"/>
      <c r="C88" s="442"/>
      <c r="D88" s="442"/>
      <c r="E88" s="183">
        <f>'5- Identificación de Riesgos'!D88</f>
        <v>0</v>
      </c>
      <c r="F88" s="410"/>
      <c r="G88" s="443"/>
      <c r="H88" s="352"/>
      <c r="I88" s="186"/>
      <c r="J88" s="444"/>
      <c r="K88" s="444"/>
      <c r="L88" s="445"/>
      <c r="M88" s="352"/>
      <c r="N88" s="352"/>
      <c r="O88" s="187"/>
      <c r="P88" s="187"/>
      <c r="Q88" s="187"/>
    </row>
    <row r="89" spans="1:17" ht="12.75" customHeight="1">
      <c r="A89" s="441"/>
      <c r="B89" s="442"/>
      <c r="C89" s="442"/>
      <c r="D89" s="442"/>
      <c r="E89" s="183">
        <f>'5- Identificación de Riesgos'!D89</f>
        <v>0</v>
      </c>
      <c r="F89" s="410"/>
      <c r="G89" s="443"/>
      <c r="H89" s="352"/>
      <c r="I89" s="186"/>
      <c r="J89" s="444"/>
      <c r="K89" s="444"/>
      <c r="L89" s="445"/>
      <c r="M89" s="352"/>
      <c r="N89" s="352"/>
      <c r="O89" s="187"/>
      <c r="P89" s="187"/>
      <c r="Q89" s="187"/>
    </row>
    <row r="90" spans="1:17" ht="25.5" customHeight="1">
      <c r="A90" s="441">
        <f>'5- Identificación de Riesgos'!A90</f>
        <v>9</v>
      </c>
      <c r="B90" s="442" t="str">
        <f>'5- Identificación de Riesgos'!B90</f>
        <v>Ofrecer, prometer, entregar, aceptar o solicitar una ventaja indebida para efectuar la asignación presupuestal</v>
      </c>
      <c r="C90" s="442" t="str">
        <f>'5- Identificación de Riesgos'!C90</f>
        <v>La asignación y modificaciones presupuestales se realizan con criterios subjetivos para satisfacer beneficios particulares evitando la aplicación de los objetivos institucionales para la distribución del presupuesto.</v>
      </c>
      <c r="D90" s="442" t="s">
        <v>299</v>
      </c>
      <c r="E90" s="183" t="str">
        <f>'5- Identificación de Riesgos'!D90</f>
        <v>1. Falta de ética de los servidores públicos (Debilidades en principios y valores)</v>
      </c>
      <c r="F90" s="410" t="str">
        <f>'5- Identificación de Riesgos'!H90</f>
        <v>Muy Baja - 1</v>
      </c>
      <c r="G90" s="352" t="str">
        <f>'5- Identificación de Riesgos'!M90</f>
        <v>Menor - 2</v>
      </c>
      <c r="H90" s="352" t="str">
        <f>'5- Identificación de Riesgos'!N90</f>
        <v>Bajo - 2</v>
      </c>
      <c r="I90" s="186"/>
      <c r="J90" s="444" t="str">
        <f>'6- Valoración Controles'!T90</f>
        <v>Muy Baja - 1</v>
      </c>
      <c r="K90" s="444" t="str">
        <f>'6- Valoración Controles'!U90</f>
        <v>Menor - 2</v>
      </c>
      <c r="L90" s="445"/>
      <c r="M90" s="352" t="str">
        <f>'6- Valoración Controles'!V90</f>
        <v>Bajo - 2</v>
      </c>
      <c r="N90" s="352" t="s">
        <v>409</v>
      </c>
      <c r="O90" s="187" t="s">
        <v>410</v>
      </c>
      <c r="P90" s="187" t="s">
        <v>411</v>
      </c>
      <c r="Q90" s="187">
        <v>45366</v>
      </c>
    </row>
    <row r="91" spans="1:17" ht="25.5" customHeight="1">
      <c r="A91" s="441"/>
      <c r="B91" s="442"/>
      <c r="C91" s="442"/>
      <c r="D91" s="442"/>
      <c r="E91" s="183" t="str">
        <f>'5- Identificación de Riesgos'!D91</f>
        <v>2. Falta de ética de terceros interesados  (Debilidades principios y valores)</v>
      </c>
      <c r="F91" s="410"/>
      <c r="G91" s="443"/>
      <c r="H91" s="352"/>
      <c r="I91" s="186"/>
      <c r="J91" s="444"/>
      <c r="K91" s="444"/>
      <c r="L91" s="445"/>
      <c r="M91" s="352"/>
      <c r="N91" s="352"/>
      <c r="O91" s="187"/>
      <c r="P91" s="187"/>
      <c r="Q91" s="187"/>
    </row>
    <row r="92" spans="1:17" ht="47.25" customHeight="1">
      <c r="A92" s="441"/>
      <c r="B92" s="442"/>
      <c r="C92" s="442"/>
      <c r="D92" s="442"/>
      <c r="E92" s="183" t="str">
        <f>'5- Identificación de Riesgos'!D92</f>
        <v xml:space="preserve">3. La asignación presupuestal se tramita incumpliendo criterios técnicos y legales, está concentrada en un solo servidor y carece de controles administrativos. </v>
      </c>
      <c r="F92" s="410"/>
      <c r="G92" s="443"/>
      <c r="H92" s="352"/>
      <c r="I92" s="186"/>
      <c r="J92" s="444"/>
      <c r="K92" s="444"/>
      <c r="L92" s="445"/>
      <c r="M92" s="352"/>
      <c r="N92" s="352"/>
      <c r="O92" s="187"/>
      <c r="P92" s="187"/>
      <c r="Q92" s="187"/>
    </row>
    <row r="93" spans="1:17" ht="33" customHeight="1">
      <c r="A93" s="441"/>
      <c r="B93" s="442"/>
      <c r="C93" s="442"/>
      <c r="D93" s="442"/>
      <c r="E93" s="183">
        <f>'5- Identificación de Riesgos'!D93</f>
        <v>0</v>
      </c>
      <c r="F93" s="410"/>
      <c r="G93" s="443"/>
      <c r="H93" s="352"/>
      <c r="I93" s="186"/>
      <c r="J93" s="444"/>
      <c r="K93" s="444"/>
      <c r="L93" s="445"/>
      <c r="M93" s="352"/>
      <c r="N93" s="352"/>
      <c r="O93" s="187"/>
      <c r="P93" s="187"/>
      <c r="Q93" s="187"/>
    </row>
    <row r="94" spans="1:17" ht="30.75" customHeight="1">
      <c r="A94" s="441"/>
      <c r="B94" s="442"/>
      <c r="C94" s="442"/>
      <c r="D94" s="442"/>
      <c r="E94" s="183">
        <f>'5- Identificación de Riesgos'!D94</f>
        <v>0</v>
      </c>
      <c r="F94" s="410"/>
      <c r="G94" s="443"/>
      <c r="H94" s="352"/>
      <c r="I94" s="186"/>
      <c r="J94" s="444"/>
      <c r="K94" s="444"/>
      <c r="L94" s="445"/>
      <c r="M94" s="352"/>
      <c r="N94" s="352"/>
      <c r="O94" s="187"/>
      <c r="P94" s="187"/>
      <c r="Q94" s="187"/>
    </row>
    <row r="95" spans="1:17" ht="25.5" customHeight="1">
      <c r="A95" s="441"/>
      <c r="B95" s="442"/>
      <c r="C95" s="442"/>
      <c r="D95" s="442"/>
      <c r="E95" s="183">
        <f>'5- Identificación de Riesgos'!D95</f>
        <v>0</v>
      </c>
      <c r="F95" s="410"/>
      <c r="G95" s="443"/>
      <c r="H95" s="352"/>
      <c r="I95" s="186"/>
      <c r="J95" s="444"/>
      <c r="K95" s="444"/>
      <c r="L95" s="445"/>
      <c r="M95" s="352"/>
      <c r="N95" s="352"/>
      <c r="O95" s="187"/>
      <c r="P95" s="187"/>
      <c r="Q95" s="187"/>
    </row>
    <row r="96" spans="1:17" ht="14.25" customHeight="1">
      <c r="A96" s="441"/>
      <c r="B96" s="442"/>
      <c r="C96" s="442"/>
      <c r="D96" s="442"/>
      <c r="E96" s="183">
        <f>'5- Identificación de Riesgos'!D96</f>
        <v>0</v>
      </c>
      <c r="F96" s="410"/>
      <c r="G96" s="443"/>
      <c r="H96" s="352"/>
      <c r="I96" s="186"/>
      <c r="J96" s="444"/>
      <c r="K96" s="444"/>
      <c r="L96" s="445"/>
      <c r="M96" s="352"/>
      <c r="N96" s="352"/>
      <c r="O96" s="187"/>
      <c r="P96" s="187"/>
      <c r="Q96" s="187"/>
    </row>
    <row r="97" spans="1:17" ht="14.25" customHeight="1">
      <c r="A97" s="441"/>
      <c r="B97" s="442"/>
      <c r="C97" s="442"/>
      <c r="D97" s="442"/>
      <c r="E97" s="183">
        <f>'5- Identificación de Riesgos'!D97</f>
        <v>0</v>
      </c>
      <c r="F97" s="410"/>
      <c r="G97" s="443"/>
      <c r="H97" s="352"/>
      <c r="I97" s="186"/>
      <c r="J97" s="444"/>
      <c r="K97" s="444"/>
      <c r="L97" s="445"/>
      <c r="M97" s="352"/>
      <c r="N97" s="352"/>
      <c r="O97" s="187"/>
      <c r="P97" s="187"/>
      <c r="Q97" s="187"/>
    </row>
    <row r="98" spans="1:17" ht="14.25" customHeight="1">
      <c r="A98" s="441"/>
      <c r="B98" s="442"/>
      <c r="C98" s="442"/>
      <c r="D98" s="442"/>
      <c r="E98" s="183">
        <f>'5- Identificación de Riesgos'!D98</f>
        <v>0</v>
      </c>
      <c r="F98" s="410"/>
      <c r="G98" s="443"/>
      <c r="H98" s="352"/>
      <c r="I98" s="186"/>
      <c r="J98" s="444"/>
      <c r="K98" s="444"/>
      <c r="L98" s="445"/>
      <c r="M98" s="352"/>
      <c r="N98" s="352"/>
      <c r="O98" s="187"/>
      <c r="P98" s="187"/>
      <c r="Q98" s="187"/>
    </row>
    <row r="99" spans="1:17" ht="14.25" customHeight="1">
      <c r="A99" s="441"/>
      <c r="B99" s="442"/>
      <c r="C99" s="442"/>
      <c r="D99" s="442"/>
      <c r="E99" s="183">
        <f>'5- Identificación de Riesgos'!D99</f>
        <v>0</v>
      </c>
      <c r="F99" s="410"/>
      <c r="G99" s="443"/>
      <c r="H99" s="352"/>
      <c r="I99" s="186"/>
      <c r="J99" s="444"/>
      <c r="K99" s="444"/>
      <c r="L99" s="445"/>
      <c r="M99" s="352"/>
      <c r="N99" s="352"/>
      <c r="O99" s="187"/>
      <c r="P99" s="187"/>
      <c r="Q99" s="187"/>
    </row>
    <row r="100" spans="1:17" ht="23.25" customHeight="1">
      <c r="A100" s="441">
        <f>'5- Identificación de Riesgos'!A100</f>
        <v>10</v>
      </c>
      <c r="B100" s="442" t="str">
        <f>'5- Identificación de Riesgos'!B100</f>
        <v>Ofrecer, prometer, entregar, aceptar o solicitar una ventaja indebida para tramitar cuentas sin el lleno de requisitos contractuales o aplicar erradamente deducciones.</v>
      </c>
      <c r="C100" s="442" t="str">
        <f>'5- Identificación de Riesgos'!C100</f>
        <v>Omitir la verificación de los documentos requeridos para tramitar la obligación, o elaborar la abligación sin los descuentos establecidos en la ley, o demorar la elaboración del documento de manera injustificada</v>
      </c>
      <c r="D100" s="442" t="s">
        <v>299</v>
      </c>
      <c r="E100" s="183" t="str">
        <f>'5- Identificación de Riesgos'!D100</f>
        <v>1. Falta de ética de los servidores públicos (Debilidades en principios y valores)</v>
      </c>
      <c r="F100" s="410" t="str">
        <f>'5- Identificación de Riesgos'!H100</f>
        <v>Muy Baja - 1</v>
      </c>
      <c r="G100" s="352" t="str">
        <f>'5- Identificación de Riesgos'!M100</f>
        <v>Menor - 2</v>
      </c>
      <c r="H100" s="352" t="str">
        <f>'5- Identificación de Riesgos'!N100</f>
        <v>Bajo - 2</v>
      </c>
      <c r="I100" s="186"/>
      <c r="J100" s="444" t="str">
        <f>'6- Valoración Controles'!T100</f>
        <v>Muy Baja - 1</v>
      </c>
      <c r="K100" s="444" t="str">
        <f>'6- Valoración Controles'!U100</f>
        <v>Menor - 2</v>
      </c>
      <c r="L100" s="445"/>
      <c r="M100" s="352" t="str">
        <f>'6- Valoración Controles'!V100</f>
        <v>Bajo - 2</v>
      </c>
      <c r="N100" s="352" t="s">
        <v>409</v>
      </c>
      <c r="O100" s="187" t="s">
        <v>410</v>
      </c>
      <c r="P100" s="187" t="s">
        <v>411</v>
      </c>
      <c r="Q100" s="187">
        <v>45366</v>
      </c>
    </row>
    <row r="101" spans="1:17" ht="23.25" customHeight="1">
      <c r="A101" s="441"/>
      <c r="B101" s="442"/>
      <c r="C101" s="442"/>
      <c r="D101" s="442"/>
      <c r="E101" s="183" t="str">
        <f>'5- Identificación de Riesgos'!D101</f>
        <v>2. Falta de ética de terceros interesados  (Debilidades principios y valores)</v>
      </c>
      <c r="F101" s="410"/>
      <c r="G101" s="443"/>
      <c r="H101" s="352"/>
      <c r="I101" s="186"/>
      <c r="J101" s="444"/>
      <c r="K101" s="444"/>
      <c r="L101" s="445"/>
      <c r="M101" s="352"/>
      <c r="N101" s="352"/>
      <c r="O101" s="187"/>
      <c r="P101" s="187"/>
      <c r="Q101" s="187"/>
    </row>
    <row r="102" spans="1:17" ht="23.25" customHeight="1">
      <c r="A102" s="441"/>
      <c r="B102" s="442"/>
      <c r="C102" s="442"/>
      <c r="D102" s="442"/>
      <c r="E102" s="183" t="str">
        <f>'5- Identificación de Riesgos'!D102</f>
        <v>3. Falta de compromiso y sinergia administrativa para revisar la completitud de los soportes ordenados en el contrato, como requisito para trámite de pago o ausencia de verificación de su publicación en SECOPII</v>
      </c>
      <c r="F102" s="410"/>
      <c r="G102" s="443"/>
      <c r="H102" s="352"/>
      <c r="I102" s="186"/>
      <c r="J102" s="444"/>
      <c r="K102" s="444"/>
      <c r="L102" s="445"/>
      <c r="M102" s="352"/>
      <c r="N102" s="352"/>
      <c r="O102" s="187"/>
      <c r="P102" s="187"/>
      <c r="Q102" s="187"/>
    </row>
    <row r="103" spans="1:17" ht="13.5" customHeight="1">
      <c r="A103" s="441"/>
      <c r="B103" s="442"/>
      <c r="C103" s="442"/>
      <c r="D103" s="442"/>
      <c r="E103" s="183" t="str">
        <f>'5- Identificación de Riesgos'!D103</f>
        <v>4. Desconocimiento de las normas tributarias que se aplican y que incluyen obligación de hacer retenciones en la fuente</v>
      </c>
      <c r="F103" s="410"/>
      <c r="G103" s="443"/>
      <c r="H103" s="352"/>
      <c r="I103" s="186"/>
      <c r="J103" s="444"/>
      <c r="K103" s="444"/>
      <c r="L103" s="445"/>
      <c r="M103" s="352"/>
      <c r="N103" s="352"/>
      <c r="O103" s="187"/>
      <c r="P103" s="187"/>
      <c r="Q103" s="187"/>
    </row>
    <row r="104" spans="1:17" ht="13.5" customHeight="1">
      <c r="A104" s="441"/>
      <c r="B104" s="442"/>
      <c r="C104" s="442"/>
      <c r="D104" s="442"/>
      <c r="E104" s="183" t="str">
        <f>'5- Identificación de Riesgos'!D104</f>
        <v>5. Desidia administrativa en el trámite de las cuentas que generen perjuicios a beneficiarios de pagos por demoras injustificadas</v>
      </c>
      <c r="F104" s="410"/>
      <c r="G104" s="443"/>
      <c r="H104" s="352"/>
      <c r="I104" s="186"/>
      <c r="J104" s="444"/>
      <c r="K104" s="444"/>
      <c r="L104" s="445"/>
      <c r="M104" s="352"/>
      <c r="N104" s="352"/>
      <c r="O104" s="187"/>
      <c r="P104" s="187"/>
      <c r="Q104" s="187"/>
    </row>
    <row r="105" spans="1:17" ht="13.5" customHeight="1">
      <c r="A105" s="441"/>
      <c r="B105" s="442"/>
      <c r="C105" s="442"/>
      <c r="D105" s="442"/>
      <c r="E105" s="183" t="str">
        <f>'5- Identificación de Riesgos'!D105</f>
        <v>6. Ausencia de controles que permitan la demora injustificada en el trámite de cuentas</v>
      </c>
      <c r="F105" s="410"/>
      <c r="G105" s="443"/>
      <c r="H105" s="352"/>
      <c r="I105" s="186"/>
      <c r="J105" s="444"/>
      <c r="K105" s="444"/>
      <c r="L105" s="445"/>
      <c r="M105" s="352"/>
      <c r="N105" s="352"/>
      <c r="O105" s="187"/>
      <c r="P105" s="187"/>
      <c r="Q105" s="187"/>
    </row>
    <row r="106" spans="1:17" ht="13.5" customHeight="1">
      <c r="A106" s="441"/>
      <c r="B106" s="442"/>
      <c r="C106" s="442"/>
      <c r="D106" s="442"/>
      <c r="E106" s="183">
        <f>'5- Identificación de Riesgos'!D106</f>
        <v>0</v>
      </c>
      <c r="F106" s="410"/>
      <c r="G106" s="443"/>
      <c r="H106" s="352"/>
      <c r="I106" s="186"/>
      <c r="J106" s="444"/>
      <c r="K106" s="444"/>
      <c r="L106" s="445"/>
      <c r="M106" s="352"/>
      <c r="N106" s="352"/>
      <c r="O106" s="187"/>
      <c r="P106" s="187"/>
      <c r="Q106" s="187"/>
    </row>
    <row r="107" spans="1:17" ht="13.5" customHeight="1">
      <c r="A107" s="441"/>
      <c r="B107" s="442"/>
      <c r="C107" s="442"/>
      <c r="D107" s="442"/>
      <c r="E107" s="183">
        <f>'5- Identificación de Riesgos'!D107</f>
        <v>0</v>
      </c>
      <c r="F107" s="410"/>
      <c r="G107" s="443"/>
      <c r="H107" s="352"/>
      <c r="I107" s="186"/>
      <c r="J107" s="444"/>
      <c r="K107" s="444"/>
      <c r="L107" s="445"/>
      <c r="M107" s="352"/>
      <c r="N107" s="352"/>
      <c r="O107" s="187"/>
      <c r="P107" s="187"/>
      <c r="Q107" s="187"/>
    </row>
    <row r="108" spans="1:17" ht="13.5" customHeight="1">
      <c r="A108" s="441"/>
      <c r="B108" s="442"/>
      <c r="C108" s="442"/>
      <c r="D108" s="442"/>
      <c r="E108" s="183">
        <f>'5- Identificación de Riesgos'!D108</f>
        <v>0</v>
      </c>
      <c r="F108" s="410"/>
      <c r="G108" s="443"/>
      <c r="H108" s="352"/>
      <c r="I108" s="186"/>
      <c r="J108" s="444"/>
      <c r="K108" s="444"/>
      <c r="L108" s="445"/>
      <c r="M108" s="352"/>
      <c r="N108" s="352"/>
      <c r="O108" s="187"/>
      <c r="P108" s="187"/>
      <c r="Q108" s="187"/>
    </row>
    <row r="109" spans="1:17" ht="13.5" customHeight="1">
      <c r="A109" s="441"/>
      <c r="B109" s="442"/>
      <c r="C109" s="442"/>
      <c r="D109" s="442"/>
      <c r="E109" s="183">
        <f>'5- Identificación de Riesgos'!D109</f>
        <v>0</v>
      </c>
      <c r="F109" s="410"/>
      <c r="G109" s="443"/>
      <c r="H109" s="352"/>
      <c r="I109" s="188"/>
      <c r="J109" s="444"/>
      <c r="K109" s="444"/>
      <c r="L109" s="445"/>
      <c r="M109" s="352"/>
      <c r="N109" s="352"/>
      <c r="O109" s="187"/>
      <c r="P109" s="187"/>
      <c r="Q109" s="187"/>
    </row>
    <row r="110" spans="1:17">
      <c r="A110" s="441">
        <f>'5- Identificación de Riesgos'!A110</f>
        <v>11</v>
      </c>
      <c r="B110" s="442" t="str">
        <f>'5- Identificación de Riesgos'!B110</f>
        <v>Ofrecer, prometer, entregar, aceptar o solicitar una ventaja indebida para girar un cheque a un beneficiario diferente al que corresponde.</v>
      </c>
      <c r="C110" s="442" t="str">
        <f>'5- Identificación de Riesgos'!C110</f>
        <v xml:space="preserve">Utilizar los giros recibidos del Ministerio de Hacienda para beneficiar a un tercero. </v>
      </c>
      <c r="F110" s="410" t="str">
        <f>'5- Identificación de Riesgos'!H110</f>
        <v>Muy Baja - 1</v>
      </c>
      <c r="G110" s="352" t="str">
        <f>'5- Identificación de Riesgos'!M110</f>
        <v>Menor - 2</v>
      </c>
      <c r="H110" s="352" t="str">
        <f>'5- Identificación de Riesgos'!N110</f>
        <v>Bajo - 2</v>
      </c>
      <c r="I110" s="186"/>
      <c r="J110" s="444" t="str">
        <f>'6- Valoración Controles'!T110</f>
        <v>Muy Baja - 1</v>
      </c>
      <c r="K110" s="444" t="str">
        <f>'6- Valoración Controles'!U110</f>
        <v>Menor - 2</v>
      </c>
      <c r="L110" s="445"/>
      <c r="M110" s="352" t="str">
        <f>'6- Valoración Controles'!V110</f>
        <v>Bajo - 2</v>
      </c>
      <c r="N110" s="352" t="s">
        <v>409</v>
      </c>
      <c r="O110" s="187"/>
      <c r="P110" s="187"/>
      <c r="Q110" s="187"/>
    </row>
    <row r="111" spans="1:17">
      <c r="A111" s="441"/>
      <c r="B111" s="442"/>
      <c r="C111" s="442"/>
      <c r="F111" s="410"/>
      <c r="G111" s="443"/>
      <c r="H111" s="352"/>
      <c r="I111" s="186"/>
      <c r="J111" s="444"/>
      <c r="K111" s="444"/>
      <c r="L111" s="445"/>
      <c r="M111" s="352"/>
      <c r="N111" s="352"/>
      <c r="O111" s="187"/>
      <c r="P111" s="187"/>
      <c r="Q111" s="187"/>
    </row>
    <row r="112" spans="1:17">
      <c r="A112" s="441"/>
      <c r="B112" s="442"/>
      <c r="C112" s="442"/>
      <c r="F112" s="410"/>
      <c r="G112" s="443"/>
      <c r="H112" s="352"/>
      <c r="I112" s="186"/>
      <c r="J112" s="444"/>
      <c r="K112" s="444"/>
      <c r="L112" s="445"/>
      <c r="M112" s="352"/>
      <c r="N112" s="352"/>
      <c r="O112" s="187"/>
      <c r="P112" s="187"/>
      <c r="Q112" s="187"/>
    </row>
    <row r="113" spans="1:17">
      <c r="A113" s="441"/>
      <c r="B113" s="442"/>
      <c r="C113" s="442"/>
      <c r="F113" s="410"/>
      <c r="G113" s="443"/>
      <c r="H113" s="352"/>
      <c r="I113" s="186"/>
      <c r="J113" s="444"/>
      <c r="K113" s="444"/>
      <c r="L113" s="445"/>
      <c r="M113" s="352"/>
      <c r="N113" s="352"/>
      <c r="O113" s="187"/>
      <c r="P113" s="187"/>
      <c r="Q113" s="187"/>
    </row>
    <row r="114" spans="1:17">
      <c r="A114" s="441"/>
      <c r="B114" s="442"/>
      <c r="C114" s="442"/>
      <c r="F114" s="410"/>
      <c r="G114" s="443"/>
      <c r="H114" s="352"/>
      <c r="I114" s="186"/>
      <c r="J114" s="444"/>
      <c r="K114" s="444"/>
      <c r="L114" s="445"/>
      <c r="M114" s="352"/>
      <c r="N114" s="352"/>
      <c r="O114" s="187"/>
      <c r="P114" s="187"/>
      <c r="Q114" s="187"/>
    </row>
    <row r="115" spans="1:17">
      <c r="A115" s="441"/>
      <c r="B115" s="442"/>
      <c r="C115" s="442"/>
      <c r="F115" s="410"/>
      <c r="G115" s="443"/>
      <c r="H115" s="352"/>
      <c r="I115" s="186"/>
      <c r="J115" s="444"/>
      <c r="K115" s="444"/>
      <c r="L115" s="445"/>
      <c r="M115" s="352"/>
      <c r="N115" s="352"/>
      <c r="O115" s="187"/>
      <c r="P115" s="187"/>
      <c r="Q115" s="187"/>
    </row>
    <row r="116" spans="1:17">
      <c r="A116" s="441"/>
      <c r="B116" s="442"/>
      <c r="C116" s="442"/>
      <c r="F116" s="410"/>
      <c r="G116" s="443"/>
      <c r="H116" s="352"/>
      <c r="I116" s="186"/>
      <c r="J116" s="444"/>
      <c r="K116" s="444"/>
      <c r="L116" s="445"/>
      <c r="M116" s="352"/>
      <c r="N116" s="352"/>
      <c r="O116" s="187"/>
      <c r="P116" s="187"/>
      <c r="Q116" s="187"/>
    </row>
    <row r="117" spans="1:17">
      <c r="A117" s="441"/>
      <c r="B117" s="442"/>
      <c r="C117" s="442"/>
      <c r="F117" s="410"/>
      <c r="G117" s="443"/>
      <c r="H117" s="352"/>
      <c r="I117" s="186"/>
      <c r="J117" s="444"/>
      <c r="K117" s="444"/>
      <c r="L117" s="445"/>
      <c r="M117" s="352"/>
      <c r="N117" s="352"/>
      <c r="O117" s="187"/>
      <c r="P117" s="187"/>
      <c r="Q117" s="187"/>
    </row>
    <row r="118" spans="1:17">
      <c r="A118" s="441"/>
      <c r="B118" s="442"/>
      <c r="C118" s="442"/>
      <c r="F118" s="410"/>
      <c r="G118" s="443"/>
      <c r="H118" s="352"/>
      <c r="I118" s="186"/>
      <c r="J118" s="444"/>
      <c r="K118" s="444"/>
      <c r="L118" s="445"/>
      <c r="M118" s="352"/>
      <c r="N118" s="352"/>
      <c r="O118" s="187"/>
      <c r="P118" s="187"/>
      <c r="Q118" s="187"/>
    </row>
    <row r="119" spans="1:17">
      <c r="A119" s="441"/>
      <c r="B119" s="442"/>
      <c r="C119" s="442"/>
      <c r="F119" s="410"/>
      <c r="G119" s="443"/>
      <c r="H119" s="352"/>
      <c r="I119" s="188"/>
      <c r="J119" s="444"/>
      <c r="K119" s="444"/>
      <c r="L119" s="445"/>
      <c r="M119" s="352"/>
      <c r="N119" s="352"/>
      <c r="O119" s="187"/>
      <c r="P119" s="187"/>
      <c r="Q119" s="187"/>
    </row>
  </sheetData>
  <mergeCells count="159">
    <mergeCell ref="A1:C3"/>
    <mergeCell ref="E1:Q3"/>
    <mergeCell ref="A6:B6"/>
    <mergeCell ref="I8:I9"/>
    <mergeCell ref="M100:M109"/>
    <mergeCell ref="N100:N109"/>
    <mergeCell ref="G100:G109"/>
    <mergeCell ref="H100:H109"/>
    <mergeCell ref="J100:J109"/>
    <mergeCell ref="K100:K109"/>
    <mergeCell ref="L100:L109"/>
    <mergeCell ref="A100:A109"/>
    <mergeCell ref="B100:B109"/>
    <mergeCell ref="C100:C109"/>
    <mergeCell ref="D100:D109"/>
    <mergeCell ref="F100:F109"/>
    <mergeCell ref="M80:M89"/>
    <mergeCell ref="N80:N89"/>
    <mergeCell ref="A90:A99"/>
    <mergeCell ref="B90:B99"/>
    <mergeCell ref="C90:C99"/>
    <mergeCell ref="D90:D99"/>
    <mergeCell ref="F90:F99"/>
    <mergeCell ref="G90:G99"/>
    <mergeCell ref="H90:H99"/>
    <mergeCell ref="J90:J99"/>
    <mergeCell ref="K90:K99"/>
    <mergeCell ref="L90:L99"/>
    <mergeCell ref="M90:M99"/>
    <mergeCell ref="N90:N99"/>
    <mergeCell ref="G80:G89"/>
    <mergeCell ref="H80:H89"/>
    <mergeCell ref="J80:J89"/>
    <mergeCell ref="K80:K89"/>
    <mergeCell ref="L80:L89"/>
    <mergeCell ref="A80:A89"/>
    <mergeCell ref="B80:B89"/>
    <mergeCell ref="C80:C89"/>
    <mergeCell ref="D80:D89"/>
    <mergeCell ref="F80:F89"/>
    <mergeCell ref="M60:M69"/>
    <mergeCell ref="N60:N69"/>
    <mergeCell ref="A70:A79"/>
    <mergeCell ref="B70:B79"/>
    <mergeCell ref="C70:C79"/>
    <mergeCell ref="D70:D79"/>
    <mergeCell ref="F70:F79"/>
    <mergeCell ref="G70:G79"/>
    <mergeCell ref="H70:H79"/>
    <mergeCell ref="J70:J79"/>
    <mergeCell ref="K70:K79"/>
    <mergeCell ref="L70:L79"/>
    <mergeCell ref="M70:M79"/>
    <mergeCell ref="N70:N79"/>
    <mergeCell ref="G60:G69"/>
    <mergeCell ref="H60:H69"/>
    <mergeCell ref="J60:J69"/>
    <mergeCell ref="K60:K69"/>
    <mergeCell ref="L60:L69"/>
    <mergeCell ref="A60:A69"/>
    <mergeCell ref="B60:B69"/>
    <mergeCell ref="C60:C69"/>
    <mergeCell ref="D60:D69"/>
    <mergeCell ref="F60:F69"/>
    <mergeCell ref="M10:M1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10:L19"/>
    <mergeCell ref="A50:A59"/>
    <mergeCell ref="B50:B59"/>
    <mergeCell ref="C50:C59"/>
    <mergeCell ref="D50:D59"/>
    <mergeCell ref="F50:F59"/>
    <mergeCell ref="M20:M29"/>
    <mergeCell ref="F40:F49"/>
    <mergeCell ref="A10:A19"/>
    <mergeCell ref="B10:B19"/>
    <mergeCell ref="C10:C19"/>
    <mergeCell ref="D10:D19"/>
    <mergeCell ref="A40:A49"/>
    <mergeCell ref="C40:C49"/>
    <mergeCell ref="D40:D49"/>
    <mergeCell ref="A30:A39"/>
    <mergeCell ref="B30:B39"/>
    <mergeCell ref="A20:A29"/>
    <mergeCell ref="B20:B29"/>
    <mergeCell ref="B40:B49"/>
    <mergeCell ref="N20:N29"/>
    <mergeCell ref="C20:C29"/>
    <mergeCell ref="D20:D29"/>
    <mergeCell ref="F30:F39"/>
    <mergeCell ref="G30:G39"/>
    <mergeCell ref="H30:H39"/>
    <mergeCell ref="J30:J39"/>
    <mergeCell ref="L30:L39"/>
    <mergeCell ref="G20:G29"/>
    <mergeCell ref="H20:H29"/>
    <mergeCell ref="J20:J29"/>
    <mergeCell ref="K20:K29"/>
    <mergeCell ref="C30:C39"/>
    <mergeCell ref="K30:K39"/>
    <mergeCell ref="L20:L29"/>
    <mergeCell ref="F20:F29"/>
    <mergeCell ref="D30:D3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 ref="M110:M119"/>
    <mergeCell ref="N110:N119"/>
    <mergeCell ref="A110:A119"/>
    <mergeCell ref="B110:B119"/>
    <mergeCell ref="C110:C119"/>
    <mergeCell ref="F110:F119"/>
    <mergeCell ref="G110:G119"/>
    <mergeCell ref="H110:H119"/>
    <mergeCell ref="J110:J119"/>
    <mergeCell ref="K110:K119"/>
    <mergeCell ref="L110:L119"/>
  </mergeCells>
  <conditionalFormatting sqref="F10 F20 F30 F80 F90">
    <cfRule type="containsText" dxfId="1023" priority="459" operator="containsText" text="Muy Baja">
      <formula>NOT(ISERROR(SEARCH("Muy Baja",F10)))</formula>
    </cfRule>
    <cfRule type="containsText" dxfId="1022" priority="460" operator="containsText" text="Baja">
      <formula>NOT(ISERROR(SEARCH("Baja",F10)))</formula>
    </cfRule>
    <cfRule type="containsText" dxfId="1021" priority="461" operator="containsText" text="Muy Alta">
      <formula>NOT(ISERROR(SEARCH("Muy Alta",F10)))</formula>
    </cfRule>
    <cfRule type="containsText" dxfId="1020" priority="462" operator="containsText" text="Alta">
      <formula>NOT(ISERROR(SEARCH("Alta",F10)))</formula>
    </cfRule>
    <cfRule type="containsText" dxfId="1019" priority="463" operator="containsText" text="Media">
      <formula>NOT(ISERROR(SEARCH("Media",F10)))</formula>
    </cfRule>
    <cfRule type="containsText" dxfId="1018" priority="464" operator="containsText" text="Media">
      <formula>NOT(ISERROR(SEARCH("Media",F10)))</formula>
    </cfRule>
    <cfRule type="containsText" dxfId="1017" priority="465" operator="containsText" text="Media">
      <formula>NOT(ISERROR(SEARCH("Media",F10)))</formula>
    </cfRule>
    <cfRule type="containsText" dxfId="1016" priority="466" operator="containsText" text="Muy Baja">
      <formula>NOT(ISERROR(SEARCH("Muy Baja",F10)))</formula>
    </cfRule>
    <cfRule type="containsText" dxfId="1015" priority="467" operator="containsText" text="Baja">
      <formula>NOT(ISERROR(SEARCH("Baja",F10)))</formula>
    </cfRule>
    <cfRule type="containsText" dxfId="1014" priority="468" operator="containsText" text="Muy Baja">
      <formula>NOT(ISERROR(SEARCH("Muy Baja",F10)))</formula>
    </cfRule>
    <cfRule type="containsText" dxfId="1013" priority="469" operator="containsText" text="Muy Baja">
      <formula>NOT(ISERROR(SEARCH("Muy Baja",F10)))</formula>
    </cfRule>
    <cfRule type="containsText" dxfId="1012" priority="470" operator="containsText" text="Muy Baja">
      <formula>NOT(ISERROR(SEARCH("Muy Baja",F10)))</formula>
    </cfRule>
    <cfRule type="containsText" dxfId="1011" priority="471" operator="containsText" text="Muy Baja'Tabla probabilidad'!">
      <formula>NOT(ISERROR(SEARCH("Muy Baja'Tabla probabilidad'!",F10)))</formula>
    </cfRule>
    <cfRule type="containsText" dxfId="1010" priority="472" operator="containsText" text="Muy bajo">
      <formula>NOT(ISERROR(SEARCH("Muy bajo",F10)))</formula>
    </cfRule>
    <cfRule type="containsText" dxfId="1009" priority="473" operator="containsText" text="Alta">
      <formula>NOT(ISERROR(SEARCH("Alta",F10)))</formula>
    </cfRule>
    <cfRule type="containsText" dxfId="1008" priority="474" operator="containsText" text="Media">
      <formula>NOT(ISERROR(SEARCH("Media",F10)))</formula>
    </cfRule>
    <cfRule type="containsText" dxfId="1007" priority="475" operator="containsText" text="Baja">
      <formula>NOT(ISERROR(SEARCH("Baja",F10)))</formula>
    </cfRule>
    <cfRule type="containsText" dxfId="1006" priority="476" operator="containsText" text="Muy baja">
      <formula>NOT(ISERROR(SEARCH("Muy baja",F10)))</formula>
    </cfRule>
    <cfRule type="cellIs" dxfId="1005" priority="479" operator="between">
      <formula>1</formula>
      <formula>2</formula>
    </cfRule>
    <cfRule type="cellIs" dxfId="1004" priority="480" operator="between">
      <formula>0</formula>
      <formula>2</formula>
    </cfRule>
  </conditionalFormatting>
  <conditionalFormatting sqref="G10 G20 G30 G80 G90">
    <cfRule type="containsText" dxfId="1003" priority="453" operator="containsText" text="Catastrófico">
      <formula>NOT(ISERROR(SEARCH("Catastrófico",G10)))</formula>
    </cfRule>
    <cfRule type="containsText" dxfId="1002" priority="454" operator="containsText" text="Mayor">
      <formula>NOT(ISERROR(SEARCH("Mayor",G10)))</formula>
    </cfRule>
    <cfRule type="containsText" dxfId="1001" priority="455" operator="containsText" text="Alta">
      <formula>NOT(ISERROR(SEARCH("Alta",G10)))</formula>
    </cfRule>
    <cfRule type="containsText" dxfId="1000" priority="456" operator="containsText" text="Moderado">
      <formula>NOT(ISERROR(SEARCH("Moderado",G10)))</formula>
    </cfRule>
    <cfRule type="containsText" dxfId="999" priority="457" operator="containsText" text="Menor">
      <formula>NOT(ISERROR(SEARCH("Menor",G10)))</formula>
    </cfRule>
    <cfRule type="containsText" dxfId="998" priority="458" operator="containsText" text="Leve">
      <formula>NOT(ISERROR(SEARCH("Leve",G10)))</formula>
    </cfRule>
  </conditionalFormatting>
  <conditionalFormatting sqref="H10:I10 H20:I20 H30:I30 H80:I80 H90:I90">
    <cfRule type="containsText" dxfId="997" priority="448" operator="containsText" text="Extremo">
      <formula>NOT(ISERROR(SEARCH("Extremo",H10)))</formula>
    </cfRule>
    <cfRule type="containsText" dxfId="996" priority="449" operator="containsText" text="Alto">
      <formula>NOT(ISERROR(SEARCH("Alto",H10)))</formula>
    </cfRule>
    <cfRule type="containsText" dxfId="995" priority="450" operator="containsText" text="Bajo">
      <formula>NOT(ISERROR(SEARCH("Bajo",H10)))</formula>
    </cfRule>
    <cfRule type="containsText" dxfId="994" priority="451" operator="containsText" text="Moderado">
      <formula>NOT(ISERROR(SEARCH("Moderado",H10)))</formula>
    </cfRule>
    <cfRule type="containsText" dxfId="993" priority="452" operator="containsText" text="Extremo">
      <formula>NOT(ISERROR(SEARCH("Extremo",H10)))</formula>
    </cfRule>
  </conditionalFormatting>
  <conditionalFormatting sqref="J20:J39 J80:J99">
    <cfRule type="containsText" dxfId="992" priority="428" operator="containsText" text="Muy Baja">
      <formula>NOT(ISERROR(SEARCH("Muy Baja",J20)))</formula>
    </cfRule>
    <cfRule type="containsText" dxfId="991" priority="434" operator="containsText" text="Muy Alta">
      <formula>NOT(ISERROR(SEARCH("Muy Alta",J20)))</formula>
    </cfRule>
    <cfRule type="containsText" dxfId="990" priority="435" operator="containsText" text="Alta">
      <formula>NOT(ISERROR(SEARCH("Alta",J20)))</formula>
    </cfRule>
    <cfRule type="containsText" dxfId="989" priority="436" operator="containsText" text="Media">
      <formula>NOT(ISERROR(SEARCH("Media",J20)))</formula>
    </cfRule>
    <cfRule type="containsText" dxfId="988" priority="437" operator="containsText" text="Baja">
      <formula>NOT(ISERROR(SEARCH("Baja",J20)))</formula>
    </cfRule>
    <cfRule type="containsText" dxfId="987" priority="438" operator="containsText" text="Muy Baja">
      <formula>NOT(ISERROR(SEARCH("Muy Baja",J20)))</formula>
    </cfRule>
  </conditionalFormatting>
  <conditionalFormatting sqref="K20:K39 K80:K99">
    <cfRule type="containsText" dxfId="986" priority="429" operator="containsText" text="Catastrófico">
      <formula>NOT(ISERROR(SEARCH("Catastrófico",K20)))</formula>
    </cfRule>
    <cfRule type="containsText" dxfId="985" priority="430" operator="containsText" text="Moderado">
      <formula>NOT(ISERROR(SEARCH("Moderado",K20)))</formula>
    </cfRule>
    <cfRule type="containsText" dxfId="984" priority="431" operator="containsText" text="Menor">
      <formula>NOT(ISERROR(SEARCH("Menor",K20)))</formula>
    </cfRule>
    <cfRule type="containsText" dxfId="983" priority="432" operator="containsText" text="Leve">
      <formula>NOT(ISERROR(SEARCH("Leve",K20)))</formula>
    </cfRule>
    <cfRule type="containsText" dxfId="982" priority="433" operator="containsText" text="Mayor">
      <formula>NOT(ISERROR(SEARCH("Mayor",K20)))</formula>
    </cfRule>
  </conditionalFormatting>
  <conditionalFormatting sqref="M20 M30 M80 M90">
    <cfRule type="containsText" dxfId="981" priority="439" operator="containsText" text="Extremo">
      <formula>NOT(ISERROR(SEARCH("Extremo",M20)))</formula>
    </cfRule>
    <cfRule type="containsText" dxfId="980" priority="440" operator="containsText" text="Alto">
      <formula>NOT(ISERROR(SEARCH("Alto",M20)))</formula>
    </cfRule>
    <cfRule type="containsText" dxfId="979" priority="441" operator="containsText" text="Moderado">
      <formula>NOT(ISERROR(SEARCH("Moderado",M20)))</formula>
    </cfRule>
    <cfRule type="containsText" dxfId="978" priority="442" operator="containsText" text="Menor">
      <formula>NOT(ISERROR(SEARCH("Menor",M20)))</formula>
    </cfRule>
    <cfRule type="containsText" dxfId="977" priority="443" operator="containsText" text="Bajo">
      <formula>NOT(ISERROR(SEARCH("Bajo",M20)))</formula>
    </cfRule>
    <cfRule type="containsText" dxfId="976" priority="444" operator="containsText" text="Moderado">
      <formula>NOT(ISERROR(SEARCH("Moderado",M20)))</formula>
    </cfRule>
    <cfRule type="containsText" dxfId="975" priority="445" operator="containsText" text="Extremo">
      <formula>NOT(ISERROR(SEARCH("Extremo",M20)))</formula>
    </cfRule>
    <cfRule type="containsText" dxfId="974" priority="446" operator="containsText" text="Baja">
      <formula>NOT(ISERROR(SEARCH("Baja",M20)))</formula>
    </cfRule>
    <cfRule type="containsText" dxfId="973" priority="447" operator="containsText" text="Alto">
      <formula>NOT(ISERROR(SEARCH("Alto",M20)))</formula>
    </cfRule>
  </conditionalFormatting>
  <conditionalFormatting sqref="F40">
    <cfRule type="containsText" dxfId="972" priority="406" operator="containsText" text="Muy Baja">
      <formula>NOT(ISERROR(SEARCH("Muy Baja",F40)))</formula>
    </cfRule>
    <cfRule type="containsText" dxfId="971" priority="407" operator="containsText" text="Baja">
      <formula>NOT(ISERROR(SEARCH("Baja",F40)))</formula>
    </cfRule>
    <cfRule type="containsText" dxfId="970" priority="408" operator="containsText" text="Muy Alta">
      <formula>NOT(ISERROR(SEARCH("Muy Alta",F40)))</formula>
    </cfRule>
    <cfRule type="containsText" dxfId="969" priority="409" operator="containsText" text="Alta">
      <formula>NOT(ISERROR(SEARCH("Alta",F40)))</formula>
    </cfRule>
    <cfRule type="containsText" dxfId="968" priority="410" operator="containsText" text="Media">
      <formula>NOT(ISERROR(SEARCH("Media",F40)))</formula>
    </cfRule>
    <cfRule type="containsText" dxfId="967" priority="411" operator="containsText" text="Media">
      <formula>NOT(ISERROR(SEARCH("Media",F40)))</formula>
    </cfRule>
    <cfRule type="containsText" dxfId="966" priority="412" operator="containsText" text="Media">
      <formula>NOT(ISERROR(SEARCH("Media",F40)))</formula>
    </cfRule>
    <cfRule type="containsText" dxfId="965" priority="413" operator="containsText" text="Muy Baja">
      <formula>NOT(ISERROR(SEARCH("Muy Baja",F40)))</formula>
    </cfRule>
    <cfRule type="containsText" dxfId="964" priority="414" operator="containsText" text="Baja">
      <formula>NOT(ISERROR(SEARCH("Baja",F40)))</formula>
    </cfRule>
    <cfRule type="containsText" dxfId="963" priority="415" operator="containsText" text="Muy Baja">
      <formula>NOT(ISERROR(SEARCH("Muy Baja",F40)))</formula>
    </cfRule>
    <cfRule type="containsText" dxfId="962" priority="416" operator="containsText" text="Muy Baja">
      <formula>NOT(ISERROR(SEARCH("Muy Baja",F40)))</formula>
    </cfRule>
    <cfRule type="containsText" dxfId="961" priority="417" operator="containsText" text="Muy Baja">
      <formula>NOT(ISERROR(SEARCH("Muy Baja",F40)))</formula>
    </cfRule>
    <cfRule type="containsText" dxfId="960" priority="418" operator="containsText" text="Muy Baja'Tabla probabilidad'!">
      <formula>NOT(ISERROR(SEARCH("Muy Baja'Tabla probabilidad'!",F40)))</formula>
    </cfRule>
    <cfRule type="containsText" dxfId="959" priority="419" operator="containsText" text="Muy bajo">
      <formula>NOT(ISERROR(SEARCH("Muy bajo",F40)))</formula>
    </cfRule>
    <cfRule type="containsText" dxfId="958" priority="420" operator="containsText" text="Alta">
      <formula>NOT(ISERROR(SEARCH("Alta",F40)))</formula>
    </cfRule>
    <cfRule type="containsText" dxfId="957" priority="421" operator="containsText" text="Media">
      <formula>NOT(ISERROR(SEARCH("Media",F40)))</formula>
    </cfRule>
    <cfRule type="containsText" dxfId="956" priority="422" operator="containsText" text="Baja">
      <formula>NOT(ISERROR(SEARCH("Baja",F40)))</formula>
    </cfRule>
    <cfRule type="containsText" dxfId="955" priority="423" operator="containsText" text="Muy baja">
      <formula>NOT(ISERROR(SEARCH("Muy baja",F40)))</formula>
    </cfRule>
    <cfRule type="cellIs" dxfId="954" priority="426" operator="between">
      <formula>1</formula>
      <formula>2</formula>
    </cfRule>
    <cfRule type="cellIs" dxfId="953" priority="427" operator="between">
      <formula>0</formula>
      <formula>2</formula>
    </cfRule>
  </conditionalFormatting>
  <conditionalFormatting sqref="G40">
    <cfRule type="containsText" dxfId="952" priority="400" operator="containsText" text="Catastrófico">
      <formula>NOT(ISERROR(SEARCH("Catastrófico",G40)))</formula>
    </cfRule>
    <cfRule type="containsText" dxfId="951" priority="401" operator="containsText" text="Mayor">
      <formula>NOT(ISERROR(SEARCH("Mayor",G40)))</formula>
    </cfRule>
    <cfRule type="containsText" dxfId="950" priority="402" operator="containsText" text="Alta">
      <formula>NOT(ISERROR(SEARCH("Alta",G40)))</formula>
    </cfRule>
    <cfRule type="containsText" dxfId="949" priority="403" operator="containsText" text="Moderado">
      <formula>NOT(ISERROR(SEARCH("Moderado",G40)))</formula>
    </cfRule>
    <cfRule type="containsText" dxfId="948" priority="404" operator="containsText" text="Menor">
      <formula>NOT(ISERROR(SEARCH("Menor",G40)))</formula>
    </cfRule>
    <cfRule type="containsText" dxfId="947" priority="405" operator="containsText" text="Leve">
      <formula>NOT(ISERROR(SEARCH("Leve",G40)))</formula>
    </cfRule>
  </conditionalFormatting>
  <conditionalFormatting sqref="H40:I40">
    <cfRule type="containsText" dxfId="946" priority="395" operator="containsText" text="Extremo">
      <formula>NOT(ISERROR(SEARCH("Extremo",H40)))</formula>
    </cfRule>
    <cfRule type="containsText" dxfId="945" priority="396" operator="containsText" text="Alto">
      <formula>NOT(ISERROR(SEARCH("Alto",H40)))</formula>
    </cfRule>
    <cfRule type="containsText" dxfId="944" priority="397" operator="containsText" text="Bajo">
      <formula>NOT(ISERROR(SEARCH("Bajo",H40)))</formula>
    </cfRule>
    <cfRule type="containsText" dxfId="943" priority="398" operator="containsText" text="Moderado">
      <formula>NOT(ISERROR(SEARCH("Moderado",H40)))</formula>
    </cfRule>
    <cfRule type="containsText" dxfId="942" priority="399" operator="containsText" text="Extremo">
      <formula>NOT(ISERROR(SEARCH("Extremo",H40)))</formula>
    </cfRule>
  </conditionalFormatting>
  <conditionalFormatting sqref="J40:J49">
    <cfRule type="containsText" dxfId="941" priority="375" operator="containsText" text="Muy Baja">
      <formula>NOT(ISERROR(SEARCH("Muy Baja",J40)))</formula>
    </cfRule>
    <cfRule type="containsText" dxfId="940" priority="381" operator="containsText" text="Muy Alta">
      <formula>NOT(ISERROR(SEARCH("Muy Alta",J40)))</formula>
    </cfRule>
    <cfRule type="containsText" dxfId="939" priority="382" operator="containsText" text="Alta">
      <formula>NOT(ISERROR(SEARCH("Alta",J40)))</formula>
    </cfRule>
    <cfRule type="containsText" dxfId="938" priority="383" operator="containsText" text="Media">
      <formula>NOT(ISERROR(SEARCH("Media",J40)))</formula>
    </cfRule>
    <cfRule type="containsText" dxfId="937" priority="384" operator="containsText" text="Baja">
      <formula>NOT(ISERROR(SEARCH("Baja",J40)))</formula>
    </cfRule>
    <cfRule type="containsText" dxfId="936" priority="385" operator="containsText" text="Muy Baja">
      <formula>NOT(ISERROR(SEARCH("Muy Baja",J40)))</formula>
    </cfRule>
  </conditionalFormatting>
  <conditionalFormatting sqref="K40:K49">
    <cfRule type="containsText" dxfId="935" priority="376" operator="containsText" text="Catastrófico">
      <formula>NOT(ISERROR(SEARCH("Catastrófico",K40)))</formula>
    </cfRule>
    <cfRule type="containsText" dxfId="934" priority="377" operator="containsText" text="Moderado">
      <formula>NOT(ISERROR(SEARCH("Moderado",K40)))</formula>
    </cfRule>
    <cfRule type="containsText" dxfId="933" priority="378" operator="containsText" text="Menor">
      <formula>NOT(ISERROR(SEARCH("Menor",K40)))</formula>
    </cfRule>
    <cfRule type="containsText" dxfId="932" priority="379" operator="containsText" text="Leve">
      <formula>NOT(ISERROR(SEARCH("Leve",K40)))</formula>
    </cfRule>
    <cfRule type="containsText" dxfId="931" priority="380" operator="containsText" text="Mayor">
      <formula>NOT(ISERROR(SEARCH("Mayor",K40)))</formula>
    </cfRule>
  </conditionalFormatting>
  <conditionalFormatting sqref="M40">
    <cfRule type="containsText" dxfId="930" priority="386" operator="containsText" text="Extremo">
      <formula>NOT(ISERROR(SEARCH("Extremo",M40)))</formula>
    </cfRule>
    <cfRule type="containsText" dxfId="929" priority="387" operator="containsText" text="Alto">
      <formula>NOT(ISERROR(SEARCH("Alto",M40)))</formula>
    </cfRule>
    <cfRule type="containsText" dxfId="928" priority="388" operator="containsText" text="Moderado">
      <formula>NOT(ISERROR(SEARCH("Moderado",M40)))</formula>
    </cfRule>
    <cfRule type="containsText" dxfId="927" priority="389" operator="containsText" text="Menor">
      <formula>NOT(ISERROR(SEARCH("Menor",M40)))</formula>
    </cfRule>
    <cfRule type="containsText" dxfId="926" priority="390" operator="containsText" text="Bajo">
      <formula>NOT(ISERROR(SEARCH("Bajo",M40)))</formula>
    </cfRule>
    <cfRule type="containsText" dxfId="925" priority="391" operator="containsText" text="Moderado">
      <formula>NOT(ISERROR(SEARCH("Moderado",M40)))</formula>
    </cfRule>
    <cfRule type="containsText" dxfId="924" priority="392" operator="containsText" text="Extremo">
      <formula>NOT(ISERROR(SEARCH("Extremo",M40)))</formula>
    </cfRule>
    <cfRule type="containsText" dxfId="923" priority="393" operator="containsText" text="Baja">
      <formula>NOT(ISERROR(SEARCH("Baja",M40)))</formula>
    </cfRule>
    <cfRule type="containsText" dxfId="922" priority="394" operator="containsText" text="Alto">
      <formula>NOT(ISERROR(SEARCH("Alto",M40)))</formula>
    </cfRule>
  </conditionalFormatting>
  <conditionalFormatting sqref="F50">
    <cfRule type="containsText" dxfId="921" priority="353" operator="containsText" text="Muy Baja">
      <formula>NOT(ISERROR(SEARCH("Muy Baja",F50)))</formula>
    </cfRule>
    <cfRule type="containsText" dxfId="920" priority="354" operator="containsText" text="Baja">
      <formula>NOT(ISERROR(SEARCH("Baja",F50)))</formula>
    </cfRule>
    <cfRule type="containsText" dxfId="919" priority="355" operator="containsText" text="Muy Alta">
      <formula>NOT(ISERROR(SEARCH("Muy Alta",F50)))</formula>
    </cfRule>
    <cfRule type="containsText" dxfId="918" priority="356" operator="containsText" text="Alta">
      <formula>NOT(ISERROR(SEARCH("Alta",F50)))</formula>
    </cfRule>
    <cfRule type="containsText" dxfId="917" priority="357" operator="containsText" text="Media">
      <formula>NOT(ISERROR(SEARCH("Media",F50)))</formula>
    </cfRule>
    <cfRule type="containsText" dxfId="916" priority="358" operator="containsText" text="Media">
      <formula>NOT(ISERROR(SEARCH("Media",F50)))</formula>
    </cfRule>
    <cfRule type="containsText" dxfId="915" priority="359" operator="containsText" text="Media">
      <formula>NOT(ISERROR(SEARCH("Media",F50)))</formula>
    </cfRule>
    <cfRule type="containsText" dxfId="914" priority="360" operator="containsText" text="Muy Baja">
      <formula>NOT(ISERROR(SEARCH("Muy Baja",F50)))</formula>
    </cfRule>
    <cfRule type="containsText" dxfId="913" priority="361" operator="containsText" text="Baja">
      <formula>NOT(ISERROR(SEARCH("Baja",F50)))</formula>
    </cfRule>
    <cfRule type="containsText" dxfId="912" priority="362" operator="containsText" text="Muy Baja">
      <formula>NOT(ISERROR(SEARCH("Muy Baja",F50)))</formula>
    </cfRule>
    <cfRule type="containsText" dxfId="911" priority="363" operator="containsText" text="Muy Baja">
      <formula>NOT(ISERROR(SEARCH("Muy Baja",F50)))</formula>
    </cfRule>
    <cfRule type="containsText" dxfId="910" priority="364" operator="containsText" text="Muy Baja">
      <formula>NOT(ISERROR(SEARCH("Muy Baja",F50)))</formula>
    </cfRule>
    <cfRule type="containsText" dxfId="909" priority="365" operator="containsText" text="Muy Baja'Tabla probabilidad'!">
      <formula>NOT(ISERROR(SEARCH("Muy Baja'Tabla probabilidad'!",F50)))</formula>
    </cfRule>
    <cfRule type="containsText" dxfId="908" priority="366" operator="containsText" text="Muy bajo">
      <formula>NOT(ISERROR(SEARCH("Muy bajo",F50)))</formula>
    </cfRule>
    <cfRule type="containsText" dxfId="907" priority="367" operator="containsText" text="Alta">
      <formula>NOT(ISERROR(SEARCH("Alta",F50)))</formula>
    </cfRule>
    <cfRule type="containsText" dxfId="906" priority="368" operator="containsText" text="Media">
      <formula>NOT(ISERROR(SEARCH("Media",F50)))</formula>
    </cfRule>
    <cfRule type="containsText" dxfId="905" priority="369" operator="containsText" text="Baja">
      <formula>NOT(ISERROR(SEARCH("Baja",F50)))</formula>
    </cfRule>
    <cfRule type="containsText" dxfId="904" priority="370" operator="containsText" text="Muy baja">
      <formula>NOT(ISERROR(SEARCH("Muy baja",F50)))</formula>
    </cfRule>
    <cfRule type="cellIs" dxfId="903" priority="373" operator="between">
      <formula>1</formula>
      <formula>2</formula>
    </cfRule>
    <cfRule type="cellIs" dxfId="902" priority="374" operator="between">
      <formula>0</formula>
      <formula>2</formula>
    </cfRule>
  </conditionalFormatting>
  <conditionalFormatting sqref="G50">
    <cfRule type="containsText" dxfId="901" priority="347" operator="containsText" text="Catastrófico">
      <formula>NOT(ISERROR(SEARCH("Catastrófico",G50)))</formula>
    </cfRule>
    <cfRule type="containsText" dxfId="900" priority="348" operator="containsText" text="Mayor">
      <formula>NOT(ISERROR(SEARCH("Mayor",G50)))</formula>
    </cfRule>
    <cfRule type="containsText" dxfId="899" priority="349" operator="containsText" text="Alta">
      <formula>NOT(ISERROR(SEARCH("Alta",G50)))</formula>
    </cfRule>
    <cfRule type="containsText" dxfId="898" priority="350" operator="containsText" text="Moderado">
      <formula>NOT(ISERROR(SEARCH("Moderado",G50)))</formula>
    </cfRule>
    <cfRule type="containsText" dxfId="897" priority="351" operator="containsText" text="Menor">
      <formula>NOT(ISERROR(SEARCH("Menor",G50)))</formula>
    </cfRule>
    <cfRule type="containsText" dxfId="896" priority="352" operator="containsText" text="Leve">
      <formula>NOT(ISERROR(SEARCH("Leve",G50)))</formula>
    </cfRule>
  </conditionalFormatting>
  <conditionalFormatting sqref="H50:I50">
    <cfRule type="containsText" dxfId="895" priority="342" operator="containsText" text="Extremo">
      <formula>NOT(ISERROR(SEARCH("Extremo",H50)))</formula>
    </cfRule>
    <cfRule type="containsText" dxfId="894" priority="343" operator="containsText" text="Alto">
      <formula>NOT(ISERROR(SEARCH("Alto",H50)))</formula>
    </cfRule>
    <cfRule type="containsText" dxfId="893" priority="344" operator="containsText" text="Bajo">
      <formula>NOT(ISERROR(SEARCH("Bajo",H50)))</formula>
    </cfRule>
    <cfRule type="containsText" dxfId="892" priority="345" operator="containsText" text="Moderado">
      <formula>NOT(ISERROR(SEARCH("Moderado",H50)))</formula>
    </cfRule>
    <cfRule type="containsText" dxfId="891" priority="346" operator="containsText" text="Extremo">
      <formula>NOT(ISERROR(SEARCH("Extremo",H50)))</formula>
    </cfRule>
  </conditionalFormatting>
  <conditionalFormatting sqref="J50:J59">
    <cfRule type="containsText" dxfId="890" priority="322" operator="containsText" text="Muy Baja">
      <formula>NOT(ISERROR(SEARCH("Muy Baja",J50)))</formula>
    </cfRule>
    <cfRule type="containsText" dxfId="889" priority="328" operator="containsText" text="Muy Alta">
      <formula>NOT(ISERROR(SEARCH("Muy Alta",J50)))</formula>
    </cfRule>
    <cfRule type="containsText" dxfId="888" priority="329" operator="containsText" text="Alta">
      <formula>NOT(ISERROR(SEARCH("Alta",J50)))</formula>
    </cfRule>
    <cfRule type="containsText" dxfId="887" priority="330" operator="containsText" text="Media">
      <formula>NOT(ISERROR(SEARCH("Media",J50)))</formula>
    </cfRule>
    <cfRule type="containsText" dxfId="886" priority="331" operator="containsText" text="Baja">
      <formula>NOT(ISERROR(SEARCH("Baja",J50)))</formula>
    </cfRule>
    <cfRule type="containsText" dxfId="885" priority="332" operator="containsText" text="Muy Baja">
      <formula>NOT(ISERROR(SEARCH("Muy Baja",J50)))</formula>
    </cfRule>
  </conditionalFormatting>
  <conditionalFormatting sqref="K50:K59">
    <cfRule type="containsText" dxfId="884" priority="323" operator="containsText" text="Catastrófico">
      <formula>NOT(ISERROR(SEARCH("Catastrófico",K50)))</formula>
    </cfRule>
    <cfRule type="containsText" dxfId="883" priority="324" operator="containsText" text="Moderado">
      <formula>NOT(ISERROR(SEARCH("Moderado",K50)))</formula>
    </cfRule>
    <cfRule type="containsText" dxfId="882" priority="325" operator="containsText" text="Menor">
      <formula>NOT(ISERROR(SEARCH("Menor",K50)))</formula>
    </cfRule>
    <cfRule type="containsText" dxfId="881" priority="326" operator="containsText" text="Leve">
      <formula>NOT(ISERROR(SEARCH("Leve",K50)))</formula>
    </cfRule>
    <cfRule type="containsText" dxfId="880" priority="327" operator="containsText" text="Mayor">
      <formula>NOT(ISERROR(SEARCH("Mayor",K50)))</formula>
    </cfRule>
  </conditionalFormatting>
  <conditionalFormatting sqref="M50">
    <cfRule type="containsText" dxfId="879" priority="333" operator="containsText" text="Extremo">
      <formula>NOT(ISERROR(SEARCH("Extremo",M50)))</formula>
    </cfRule>
    <cfRule type="containsText" dxfId="878" priority="334" operator="containsText" text="Alto">
      <formula>NOT(ISERROR(SEARCH("Alto",M50)))</formula>
    </cfRule>
    <cfRule type="containsText" dxfId="877" priority="335" operator="containsText" text="Moderado">
      <formula>NOT(ISERROR(SEARCH("Moderado",M50)))</formula>
    </cfRule>
    <cfRule type="containsText" dxfId="876" priority="336" operator="containsText" text="Menor">
      <formula>NOT(ISERROR(SEARCH("Menor",M50)))</formula>
    </cfRule>
    <cfRule type="containsText" dxfId="875" priority="337" operator="containsText" text="Bajo">
      <formula>NOT(ISERROR(SEARCH("Bajo",M50)))</formula>
    </cfRule>
    <cfRule type="containsText" dxfId="874" priority="338" operator="containsText" text="Moderado">
      <formula>NOT(ISERROR(SEARCH("Moderado",M50)))</formula>
    </cfRule>
    <cfRule type="containsText" dxfId="873" priority="339" operator="containsText" text="Extremo">
      <formula>NOT(ISERROR(SEARCH("Extremo",M50)))</formula>
    </cfRule>
    <cfRule type="containsText" dxfId="872" priority="340" operator="containsText" text="Baja">
      <formula>NOT(ISERROR(SEARCH("Baja",M50)))</formula>
    </cfRule>
    <cfRule type="containsText" dxfId="871" priority="341" operator="containsText" text="Alto">
      <formula>NOT(ISERROR(SEARCH("Alto",M50)))</formula>
    </cfRule>
  </conditionalFormatting>
  <conditionalFormatting sqref="F60">
    <cfRule type="containsText" dxfId="870" priority="300" operator="containsText" text="Muy Baja">
      <formula>NOT(ISERROR(SEARCH("Muy Baja",F60)))</formula>
    </cfRule>
    <cfRule type="containsText" dxfId="869" priority="301" operator="containsText" text="Baja">
      <formula>NOT(ISERROR(SEARCH("Baja",F60)))</formula>
    </cfRule>
    <cfRule type="containsText" dxfId="868" priority="302" operator="containsText" text="Muy Alta">
      <formula>NOT(ISERROR(SEARCH("Muy Alta",F60)))</formula>
    </cfRule>
    <cfRule type="containsText" dxfId="867" priority="303" operator="containsText" text="Alta">
      <formula>NOT(ISERROR(SEARCH("Alta",F60)))</formula>
    </cfRule>
    <cfRule type="containsText" dxfId="866" priority="304" operator="containsText" text="Media">
      <formula>NOT(ISERROR(SEARCH("Media",F60)))</formula>
    </cfRule>
    <cfRule type="containsText" dxfId="865" priority="305" operator="containsText" text="Media">
      <formula>NOT(ISERROR(SEARCH("Media",F60)))</formula>
    </cfRule>
    <cfRule type="containsText" dxfId="864" priority="306" operator="containsText" text="Media">
      <formula>NOT(ISERROR(SEARCH("Media",F60)))</formula>
    </cfRule>
    <cfRule type="containsText" dxfId="863" priority="307" operator="containsText" text="Muy Baja">
      <formula>NOT(ISERROR(SEARCH("Muy Baja",F60)))</formula>
    </cfRule>
    <cfRule type="containsText" dxfId="862" priority="308" operator="containsText" text="Baja">
      <formula>NOT(ISERROR(SEARCH("Baja",F60)))</formula>
    </cfRule>
    <cfRule type="containsText" dxfId="861" priority="309" operator="containsText" text="Muy Baja">
      <formula>NOT(ISERROR(SEARCH("Muy Baja",F60)))</formula>
    </cfRule>
    <cfRule type="containsText" dxfId="860" priority="310" operator="containsText" text="Muy Baja">
      <formula>NOT(ISERROR(SEARCH("Muy Baja",F60)))</formula>
    </cfRule>
    <cfRule type="containsText" dxfId="859" priority="311" operator="containsText" text="Muy Baja">
      <formula>NOT(ISERROR(SEARCH("Muy Baja",F60)))</formula>
    </cfRule>
    <cfRule type="containsText" dxfId="858" priority="312" operator="containsText" text="Muy Baja'Tabla probabilidad'!">
      <formula>NOT(ISERROR(SEARCH("Muy Baja'Tabla probabilidad'!",F60)))</formula>
    </cfRule>
    <cfRule type="containsText" dxfId="857" priority="313" operator="containsText" text="Muy bajo">
      <formula>NOT(ISERROR(SEARCH("Muy bajo",F60)))</formula>
    </cfRule>
    <cfRule type="containsText" dxfId="856" priority="314" operator="containsText" text="Alta">
      <formula>NOT(ISERROR(SEARCH("Alta",F60)))</formula>
    </cfRule>
    <cfRule type="containsText" dxfId="855" priority="315" operator="containsText" text="Media">
      <formula>NOT(ISERROR(SEARCH("Media",F60)))</formula>
    </cfRule>
    <cfRule type="containsText" dxfId="854" priority="316" operator="containsText" text="Baja">
      <formula>NOT(ISERROR(SEARCH("Baja",F60)))</formula>
    </cfRule>
    <cfRule type="containsText" dxfId="853" priority="317" operator="containsText" text="Muy baja">
      <formula>NOT(ISERROR(SEARCH("Muy baja",F60)))</formula>
    </cfRule>
    <cfRule type="cellIs" dxfId="852" priority="320" operator="between">
      <formula>1</formula>
      <formula>2</formula>
    </cfRule>
    <cfRule type="cellIs" dxfId="851" priority="321" operator="between">
      <formula>0</formula>
      <formula>2</formula>
    </cfRule>
  </conditionalFormatting>
  <conditionalFormatting sqref="G60">
    <cfRule type="containsText" dxfId="850" priority="294" operator="containsText" text="Catastrófico">
      <formula>NOT(ISERROR(SEARCH("Catastrófico",G60)))</formula>
    </cfRule>
    <cfRule type="containsText" dxfId="849" priority="295" operator="containsText" text="Mayor">
      <formula>NOT(ISERROR(SEARCH("Mayor",G60)))</formula>
    </cfRule>
    <cfRule type="containsText" dxfId="848" priority="296" operator="containsText" text="Alta">
      <formula>NOT(ISERROR(SEARCH("Alta",G60)))</formula>
    </cfRule>
    <cfRule type="containsText" dxfId="847" priority="297" operator="containsText" text="Moderado">
      <formula>NOT(ISERROR(SEARCH("Moderado",G60)))</formula>
    </cfRule>
    <cfRule type="containsText" dxfId="846" priority="298" operator="containsText" text="Menor">
      <formula>NOT(ISERROR(SEARCH("Menor",G60)))</formula>
    </cfRule>
    <cfRule type="containsText" dxfId="845" priority="299" operator="containsText" text="Leve">
      <formula>NOT(ISERROR(SEARCH("Leve",G60)))</formula>
    </cfRule>
  </conditionalFormatting>
  <conditionalFormatting sqref="H60:I60">
    <cfRule type="containsText" dxfId="844" priority="289" operator="containsText" text="Extremo">
      <formula>NOT(ISERROR(SEARCH("Extremo",H60)))</formula>
    </cfRule>
    <cfRule type="containsText" dxfId="843" priority="290" operator="containsText" text="Alto">
      <formula>NOT(ISERROR(SEARCH("Alto",H60)))</formula>
    </cfRule>
    <cfRule type="containsText" dxfId="842" priority="291" operator="containsText" text="Bajo">
      <formula>NOT(ISERROR(SEARCH("Bajo",H60)))</formula>
    </cfRule>
    <cfRule type="containsText" dxfId="841" priority="292" operator="containsText" text="Moderado">
      <formula>NOT(ISERROR(SEARCH("Moderado",H60)))</formula>
    </cfRule>
    <cfRule type="containsText" dxfId="840" priority="293" operator="containsText" text="Extremo">
      <formula>NOT(ISERROR(SEARCH("Extremo",H60)))</formula>
    </cfRule>
  </conditionalFormatting>
  <conditionalFormatting sqref="J60:J69">
    <cfRule type="containsText" dxfId="839" priority="269" operator="containsText" text="Muy Baja">
      <formula>NOT(ISERROR(SEARCH("Muy Baja",J60)))</formula>
    </cfRule>
    <cfRule type="containsText" dxfId="838" priority="275" operator="containsText" text="Muy Alta">
      <formula>NOT(ISERROR(SEARCH("Muy Alta",J60)))</formula>
    </cfRule>
    <cfRule type="containsText" dxfId="837" priority="276" operator="containsText" text="Alta">
      <formula>NOT(ISERROR(SEARCH("Alta",J60)))</formula>
    </cfRule>
    <cfRule type="containsText" dxfId="836" priority="277" operator="containsText" text="Media">
      <formula>NOT(ISERROR(SEARCH("Media",J60)))</formula>
    </cfRule>
    <cfRule type="containsText" dxfId="835" priority="278" operator="containsText" text="Baja">
      <formula>NOT(ISERROR(SEARCH("Baja",J60)))</formula>
    </cfRule>
    <cfRule type="containsText" dxfId="834" priority="279" operator="containsText" text="Muy Baja">
      <formula>NOT(ISERROR(SEARCH("Muy Baja",J60)))</formula>
    </cfRule>
  </conditionalFormatting>
  <conditionalFormatting sqref="K60:K69">
    <cfRule type="containsText" dxfId="833" priority="270" operator="containsText" text="Catastrófico">
      <formula>NOT(ISERROR(SEARCH("Catastrófico",K60)))</formula>
    </cfRule>
    <cfRule type="containsText" dxfId="832" priority="271" operator="containsText" text="Moderado">
      <formula>NOT(ISERROR(SEARCH("Moderado",K60)))</formula>
    </cfRule>
    <cfRule type="containsText" dxfId="831" priority="272" operator="containsText" text="Menor">
      <formula>NOT(ISERROR(SEARCH("Menor",K60)))</formula>
    </cfRule>
    <cfRule type="containsText" dxfId="830" priority="273" operator="containsText" text="Leve">
      <formula>NOT(ISERROR(SEARCH("Leve",K60)))</formula>
    </cfRule>
    <cfRule type="containsText" dxfId="829" priority="274" operator="containsText" text="Mayor">
      <formula>NOT(ISERROR(SEARCH("Mayor",K60)))</formula>
    </cfRule>
  </conditionalFormatting>
  <conditionalFormatting sqref="M60">
    <cfRule type="containsText" dxfId="828" priority="280" operator="containsText" text="Extremo">
      <formula>NOT(ISERROR(SEARCH("Extremo",M60)))</formula>
    </cfRule>
    <cfRule type="containsText" dxfId="827" priority="281" operator="containsText" text="Alto">
      <formula>NOT(ISERROR(SEARCH("Alto",M60)))</formula>
    </cfRule>
    <cfRule type="containsText" dxfId="826" priority="282" operator="containsText" text="Moderado">
      <formula>NOT(ISERROR(SEARCH("Moderado",M60)))</formula>
    </cfRule>
    <cfRule type="containsText" dxfId="825" priority="283" operator="containsText" text="Menor">
      <formula>NOT(ISERROR(SEARCH("Menor",M60)))</formula>
    </cfRule>
    <cfRule type="containsText" dxfId="824" priority="284" operator="containsText" text="Bajo">
      <formula>NOT(ISERROR(SEARCH("Bajo",M60)))</formula>
    </cfRule>
    <cfRule type="containsText" dxfId="823" priority="285" operator="containsText" text="Moderado">
      <formula>NOT(ISERROR(SEARCH("Moderado",M60)))</formula>
    </cfRule>
    <cfRule type="containsText" dxfId="822" priority="286" operator="containsText" text="Extremo">
      <formula>NOT(ISERROR(SEARCH("Extremo",M60)))</formula>
    </cfRule>
    <cfRule type="containsText" dxfId="821" priority="287" operator="containsText" text="Baja">
      <formula>NOT(ISERROR(SEARCH("Baja",M60)))</formula>
    </cfRule>
    <cfRule type="containsText" dxfId="820" priority="288" operator="containsText" text="Alto">
      <formula>NOT(ISERROR(SEARCH("Alto",M60)))</formula>
    </cfRule>
  </conditionalFormatting>
  <conditionalFormatting sqref="F70">
    <cfRule type="containsText" dxfId="819" priority="247" operator="containsText" text="Muy Baja">
      <formula>NOT(ISERROR(SEARCH("Muy Baja",F70)))</formula>
    </cfRule>
    <cfRule type="containsText" dxfId="818" priority="248" operator="containsText" text="Baja">
      <formula>NOT(ISERROR(SEARCH("Baja",F70)))</formula>
    </cfRule>
    <cfRule type="containsText" dxfId="817" priority="249" operator="containsText" text="Muy Alta">
      <formula>NOT(ISERROR(SEARCH("Muy Alta",F70)))</formula>
    </cfRule>
    <cfRule type="containsText" dxfId="816" priority="250" operator="containsText" text="Alta">
      <formula>NOT(ISERROR(SEARCH("Alta",F70)))</formula>
    </cfRule>
    <cfRule type="containsText" dxfId="815" priority="251" operator="containsText" text="Media">
      <formula>NOT(ISERROR(SEARCH("Media",F70)))</formula>
    </cfRule>
    <cfRule type="containsText" dxfId="814" priority="252" operator="containsText" text="Media">
      <formula>NOT(ISERROR(SEARCH("Media",F70)))</formula>
    </cfRule>
    <cfRule type="containsText" dxfId="813" priority="253" operator="containsText" text="Media">
      <formula>NOT(ISERROR(SEARCH("Media",F70)))</formula>
    </cfRule>
    <cfRule type="containsText" dxfId="812" priority="254" operator="containsText" text="Muy Baja">
      <formula>NOT(ISERROR(SEARCH("Muy Baja",F70)))</formula>
    </cfRule>
    <cfRule type="containsText" dxfId="811" priority="255" operator="containsText" text="Baja">
      <formula>NOT(ISERROR(SEARCH("Baja",F70)))</formula>
    </cfRule>
    <cfRule type="containsText" dxfId="810" priority="256" operator="containsText" text="Muy Baja">
      <formula>NOT(ISERROR(SEARCH("Muy Baja",F70)))</formula>
    </cfRule>
    <cfRule type="containsText" dxfId="809" priority="257" operator="containsText" text="Muy Baja">
      <formula>NOT(ISERROR(SEARCH("Muy Baja",F70)))</formula>
    </cfRule>
    <cfRule type="containsText" dxfId="808" priority="258" operator="containsText" text="Muy Baja">
      <formula>NOT(ISERROR(SEARCH("Muy Baja",F70)))</formula>
    </cfRule>
    <cfRule type="containsText" dxfId="807" priority="259" operator="containsText" text="Muy Baja'Tabla probabilidad'!">
      <formula>NOT(ISERROR(SEARCH("Muy Baja'Tabla probabilidad'!",F70)))</formula>
    </cfRule>
    <cfRule type="containsText" dxfId="806" priority="260" operator="containsText" text="Muy bajo">
      <formula>NOT(ISERROR(SEARCH("Muy bajo",F70)))</formula>
    </cfRule>
    <cfRule type="containsText" dxfId="805" priority="261" operator="containsText" text="Alta">
      <formula>NOT(ISERROR(SEARCH("Alta",F70)))</formula>
    </cfRule>
    <cfRule type="containsText" dxfId="804" priority="262" operator="containsText" text="Media">
      <formula>NOT(ISERROR(SEARCH("Media",F70)))</formula>
    </cfRule>
    <cfRule type="containsText" dxfId="803" priority="263" operator="containsText" text="Baja">
      <formula>NOT(ISERROR(SEARCH("Baja",F70)))</formula>
    </cfRule>
    <cfRule type="containsText" dxfId="802" priority="264" operator="containsText" text="Muy baja">
      <formula>NOT(ISERROR(SEARCH("Muy baja",F70)))</formula>
    </cfRule>
    <cfRule type="cellIs" dxfId="801" priority="267" operator="between">
      <formula>1</formula>
      <formula>2</formula>
    </cfRule>
    <cfRule type="cellIs" dxfId="800" priority="268" operator="between">
      <formula>0</formula>
      <formula>2</formula>
    </cfRule>
  </conditionalFormatting>
  <conditionalFormatting sqref="G70">
    <cfRule type="containsText" dxfId="799" priority="241" operator="containsText" text="Catastrófico">
      <formula>NOT(ISERROR(SEARCH("Catastrófico",G70)))</formula>
    </cfRule>
    <cfRule type="containsText" dxfId="798" priority="242" operator="containsText" text="Mayor">
      <formula>NOT(ISERROR(SEARCH("Mayor",G70)))</formula>
    </cfRule>
    <cfRule type="containsText" dxfId="797" priority="243" operator="containsText" text="Alta">
      <formula>NOT(ISERROR(SEARCH("Alta",G70)))</formula>
    </cfRule>
    <cfRule type="containsText" dxfId="796" priority="244" operator="containsText" text="Moderado">
      <formula>NOT(ISERROR(SEARCH("Moderado",G70)))</formula>
    </cfRule>
    <cfRule type="containsText" dxfId="795" priority="245" operator="containsText" text="Menor">
      <formula>NOT(ISERROR(SEARCH("Menor",G70)))</formula>
    </cfRule>
    <cfRule type="containsText" dxfId="794" priority="246" operator="containsText" text="Leve">
      <formula>NOT(ISERROR(SEARCH("Leve",G70)))</formula>
    </cfRule>
  </conditionalFormatting>
  <conditionalFormatting sqref="H70:I70">
    <cfRule type="containsText" dxfId="793" priority="236" operator="containsText" text="Extremo">
      <formula>NOT(ISERROR(SEARCH("Extremo",H70)))</formula>
    </cfRule>
    <cfRule type="containsText" dxfId="792" priority="237" operator="containsText" text="Alto">
      <formula>NOT(ISERROR(SEARCH("Alto",H70)))</formula>
    </cfRule>
    <cfRule type="containsText" dxfId="791" priority="238" operator="containsText" text="Bajo">
      <formula>NOT(ISERROR(SEARCH("Bajo",H70)))</formula>
    </cfRule>
    <cfRule type="containsText" dxfId="790" priority="239" operator="containsText" text="Moderado">
      <formula>NOT(ISERROR(SEARCH("Moderado",H70)))</formula>
    </cfRule>
    <cfRule type="containsText" dxfId="789" priority="240" operator="containsText" text="Extremo">
      <formula>NOT(ISERROR(SEARCH("Extremo",H70)))</formula>
    </cfRule>
  </conditionalFormatting>
  <conditionalFormatting sqref="J70:J79">
    <cfRule type="containsText" dxfId="788" priority="216" operator="containsText" text="Muy Baja">
      <formula>NOT(ISERROR(SEARCH("Muy Baja",J70)))</formula>
    </cfRule>
    <cfRule type="containsText" dxfId="787" priority="222" operator="containsText" text="Muy Alta">
      <formula>NOT(ISERROR(SEARCH("Muy Alta",J70)))</formula>
    </cfRule>
    <cfRule type="containsText" dxfId="786" priority="223" operator="containsText" text="Alta">
      <formula>NOT(ISERROR(SEARCH("Alta",J70)))</formula>
    </cfRule>
    <cfRule type="containsText" dxfId="785" priority="224" operator="containsText" text="Media">
      <formula>NOT(ISERROR(SEARCH("Media",J70)))</formula>
    </cfRule>
    <cfRule type="containsText" dxfId="784" priority="225" operator="containsText" text="Baja">
      <formula>NOT(ISERROR(SEARCH("Baja",J70)))</formula>
    </cfRule>
    <cfRule type="containsText" dxfId="783" priority="226" operator="containsText" text="Muy Baja">
      <formula>NOT(ISERROR(SEARCH("Muy Baja",J70)))</formula>
    </cfRule>
  </conditionalFormatting>
  <conditionalFormatting sqref="K70:K79">
    <cfRule type="containsText" dxfId="782" priority="217" operator="containsText" text="Catastrófico">
      <formula>NOT(ISERROR(SEARCH("Catastrófico",K70)))</formula>
    </cfRule>
    <cfRule type="containsText" dxfId="781" priority="218" operator="containsText" text="Moderado">
      <formula>NOT(ISERROR(SEARCH("Moderado",K70)))</formula>
    </cfRule>
    <cfRule type="containsText" dxfId="780" priority="219" operator="containsText" text="Menor">
      <formula>NOT(ISERROR(SEARCH("Menor",K70)))</formula>
    </cfRule>
    <cfRule type="containsText" dxfId="779" priority="220" operator="containsText" text="Leve">
      <formula>NOT(ISERROR(SEARCH("Leve",K70)))</formula>
    </cfRule>
    <cfRule type="containsText" dxfId="778" priority="221" operator="containsText" text="Mayor">
      <formula>NOT(ISERROR(SEARCH("Mayor",K70)))</formula>
    </cfRule>
  </conditionalFormatting>
  <conditionalFormatting sqref="M70">
    <cfRule type="containsText" dxfId="777" priority="227" operator="containsText" text="Extremo">
      <formula>NOT(ISERROR(SEARCH("Extremo",M70)))</formula>
    </cfRule>
    <cfRule type="containsText" dxfId="776" priority="228" operator="containsText" text="Alto">
      <formula>NOT(ISERROR(SEARCH("Alto",M70)))</formula>
    </cfRule>
    <cfRule type="containsText" dxfId="775" priority="229" operator="containsText" text="Moderado">
      <formula>NOT(ISERROR(SEARCH("Moderado",M70)))</formula>
    </cfRule>
    <cfRule type="containsText" dxfId="774" priority="230" operator="containsText" text="Menor">
      <formula>NOT(ISERROR(SEARCH("Menor",M70)))</formula>
    </cfRule>
    <cfRule type="containsText" dxfId="773" priority="231" operator="containsText" text="Bajo">
      <formula>NOT(ISERROR(SEARCH("Bajo",M70)))</formula>
    </cfRule>
    <cfRule type="containsText" dxfId="772" priority="232" operator="containsText" text="Moderado">
      <formula>NOT(ISERROR(SEARCH("Moderado",M70)))</formula>
    </cfRule>
    <cfRule type="containsText" dxfId="771" priority="233" operator="containsText" text="Extremo">
      <formula>NOT(ISERROR(SEARCH("Extremo",M70)))</formula>
    </cfRule>
    <cfRule type="containsText" dxfId="770" priority="234" operator="containsText" text="Baja">
      <formula>NOT(ISERROR(SEARCH("Baja",M70)))</formula>
    </cfRule>
    <cfRule type="containsText" dxfId="769" priority="235" operator="containsText" text="Alto">
      <formula>NOT(ISERROR(SEARCH("Alto",M70)))</formula>
    </cfRule>
  </conditionalFormatting>
  <conditionalFormatting sqref="F100 F110">
    <cfRule type="containsText" dxfId="768" priority="194" operator="containsText" text="Muy Baja">
      <formula>NOT(ISERROR(SEARCH("Muy Baja",F100)))</formula>
    </cfRule>
    <cfRule type="containsText" dxfId="767" priority="195" operator="containsText" text="Baja">
      <formula>NOT(ISERROR(SEARCH("Baja",F100)))</formula>
    </cfRule>
    <cfRule type="containsText" dxfId="766" priority="196" operator="containsText" text="Muy Alta">
      <formula>NOT(ISERROR(SEARCH("Muy Alta",F100)))</formula>
    </cfRule>
    <cfRule type="containsText" dxfId="765" priority="197" operator="containsText" text="Alta">
      <formula>NOT(ISERROR(SEARCH("Alta",F100)))</formula>
    </cfRule>
    <cfRule type="containsText" dxfId="764" priority="198" operator="containsText" text="Media">
      <formula>NOT(ISERROR(SEARCH("Media",F100)))</formula>
    </cfRule>
    <cfRule type="containsText" dxfId="763" priority="199" operator="containsText" text="Media">
      <formula>NOT(ISERROR(SEARCH("Media",F100)))</formula>
    </cfRule>
    <cfRule type="containsText" dxfId="762" priority="200" operator="containsText" text="Media">
      <formula>NOT(ISERROR(SEARCH("Media",F100)))</formula>
    </cfRule>
    <cfRule type="containsText" dxfId="761" priority="201" operator="containsText" text="Muy Baja">
      <formula>NOT(ISERROR(SEARCH("Muy Baja",F100)))</formula>
    </cfRule>
    <cfRule type="containsText" dxfId="760" priority="202" operator="containsText" text="Baja">
      <formula>NOT(ISERROR(SEARCH("Baja",F100)))</formula>
    </cfRule>
    <cfRule type="containsText" dxfId="759" priority="203" operator="containsText" text="Muy Baja">
      <formula>NOT(ISERROR(SEARCH("Muy Baja",F100)))</formula>
    </cfRule>
    <cfRule type="containsText" dxfId="758" priority="204" operator="containsText" text="Muy Baja">
      <formula>NOT(ISERROR(SEARCH("Muy Baja",F100)))</formula>
    </cfRule>
    <cfRule type="containsText" dxfId="757" priority="205" operator="containsText" text="Muy Baja">
      <formula>NOT(ISERROR(SEARCH("Muy Baja",F100)))</formula>
    </cfRule>
    <cfRule type="containsText" dxfId="756" priority="206" operator="containsText" text="Muy Baja'Tabla probabilidad'!">
      <formula>NOT(ISERROR(SEARCH("Muy Baja'Tabla probabilidad'!",F100)))</formula>
    </cfRule>
    <cfRule type="containsText" dxfId="755" priority="207" operator="containsText" text="Muy bajo">
      <formula>NOT(ISERROR(SEARCH("Muy bajo",F100)))</formula>
    </cfRule>
    <cfRule type="containsText" dxfId="754" priority="208" operator="containsText" text="Alta">
      <formula>NOT(ISERROR(SEARCH("Alta",F100)))</formula>
    </cfRule>
    <cfRule type="containsText" dxfId="753" priority="209" operator="containsText" text="Media">
      <formula>NOT(ISERROR(SEARCH("Media",F100)))</formula>
    </cfRule>
    <cfRule type="containsText" dxfId="752" priority="210" operator="containsText" text="Baja">
      <formula>NOT(ISERROR(SEARCH("Baja",F100)))</formula>
    </cfRule>
    <cfRule type="containsText" dxfId="751" priority="211" operator="containsText" text="Muy baja">
      <formula>NOT(ISERROR(SEARCH("Muy baja",F100)))</formula>
    </cfRule>
    <cfRule type="cellIs" dxfId="750" priority="214" operator="between">
      <formula>1</formula>
      <formula>2</formula>
    </cfRule>
    <cfRule type="cellIs" dxfId="749" priority="215" operator="between">
      <formula>0</formula>
      <formula>2</formula>
    </cfRule>
  </conditionalFormatting>
  <conditionalFormatting sqref="G100 G110">
    <cfRule type="containsText" dxfId="748" priority="188" operator="containsText" text="Catastrófico">
      <formula>NOT(ISERROR(SEARCH("Catastrófico",G100)))</formula>
    </cfRule>
    <cfRule type="containsText" dxfId="747" priority="189" operator="containsText" text="Mayor">
      <formula>NOT(ISERROR(SEARCH("Mayor",G100)))</formula>
    </cfRule>
    <cfRule type="containsText" dxfId="746" priority="190" operator="containsText" text="Alta">
      <formula>NOT(ISERROR(SEARCH("Alta",G100)))</formula>
    </cfRule>
    <cfRule type="containsText" dxfId="745" priority="191" operator="containsText" text="Moderado">
      <formula>NOT(ISERROR(SEARCH("Moderado",G100)))</formula>
    </cfRule>
    <cfRule type="containsText" dxfId="744" priority="192" operator="containsText" text="Menor">
      <formula>NOT(ISERROR(SEARCH("Menor",G100)))</formula>
    </cfRule>
    <cfRule type="containsText" dxfId="743" priority="193" operator="containsText" text="Leve">
      <formula>NOT(ISERROR(SEARCH("Leve",G100)))</formula>
    </cfRule>
  </conditionalFormatting>
  <conditionalFormatting sqref="H100:I100 H110:I110">
    <cfRule type="containsText" dxfId="742" priority="183" operator="containsText" text="Extremo">
      <formula>NOT(ISERROR(SEARCH("Extremo",H100)))</formula>
    </cfRule>
    <cfRule type="containsText" dxfId="741" priority="184" operator="containsText" text="Alto">
      <formula>NOT(ISERROR(SEARCH("Alto",H100)))</formula>
    </cfRule>
    <cfRule type="containsText" dxfId="740" priority="185" operator="containsText" text="Bajo">
      <formula>NOT(ISERROR(SEARCH("Bajo",H100)))</formula>
    </cfRule>
    <cfRule type="containsText" dxfId="739" priority="186" operator="containsText" text="Moderado">
      <formula>NOT(ISERROR(SEARCH("Moderado",H100)))</formula>
    </cfRule>
    <cfRule type="containsText" dxfId="738" priority="187" operator="containsText" text="Extremo">
      <formula>NOT(ISERROR(SEARCH("Extremo",H100)))</formula>
    </cfRule>
  </conditionalFormatting>
  <conditionalFormatting sqref="J100:J119">
    <cfRule type="containsText" dxfId="737" priority="163" operator="containsText" text="Muy Baja">
      <formula>NOT(ISERROR(SEARCH("Muy Baja",J100)))</formula>
    </cfRule>
    <cfRule type="containsText" dxfId="736" priority="169" operator="containsText" text="Muy Alta">
      <formula>NOT(ISERROR(SEARCH("Muy Alta",J100)))</formula>
    </cfRule>
    <cfRule type="containsText" dxfId="735" priority="170" operator="containsText" text="Alta">
      <formula>NOT(ISERROR(SEARCH("Alta",J100)))</formula>
    </cfRule>
    <cfRule type="containsText" dxfId="734" priority="171" operator="containsText" text="Media">
      <formula>NOT(ISERROR(SEARCH("Media",J100)))</formula>
    </cfRule>
    <cfRule type="containsText" dxfId="733" priority="172" operator="containsText" text="Baja">
      <formula>NOT(ISERROR(SEARCH("Baja",J100)))</formula>
    </cfRule>
    <cfRule type="containsText" dxfId="732" priority="173" operator="containsText" text="Muy Baja">
      <formula>NOT(ISERROR(SEARCH("Muy Baja",J100)))</formula>
    </cfRule>
  </conditionalFormatting>
  <conditionalFormatting sqref="K100:K119">
    <cfRule type="containsText" dxfId="731" priority="164" operator="containsText" text="Catastrófico">
      <formula>NOT(ISERROR(SEARCH("Catastrófico",K100)))</formula>
    </cfRule>
    <cfRule type="containsText" dxfId="730" priority="165" operator="containsText" text="Moderado">
      <formula>NOT(ISERROR(SEARCH("Moderado",K100)))</formula>
    </cfRule>
    <cfRule type="containsText" dxfId="729" priority="166" operator="containsText" text="Menor">
      <formula>NOT(ISERROR(SEARCH("Menor",K100)))</formula>
    </cfRule>
    <cfRule type="containsText" dxfId="728" priority="167" operator="containsText" text="Leve">
      <formula>NOT(ISERROR(SEARCH("Leve",K100)))</formula>
    </cfRule>
    <cfRule type="containsText" dxfId="727" priority="168" operator="containsText" text="Mayor">
      <formula>NOT(ISERROR(SEARCH("Mayor",K100)))</formula>
    </cfRule>
  </conditionalFormatting>
  <conditionalFormatting sqref="M100 M110">
    <cfRule type="containsText" dxfId="726" priority="174" operator="containsText" text="Extremo">
      <formula>NOT(ISERROR(SEARCH("Extremo",M100)))</formula>
    </cfRule>
    <cfRule type="containsText" dxfId="725" priority="175" operator="containsText" text="Alto">
      <formula>NOT(ISERROR(SEARCH("Alto",M100)))</formula>
    </cfRule>
    <cfRule type="containsText" dxfId="724" priority="176" operator="containsText" text="Moderado">
      <formula>NOT(ISERROR(SEARCH("Moderado",M100)))</formula>
    </cfRule>
    <cfRule type="containsText" dxfId="723" priority="177" operator="containsText" text="Menor">
      <formula>NOT(ISERROR(SEARCH("Menor",M100)))</formula>
    </cfRule>
    <cfRule type="containsText" dxfId="722" priority="178" operator="containsText" text="Bajo">
      <formula>NOT(ISERROR(SEARCH("Bajo",M100)))</formula>
    </cfRule>
    <cfRule type="containsText" dxfId="721" priority="179" operator="containsText" text="Moderado">
      <formula>NOT(ISERROR(SEARCH("Moderado",M100)))</formula>
    </cfRule>
    <cfRule type="containsText" dxfId="720" priority="180" operator="containsText" text="Extremo">
      <formula>NOT(ISERROR(SEARCH("Extremo",M100)))</formula>
    </cfRule>
    <cfRule type="containsText" dxfId="719" priority="181" operator="containsText" text="Baja">
      <formula>NOT(ISERROR(SEARCH("Baja",M100)))</formula>
    </cfRule>
    <cfRule type="containsText" dxfId="718" priority="182" operator="containsText" text="Alto">
      <formula>NOT(ISERROR(SEARCH("Alto",M100)))</formula>
    </cfRule>
  </conditionalFormatting>
  <conditionalFormatting sqref="J10:J19">
    <cfRule type="containsText" dxfId="717" priority="1" operator="containsText" text="Muy Baja">
      <formula>NOT(ISERROR(SEARCH("Muy Baja",J10)))</formula>
    </cfRule>
    <cfRule type="containsText" dxfId="716" priority="7" operator="containsText" text="Muy Alta">
      <formula>NOT(ISERROR(SEARCH("Muy Alta",J10)))</formula>
    </cfRule>
    <cfRule type="containsText" dxfId="715" priority="8" operator="containsText" text="Alta">
      <formula>NOT(ISERROR(SEARCH("Alta",J10)))</formula>
    </cfRule>
    <cfRule type="containsText" dxfId="714" priority="9" operator="containsText" text="Media">
      <formula>NOT(ISERROR(SEARCH("Media",J10)))</formula>
    </cfRule>
    <cfRule type="containsText" dxfId="713" priority="10" operator="containsText" text="Baja">
      <formula>NOT(ISERROR(SEARCH("Baja",J10)))</formula>
    </cfRule>
    <cfRule type="containsText" dxfId="712" priority="11" operator="containsText" text="Muy Baja">
      <formula>NOT(ISERROR(SEARCH("Muy Baja",J10)))</formula>
    </cfRule>
  </conditionalFormatting>
  <conditionalFormatting sqref="K10:K19">
    <cfRule type="containsText" dxfId="711" priority="2" operator="containsText" text="Catastrófico">
      <formula>NOT(ISERROR(SEARCH("Catastrófico",K10)))</formula>
    </cfRule>
    <cfRule type="containsText" dxfId="710" priority="3" operator="containsText" text="Moderado">
      <formula>NOT(ISERROR(SEARCH("Moderado",K10)))</formula>
    </cfRule>
    <cfRule type="containsText" dxfId="709" priority="4" operator="containsText" text="Menor">
      <formula>NOT(ISERROR(SEARCH("Menor",K10)))</formula>
    </cfRule>
    <cfRule type="containsText" dxfId="708" priority="5" operator="containsText" text="Leve">
      <formula>NOT(ISERROR(SEARCH("Leve",K10)))</formula>
    </cfRule>
    <cfRule type="containsText" dxfId="707" priority="6" operator="containsText" text="Mayor">
      <formula>NOT(ISERROR(SEARCH("Mayor",K10)))</formula>
    </cfRule>
  </conditionalFormatting>
  <conditionalFormatting sqref="M10">
    <cfRule type="containsText" dxfId="706" priority="12" operator="containsText" text="Extremo">
      <formula>NOT(ISERROR(SEARCH("Extremo",M10)))</formula>
    </cfRule>
    <cfRule type="containsText" dxfId="705" priority="13" operator="containsText" text="Alto">
      <formula>NOT(ISERROR(SEARCH("Alto",M10)))</formula>
    </cfRule>
    <cfRule type="containsText" dxfId="704" priority="14" operator="containsText" text="Moderado">
      <formula>NOT(ISERROR(SEARCH("Moderado",M10)))</formula>
    </cfRule>
    <cfRule type="containsText" dxfId="703" priority="15" operator="containsText" text="Menor">
      <formula>NOT(ISERROR(SEARCH("Menor",M10)))</formula>
    </cfRule>
    <cfRule type="containsText" dxfId="702" priority="16" operator="containsText" text="Bajo">
      <formula>NOT(ISERROR(SEARCH("Bajo",M10)))</formula>
    </cfRule>
    <cfRule type="containsText" dxfId="701" priority="17" operator="containsText" text="Moderado">
      <formula>NOT(ISERROR(SEARCH("Moderado",M10)))</formula>
    </cfRule>
    <cfRule type="containsText" dxfId="700" priority="18" operator="containsText" text="Extremo">
      <formula>NOT(ISERROR(SEARCH("Extremo",M10)))</formula>
    </cfRule>
    <cfRule type="containsText" dxfId="699" priority="19" operator="containsText" text="Baja">
      <formula>NOT(ISERROR(SEARCH("Baja",M10)))</formula>
    </cfRule>
    <cfRule type="containsText" dxfId="698" priority="20" operator="containsText" text="Alto">
      <formula>NOT(ISERROR(SEARCH("Alto",M10)))</formula>
    </cfRule>
  </conditionalFormatting>
  <dataValidations count="1">
    <dataValidation type="list" allowBlank="1" showInputMessage="1" showErrorMessage="1" sqref="D10:D10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77" operator="containsText" id="{FF67F3F8-F187-4FF7-B6E3-7951A8F21653}">
            <xm:f>NOT(ISERROR(SEARCH(#REF!,F10)))</xm:f>
            <xm:f>#REF!</xm:f>
            <x14:dxf>
              <font>
                <color rgb="FF006100"/>
              </font>
              <fill>
                <patternFill>
                  <bgColor rgb="FFC6EFCE"/>
                </patternFill>
              </fill>
            </x14:dxf>
          </x14:cfRule>
          <x14:cfRule type="containsText" priority="478" operator="containsText" id="{9A3FE5D7-7FE5-4820-81AE-8FF80ABF2A04}">
            <xm:f>NOT(ISERROR(SEARCH(#REF!,F10)))</xm:f>
            <xm:f>#REF!</xm:f>
            <x14:dxf>
              <font>
                <color rgb="FF9C0006"/>
              </font>
              <fill>
                <patternFill>
                  <bgColor rgb="FFFFC7CE"/>
                </patternFill>
              </fill>
            </x14:dxf>
          </x14:cfRule>
          <xm:sqref>F10 F20 F30 F80 F90</xm:sqref>
        </x14:conditionalFormatting>
        <x14:conditionalFormatting xmlns:xm="http://schemas.microsoft.com/office/excel/2006/main">
          <x14:cfRule type="containsText" priority="424" operator="containsText" id="{6E2298CC-F709-435D-AB30-7881F9A6B322}">
            <xm:f>NOT(ISERROR(SEARCH(#REF!,F40)))</xm:f>
            <xm:f>#REF!</xm:f>
            <x14:dxf>
              <font>
                <color rgb="FF006100"/>
              </font>
              <fill>
                <patternFill>
                  <bgColor rgb="FFC6EFCE"/>
                </patternFill>
              </fill>
            </x14:dxf>
          </x14:cfRule>
          <x14:cfRule type="containsText" priority="425" operator="containsText" id="{CBD130C6-BF14-4FB3-9915-54034C977717}">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371" operator="containsText" id="{F9FA4462-DEFE-4609-964A-02CCEACBF44C}">
            <xm:f>NOT(ISERROR(SEARCH(#REF!,F50)))</xm:f>
            <xm:f>#REF!</xm:f>
            <x14:dxf>
              <font>
                <color rgb="FF006100"/>
              </font>
              <fill>
                <patternFill>
                  <bgColor rgb="FFC6EFCE"/>
                </patternFill>
              </fill>
            </x14:dxf>
          </x14:cfRule>
          <x14:cfRule type="containsText" priority="372" operator="containsText" id="{5A064CA5-E6BA-4999-B213-7E15F0E46280}">
            <xm:f>NOT(ISERROR(SEARCH(#REF!,F50)))</xm:f>
            <xm:f>#REF!</xm:f>
            <x14:dxf>
              <font>
                <color rgb="FF9C0006"/>
              </font>
              <fill>
                <patternFill>
                  <bgColor rgb="FFFFC7CE"/>
                </patternFill>
              </fill>
            </x14:dxf>
          </x14:cfRule>
          <xm:sqref>F50</xm:sqref>
        </x14:conditionalFormatting>
        <x14:conditionalFormatting xmlns:xm="http://schemas.microsoft.com/office/excel/2006/main">
          <x14:cfRule type="containsText" priority="318" operator="containsText" id="{C0EF6F7F-90D4-4035-AC77-1E43D418D99E}">
            <xm:f>NOT(ISERROR(SEARCH(#REF!,F60)))</xm:f>
            <xm:f>#REF!</xm:f>
            <x14:dxf>
              <font>
                <color rgb="FF006100"/>
              </font>
              <fill>
                <patternFill>
                  <bgColor rgb="FFC6EFCE"/>
                </patternFill>
              </fill>
            </x14:dxf>
          </x14:cfRule>
          <x14:cfRule type="containsText" priority="319" operator="containsText" id="{60796B9A-20F9-4202-8E32-7B32281FF140}">
            <xm:f>NOT(ISERROR(SEARCH(#REF!,F60)))</xm:f>
            <xm:f>#REF!</xm:f>
            <x14:dxf>
              <font>
                <color rgb="FF9C0006"/>
              </font>
              <fill>
                <patternFill>
                  <bgColor rgb="FFFFC7CE"/>
                </patternFill>
              </fill>
            </x14:dxf>
          </x14:cfRule>
          <xm:sqref>F60</xm:sqref>
        </x14:conditionalFormatting>
        <x14:conditionalFormatting xmlns:xm="http://schemas.microsoft.com/office/excel/2006/main">
          <x14:cfRule type="containsText" priority="265" operator="containsText" id="{F2B0CD69-AAED-4D3A-A3B0-21AE39EDD551}">
            <xm:f>NOT(ISERROR(SEARCH(#REF!,F70)))</xm:f>
            <xm:f>#REF!</xm:f>
            <x14:dxf>
              <font>
                <color rgb="FF006100"/>
              </font>
              <fill>
                <patternFill>
                  <bgColor rgb="FFC6EFCE"/>
                </patternFill>
              </fill>
            </x14:dxf>
          </x14:cfRule>
          <x14:cfRule type="containsText" priority="266" operator="containsText" id="{250A1382-41ED-4E76-B76F-93CB3532B8F4}">
            <xm:f>NOT(ISERROR(SEARCH(#REF!,F70)))</xm:f>
            <xm:f>#REF!</xm:f>
            <x14:dxf>
              <font>
                <color rgb="FF9C0006"/>
              </font>
              <fill>
                <patternFill>
                  <bgColor rgb="FFFFC7CE"/>
                </patternFill>
              </fill>
            </x14:dxf>
          </x14:cfRule>
          <xm:sqref>F70</xm:sqref>
        </x14:conditionalFormatting>
        <x14:conditionalFormatting xmlns:xm="http://schemas.microsoft.com/office/excel/2006/main">
          <x14:cfRule type="containsText" priority="212" operator="containsText" id="{10EA71B7-5339-4DCD-876C-4BF3C3CCDA3A}">
            <xm:f>NOT(ISERROR(SEARCH(#REF!,F100)))</xm:f>
            <xm:f>#REF!</xm:f>
            <x14:dxf>
              <font>
                <color rgb="FF006100"/>
              </font>
              <fill>
                <patternFill>
                  <bgColor rgb="FFC6EFCE"/>
                </patternFill>
              </fill>
            </x14:dxf>
          </x14:cfRule>
          <x14:cfRule type="containsText" priority="213" operator="containsText" id="{9A7887C9-137D-4799-BD69-7EB189A9F55E}">
            <xm:f>NOT(ISERROR(SEARCH(#REF!,F100)))</xm:f>
            <xm:f>#REF!</xm:f>
            <x14:dxf>
              <font>
                <color rgb="FF9C0006"/>
              </font>
              <fill>
                <patternFill>
                  <bgColor rgb="FFFFC7CE"/>
                </patternFill>
              </fill>
            </x14:dxf>
          </x14:cfRule>
          <xm:sqref>F100 F110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N10:N119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topLeftCell="D18" zoomScale="60" zoomScaleNormal="60" workbookViewId="0">
      <selection activeCell="D8" sqref="D8"/>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7" t="s">
        <v>412</v>
      </c>
      <c r="C2" s="467"/>
      <c r="D2" s="467"/>
      <c r="E2" s="467"/>
      <c r="F2" s="190"/>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26"/>
      <c r="C3" s="126"/>
      <c r="D3" s="126"/>
      <c r="E3" s="127"/>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1"/>
      <c r="C4" s="192" t="s">
        <v>413</v>
      </c>
      <c r="D4" s="193"/>
      <c r="E4" s="194" t="s">
        <v>414</v>
      </c>
      <c r="F4" s="195"/>
      <c r="G4" s="1"/>
      <c r="H4" s="1"/>
      <c r="I4" s="1"/>
      <c r="J4" s="1"/>
      <c r="K4" s="1"/>
      <c r="L4" s="1"/>
      <c r="M4" s="1"/>
      <c r="N4" s="1"/>
      <c r="O4" s="1"/>
      <c r="P4" s="1"/>
      <c r="Q4" s="1"/>
      <c r="R4" s="1"/>
      <c r="S4" s="1"/>
      <c r="T4" s="1"/>
      <c r="U4" s="1"/>
      <c r="V4" s="1"/>
      <c r="W4" s="1"/>
      <c r="X4" s="1"/>
      <c r="Y4" s="1"/>
      <c r="Z4" s="1"/>
      <c r="AA4" s="1"/>
      <c r="AB4" s="1"/>
      <c r="AC4" s="1"/>
      <c r="AD4" s="1"/>
      <c r="AE4" s="1"/>
    </row>
    <row r="5" spans="1:137" ht="40.5">
      <c r="A5" s="1"/>
      <c r="B5" s="191"/>
      <c r="C5" s="196" t="s">
        <v>415</v>
      </c>
      <c r="D5" s="196"/>
      <c r="E5" s="196" t="s">
        <v>416</v>
      </c>
      <c r="F5" s="197" t="s">
        <v>414</v>
      </c>
      <c r="G5" s="1"/>
      <c r="H5" s="1"/>
      <c r="I5" s="1"/>
      <c r="J5" s="1"/>
      <c r="K5" s="1"/>
      <c r="L5" s="1"/>
      <c r="M5" s="1"/>
      <c r="N5" s="1"/>
      <c r="O5" s="1"/>
      <c r="P5" s="1"/>
      <c r="Q5" s="1"/>
      <c r="R5" s="1"/>
      <c r="S5" s="1"/>
      <c r="T5" s="1"/>
      <c r="U5" s="1"/>
      <c r="V5" s="1"/>
      <c r="W5" s="1"/>
      <c r="X5" s="1"/>
      <c r="Y5" s="1"/>
      <c r="Z5" s="1"/>
      <c r="AA5" s="1"/>
      <c r="AB5" s="1"/>
      <c r="AC5" s="1"/>
      <c r="AD5" s="1"/>
      <c r="AE5" s="1"/>
    </row>
    <row r="6" spans="1:137" ht="20.25">
      <c r="A6" s="1"/>
      <c r="B6" s="198" t="s">
        <v>417</v>
      </c>
      <c r="C6" s="199" t="s">
        <v>418</v>
      </c>
      <c r="D6" s="200">
        <v>0.04</v>
      </c>
      <c r="E6" s="201" t="s">
        <v>419</v>
      </c>
      <c r="F6" s="202">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3" t="s">
        <v>420</v>
      </c>
      <c r="C7" s="199" t="s">
        <v>421</v>
      </c>
      <c r="D7" s="200">
        <v>0.09</v>
      </c>
      <c r="E7" s="201" t="s">
        <v>422</v>
      </c>
      <c r="F7" s="202">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4" t="s">
        <v>423</v>
      </c>
      <c r="C8" s="199" t="s">
        <v>424</v>
      </c>
      <c r="D8" s="200">
        <v>0.28999999999999998</v>
      </c>
      <c r="E8" s="201" t="s">
        <v>425</v>
      </c>
      <c r="F8" s="202">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05" t="s">
        <v>426</v>
      </c>
      <c r="C9" s="199" t="s">
        <v>427</v>
      </c>
      <c r="D9" s="200">
        <v>0.49</v>
      </c>
      <c r="E9" s="201" t="s">
        <v>428</v>
      </c>
      <c r="F9" s="202">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06" t="s">
        <v>429</v>
      </c>
      <c r="C10" s="199" t="s">
        <v>430</v>
      </c>
      <c r="D10" s="200">
        <v>1</v>
      </c>
      <c r="E10" s="201" t="s">
        <v>431</v>
      </c>
      <c r="F10" s="202">
        <v>5</v>
      </c>
      <c r="G10" s="1"/>
      <c r="H10" s="1"/>
      <c r="I10" s="207" t="s">
        <v>432</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68" t="s">
        <v>433</v>
      </c>
      <c r="C14" s="468"/>
      <c r="D14" s="468"/>
      <c r="E14" s="468"/>
      <c r="F14" s="208"/>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09"/>
      <c r="C15" s="210"/>
      <c r="D15" s="210"/>
      <c r="E15" s="210"/>
      <c r="F15" s="209"/>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09"/>
      <c r="C16" s="469" t="s">
        <v>293</v>
      </c>
      <c r="D16" s="469"/>
      <c r="E16" s="469"/>
      <c r="F16" s="209"/>
      <c r="G16" s="25"/>
      <c r="H16" s="25"/>
      <c r="I16" s="211" t="s">
        <v>287</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98" t="s">
        <v>434</v>
      </c>
      <c r="C17" s="466" t="s">
        <v>325</v>
      </c>
      <c r="D17" s="466"/>
      <c r="E17" s="466"/>
      <c r="F17" s="202">
        <v>1</v>
      </c>
      <c r="G17" s="25"/>
      <c r="H17" s="25"/>
      <c r="I17" s="207"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3" t="s">
        <v>435</v>
      </c>
      <c r="C18" s="466" t="s">
        <v>317</v>
      </c>
      <c r="D18" s="466"/>
      <c r="E18" s="466"/>
      <c r="F18" s="202">
        <v>2</v>
      </c>
      <c r="G18" s="25"/>
      <c r="H18" s="25"/>
      <c r="I18" s="207" t="s">
        <v>296</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4" t="s">
        <v>436</v>
      </c>
      <c r="C19" s="466" t="s">
        <v>311</v>
      </c>
      <c r="D19" s="466"/>
      <c r="E19" s="466"/>
      <c r="F19" s="202">
        <v>3</v>
      </c>
      <c r="G19" s="25"/>
      <c r="H19" s="25"/>
      <c r="I19" s="207" t="s">
        <v>299</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05" t="s">
        <v>437</v>
      </c>
      <c r="C20" s="466" t="s">
        <v>294</v>
      </c>
      <c r="D20" s="466"/>
      <c r="E20" s="466"/>
      <c r="F20" s="202">
        <v>4</v>
      </c>
      <c r="G20" s="25"/>
      <c r="H20" s="25"/>
      <c r="I20" s="207" t="s">
        <v>438</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06" t="s">
        <v>439</v>
      </c>
      <c r="C21" s="466" t="s">
        <v>440</v>
      </c>
      <c r="D21" s="466"/>
      <c r="E21" s="466"/>
      <c r="F21" s="202">
        <v>5</v>
      </c>
      <c r="G21" s="25"/>
      <c r="H21" s="25"/>
      <c r="I21" s="207"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07"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09"/>
      <c r="C24" s="470" t="s">
        <v>296</v>
      </c>
      <c r="D24" s="470"/>
      <c r="E24" s="470"/>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2" t="s">
        <v>434</v>
      </c>
      <c r="C25" s="466" t="s">
        <v>297</v>
      </c>
      <c r="D25" s="466"/>
      <c r="E25" s="466"/>
      <c r="F25" s="202">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3" t="s">
        <v>435</v>
      </c>
      <c r="C26" s="466" t="s">
        <v>341</v>
      </c>
      <c r="D26" s="466"/>
      <c r="E26" s="466"/>
      <c r="F26" s="202">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4" t="s">
        <v>436</v>
      </c>
      <c r="C27" s="466" t="s">
        <v>441</v>
      </c>
      <c r="D27" s="466"/>
      <c r="E27" s="466"/>
      <c r="F27" s="202">
        <v>3</v>
      </c>
      <c r="G27" s="25"/>
      <c r="H27" s="25"/>
      <c r="I27" s="27" t="s">
        <v>442</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15" t="s">
        <v>437</v>
      </c>
      <c r="C28" s="466" t="s">
        <v>443</v>
      </c>
      <c r="D28" s="466"/>
      <c r="E28" s="466"/>
      <c r="F28" s="202">
        <v>4</v>
      </c>
      <c r="G28" s="25"/>
      <c r="H28" s="25"/>
      <c r="I28" s="27" t="s">
        <v>444</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16" t="s">
        <v>439</v>
      </c>
      <c r="C29" s="466" t="s">
        <v>445</v>
      </c>
      <c r="D29" s="466"/>
      <c r="E29" s="466"/>
      <c r="F29" s="202">
        <v>5</v>
      </c>
      <c r="G29" s="25"/>
      <c r="H29" s="25"/>
      <c r="I29" s="27" t="s">
        <v>446</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447</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448</v>
      </c>
      <c r="J31" s="27"/>
      <c r="K31" s="27"/>
      <c r="L31" s="27"/>
      <c r="M31" s="27"/>
      <c r="N31" s="27"/>
      <c r="O31" s="27"/>
      <c r="P31" s="27"/>
      <c r="Q31" s="27"/>
      <c r="R31" s="27"/>
      <c r="S31" s="27"/>
    </row>
    <row r="32" spans="1:137" s="25" customFormat="1" ht="20.25">
      <c r="B32" s="217"/>
      <c r="C32" s="469" t="s">
        <v>299</v>
      </c>
      <c r="D32" s="469"/>
      <c r="E32" s="469"/>
      <c r="F32" s="28"/>
      <c r="I32" s="27"/>
      <c r="J32" s="27"/>
      <c r="K32" s="27"/>
      <c r="L32" s="27"/>
      <c r="M32" s="27"/>
      <c r="N32" s="27"/>
      <c r="O32" s="27"/>
      <c r="P32" s="27"/>
      <c r="Q32" s="27"/>
      <c r="R32" s="27"/>
      <c r="S32" s="27"/>
    </row>
    <row r="33" spans="2:19" s="25" customFormat="1" ht="20.25">
      <c r="B33" s="198" t="s">
        <v>434</v>
      </c>
      <c r="C33" s="466" t="s">
        <v>300</v>
      </c>
      <c r="D33" s="466"/>
      <c r="E33" s="466"/>
      <c r="F33" s="202">
        <v>1</v>
      </c>
      <c r="I33" s="27" t="s">
        <v>442</v>
      </c>
      <c r="J33" s="27"/>
      <c r="K33" s="27"/>
      <c r="L33" s="27"/>
      <c r="M33" s="27"/>
      <c r="N33" s="27"/>
      <c r="O33" s="27"/>
      <c r="P33" s="27"/>
      <c r="Q33" s="27"/>
      <c r="R33" s="27"/>
      <c r="S33" s="27"/>
    </row>
    <row r="34" spans="2:19" s="25" customFormat="1" ht="20.25">
      <c r="B34" s="203" t="s">
        <v>435</v>
      </c>
      <c r="C34" s="466" t="s">
        <v>449</v>
      </c>
      <c r="D34" s="466"/>
      <c r="E34" s="466"/>
      <c r="F34" s="202">
        <v>2</v>
      </c>
      <c r="I34" s="27" t="s">
        <v>444</v>
      </c>
      <c r="J34" s="27"/>
      <c r="K34" s="27"/>
      <c r="L34" s="27"/>
      <c r="M34" s="27"/>
      <c r="N34" s="27"/>
      <c r="O34" s="27"/>
      <c r="P34" s="27"/>
      <c r="Q34" s="27"/>
      <c r="R34" s="27"/>
      <c r="S34" s="27"/>
    </row>
    <row r="35" spans="2:19" s="25" customFormat="1" ht="20.25">
      <c r="B35" s="204" t="s">
        <v>436</v>
      </c>
      <c r="C35" s="466" t="s">
        <v>450</v>
      </c>
      <c r="D35" s="466"/>
      <c r="E35" s="466"/>
      <c r="F35" s="202">
        <v>3</v>
      </c>
      <c r="I35" s="27" t="s">
        <v>446</v>
      </c>
      <c r="J35" s="27"/>
      <c r="K35" s="27"/>
      <c r="L35" s="27"/>
      <c r="M35" s="27"/>
      <c r="N35" s="27"/>
      <c r="O35" s="27"/>
      <c r="P35" s="27"/>
      <c r="Q35" s="27"/>
      <c r="R35" s="27"/>
      <c r="S35" s="27"/>
    </row>
    <row r="36" spans="2:19" s="25" customFormat="1" ht="20.25">
      <c r="B36" s="205" t="s">
        <v>437</v>
      </c>
      <c r="C36" s="466" t="s">
        <v>451</v>
      </c>
      <c r="D36" s="466"/>
      <c r="E36" s="466"/>
      <c r="F36" s="202">
        <v>4</v>
      </c>
      <c r="I36" s="27" t="s">
        <v>447</v>
      </c>
      <c r="J36" s="27"/>
      <c r="K36" s="27"/>
      <c r="L36" s="27"/>
      <c r="M36" s="27"/>
      <c r="N36" s="27"/>
      <c r="O36" s="27"/>
      <c r="P36" s="27"/>
      <c r="Q36" s="27"/>
      <c r="R36" s="27"/>
      <c r="S36" s="27"/>
    </row>
    <row r="37" spans="2:19" s="25" customFormat="1" ht="20.25">
      <c r="B37" s="206" t="s">
        <v>439</v>
      </c>
      <c r="C37" s="466" t="s">
        <v>452</v>
      </c>
      <c r="D37" s="466"/>
      <c r="E37" s="466"/>
      <c r="F37" s="202">
        <v>5</v>
      </c>
      <c r="I37" s="27" t="s">
        <v>448</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09"/>
      <c r="C40" s="469" t="s">
        <v>438</v>
      </c>
      <c r="D40" s="469"/>
      <c r="E40" s="469"/>
      <c r="F40" s="28"/>
    </row>
    <row r="41" spans="2:19" s="25" customFormat="1" ht="20.25">
      <c r="B41" s="218" t="s">
        <v>434</v>
      </c>
      <c r="C41" s="466" t="s">
        <v>453</v>
      </c>
      <c r="D41" s="466"/>
      <c r="E41" s="466"/>
      <c r="F41" s="202">
        <v>1</v>
      </c>
    </row>
    <row r="42" spans="2:19" s="25" customFormat="1" ht="20.25">
      <c r="B42" s="219" t="s">
        <v>435</v>
      </c>
      <c r="C42" s="466" t="s">
        <v>454</v>
      </c>
      <c r="D42" s="466"/>
      <c r="E42" s="466"/>
      <c r="F42" s="202">
        <v>2</v>
      </c>
    </row>
    <row r="43" spans="2:19" s="25" customFormat="1" ht="20.25">
      <c r="B43" s="220" t="s">
        <v>436</v>
      </c>
      <c r="C43" s="466" t="s">
        <v>455</v>
      </c>
      <c r="D43" s="466"/>
      <c r="E43" s="466"/>
      <c r="F43" s="202">
        <v>3</v>
      </c>
    </row>
    <row r="44" spans="2:19" s="25" customFormat="1" ht="20.25">
      <c r="B44" s="221" t="s">
        <v>437</v>
      </c>
      <c r="C44" s="466" t="s">
        <v>456</v>
      </c>
      <c r="D44" s="466"/>
      <c r="E44" s="466"/>
      <c r="F44" s="202">
        <v>4</v>
      </c>
    </row>
    <row r="45" spans="2:19" s="25" customFormat="1" ht="20.25">
      <c r="B45" s="222" t="s">
        <v>439</v>
      </c>
      <c r="C45" s="466" t="s">
        <v>457</v>
      </c>
      <c r="D45" s="466"/>
      <c r="E45" s="466"/>
      <c r="F45" s="202">
        <v>5</v>
      </c>
    </row>
    <row r="46" spans="2:19" s="25" customFormat="1" ht="20.25">
      <c r="B46" s="27"/>
      <c r="C46" s="27" t="s">
        <v>458</v>
      </c>
      <c r="D46" s="27"/>
      <c r="F46" s="28"/>
    </row>
    <row r="47" spans="2:19" s="25" customFormat="1" ht="20.25">
      <c r="B47" s="27"/>
      <c r="C47" s="27"/>
      <c r="D47" s="27"/>
      <c r="F47" s="28"/>
    </row>
    <row r="48" spans="2:19" s="25" customFormat="1" ht="20.25">
      <c r="B48" s="209"/>
      <c r="C48" s="470" t="s">
        <v>459</v>
      </c>
      <c r="D48" s="470"/>
      <c r="E48" s="470"/>
      <c r="F48" s="28"/>
    </row>
    <row r="49" spans="2:11" s="25" customFormat="1" ht="20.25" customHeight="1">
      <c r="B49" s="212" t="s">
        <v>434</v>
      </c>
      <c r="C49" s="466" t="s">
        <v>460</v>
      </c>
      <c r="D49" s="466"/>
      <c r="E49" s="466"/>
      <c r="F49" s="202">
        <v>1</v>
      </c>
    </row>
    <row r="50" spans="2:11" s="25" customFormat="1" ht="20.25" customHeight="1">
      <c r="B50" s="213" t="s">
        <v>435</v>
      </c>
      <c r="C50" s="466" t="s">
        <v>461</v>
      </c>
      <c r="D50" s="466"/>
      <c r="E50" s="466"/>
      <c r="F50" s="202">
        <v>2</v>
      </c>
      <c r="K50" s="209"/>
    </row>
    <row r="51" spans="2:11" s="25" customFormat="1" ht="20.25" customHeight="1">
      <c r="B51" s="214" t="s">
        <v>436</v>
      </c>
      <c r="C51" s="466" t="s">
        <v>462</v>
      </c>
      <c r="D51" s="466"/>
      <c r="E51" s="466"/>
      <c r="F51" s="202">
        <v>3</v>
      </c>
    </row>
    <row r="52" spans="2:11" s="25" customFormat="1" ht="20.25" customHeight="1">
      <c r="B52" s="215" t="s">
        <v>437</v>
      </c>
      <c r="C52" s="466" t="s">
        <v>463</v>
      </c>
      <c r="D52" s="466"/>
      <c r="E52" s="466"/>
      <c r="F52" s="202">
        <v>4</v>
      </c>
    </row>
    <row r="53" spans="2:11" s="25" customFormat="1" ht="20.25" customHeight="1">
      <c r="B53" s="216" t="s">
        <v>439</v>
      </c>
      <c r="C53" s="466" t="s">
        <v>464</v>
      </c>
      <c r="D53" s="466"/>
      <c r="E53" s="466"/>
      <c r="F53" s="202">
        <v>5</v>
      </c>
    </row>
    <row r="54" spans="2:11" s="25" customFormat="1" ht="20.25">
      <c r="B54" s="27"/>
      <c r="C54" s="27"/>
      <c r="D54" s="27"/>
      <c r="E54" s="27"/>
      <c r="F54" s="28"/>
    </row>
    <row r="55" spans="2:11" s="25" customFormat="1" ht="20.25"/>
    <row r="56" spans="2:11" s="25" customFormat="1" ht="20.25" customHeight="1">
      <c r="B56" s="209"/>
      <c r="C56" s="223" t="s">
        <v>432</v>
      </c>
      <c r="D56" s="223"/>
      <c r="E56" s="223"/>
      <c r="F56" s="28"/>
    </row>
    <row r="57" spans="2:11" s="25" customFormat="1" ht="20.25" customHeight="1">
      <c r="B57" s="212" t="s">
        <v>434</v>
      </c>
      <c r="C57" s="471" t="s">
        <v>442</v>
      </c>
      <c r="D57" s="471"/>
      <c r="E57" s="471"/>
      <c r="F57" s="202">
        <v>1</v>
      </c>
    </row>
    <row r="58" spans="2:11" s="25" customFormat="1" ht="20.25" customHeight="1">
      <c r="B58" s="213" t="s">
        <v>435</v>
      </c>
      <c r="C58" s="471" t="s">
        <v>444</v>
      </c>
      <c r="D58" s="471"/>
      <c r="E58" s="471"/>
      <c r="F58" s="202">
        <v>2</v>
      </c>
    </row>
    <row r="59" spans="2:11" s="25" customFormat="1" ht="20.25" customHeight="1">
      <c r="B59" s="214" t="s">
        <v>436</v>
      </c>
      <c r="C59" s="471" t="s">
        <v>446</v>
      </c>
      <c r="D59" s="471"/>
      <c r="E59" s="471"/>
      <c r="F59" s="202">
        <v>3</v>
      </c>
    </row>
    <row r="60" spans="2:11" s="25" customFormat="1" ht="20.25" customHeight="1">
      <c r="B60" s="215" t="s">
        <v>437</v>
      </c>
      <c r="C60" s="471" t="s">
        <v>447</v>
      </c>
      <c r="D60" s="471"/>
      <c r="E60" s="471"/>
      <c r="F60" s="202">
        <v>4</v>
      </c>
    </row>
    <row r="61" spans="2:11" s="25" customFormat="1" ht="20.25" customHeight="1">
      <c r="B61" s="216" t="s">
        <v>439</v>
      </c>
      <c r="C61" s="471" t="s">
        <v>448</v>
      </c>
      <c r="D61" s="471"/>
      <c r="E61" s="471"/>
      <c r="F61" s="202">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0:E40"/>
    <mergeCell ref="C48:E48"/>
    <mergeCell ref="C45:E45"/>
    <mergeCell ref="C49:E49"/>
    <mergeCell ref="C50:E50"/>
    <mergeCell ref="C51:E51"/>
    <mergeCell ref="C41:E41"/>
    <mergeCell ref="C42:E42"/>
    <mergeCell ref="C43:E43"/>
    <mergeCell ref="C44:E44"/>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D8EC9AE1-F332-4DE0-B772-77F5560A7B4D}"/>
</file>

<file path=customXml/itemProps2.xml><?xml version="1.0" encoding="utf-8"?>
<ds:datastoreItem xmlns:ds="http://schemas.openxmlformats.org/officeDocument/2006/customXml" ds:itemID="{3A80E8FA-F9C4-4F93-80D6-2B02395B54A6}"/>
</file>

<file path=customXml/itemProps3.xml><?xml version="1.0" encoding="utf-8"?>
<ds:datastoreItem xmlns:ds="http://schemas.openxmlformats.org/officeDocument/2006/customXml" ds:itemID="{C32634F9-E90D-47D7-98A9-0DD366F8E5B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Usuario invitado</cp:lastModifiedBy>
  <cp:revision/>
  <dcterms:created xsi:type="dcterms:W3CDTF">2021-04-16T16:11:31Z</dcterms:created>
  <dcterms:modified xsi:type="dcterms:W3CDTF">2025-07-15T22:10:23Z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