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etbcsj-my.sharepoint.com/personal/mgiraldgi_cendoj_ramajudicial_gov_co/Documents/Documentos/Coordinacion/Trabajo en casa agosto 25 de 2022/Calidad/"/>
    </mc:Choice>
  </mc:AlternateContent>
  <xr:revisionPtr revIDLastSave="214" documentId="13_ncr:1_{6CFD1392-A069-483C-BE67-734047AB07FA}" xr6:coauthVersionLast="47" xr6:coauthVersionMax="47" xr10:uidLastSave="{728E5C6F-91AD-4E0A-9A28-9C10E43FA2DE}"/>
  <bookViews>
    <workbookView xWindow="-120" yWindow="-120" windowWidth="29040" windowHeight="15720" activeTab="2" xr2:uid="{00000000-000D-0000-FFFF-FFFF00000000}"/>
  </bookViews>
  <sheets>
    <sheet name="Preguntas frecuentes" sheetId="5" r:id="rId1"/>
    <sheet name="Análisis de contexto Itagüí" sheetId="3" r:id="rId2"/>
    <sheet name="Plan de acción" sheetId="4" r:id="rId3"/>
    <sheet name="anotaciones 2025" sheetId="6" r:id="rId4"/>
    <sheet name="Listas" sheetId="2" r:id="rId5"/>
  </sheets>
  <externalReferences>
    <externalReference r:id="rId6"/>
    <externalReference r:id="rId7"/>
    <externalReference r:id="rId8"/>
  </externalReferences>
  <definedNames>
    <definedName name="_xlnm._FilterDatabase" localSheetId="2" hidden="1">'Plan de acción'!$A$7:$Q$21</definedName>
    <definedName name="_xlnm.Print_Area" localSheetId="1">'Análisis de contexto Itagüí'!$A$1:$G$76</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 i="4" l="1"/>
  <c r="R25" i="4" l="1"/>
  <c r="R24" i="4"/>
  <c r="R23" i="4"/>
  <c r="Z22" i="4"/>
  <c r="R22" i="4"/>
  <c r="R21" i="4"/>
  <c r="Z21" i="4" s="1"/>
  <c r="Z19" i="4"/>
  <c r="R19" i="4"/>
  <c r="Z18" i="4"/>
  <c r="R17" i="4"/>
  <c r="R16" i="4"/>
  <c r="R15" i="4"/>
  <c r="R14" i="4"/>
  <c r="Z14" i="4" s="1"/>
  <c r="R13" i="4"/>
  <c r="R12" i="4"/>
  <c r="R11" i="4"/>
  <c r="Z11" i="4" s="1"/>
  <c r="R10" i="4"/>
  <c r="Z10" i="4" s="1"/>
  <c r="Z9" i="4"/>
  <c r="R9" i="4"/>
  <c r="Z8" i="4"/>
  <c r="R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Martha Helena Giraldo Giraldo</author>
  </authors>
  <commentList>
    <comment ref="A7" authorId="0" shapeId="0" xr:uid="{00000000-0006-0000-0200-000001000000}">
      <text>
        <r>
          <rPr>
            <sz val="14"/>
            <color indexed="81"/>
            <rFont val="Tahoma"/>
            <family val="2"/>
          </rPr>
          <t xml:space="preserve">Prueba
</t>
        </r>
      </text>
    </comment>
    <comment ref="I11" authorId="1" shapeId="0" xr:uid="{00000000-0006-0000-0200-000002000000}">
      <text>
        <r>
          <rPr>
            <sz val="11"/>
            <color indexed="81"/>
            <rFont val="Tahoma"/>
            <family val="2"/>
          </rPr>
          <t>Despliegue su proceso en virtud de su especialidad.</t>
        </r>
      </text>
    </comment>
    <comment ref="J23" authorId="2" shapeId="0" xr:uid="{A6F86ECB-05E5-4FB8-B667-9ADB4E6C17FE}">
      <text>
        <r>
          <rPr>
            <b/>
            <sz val="9"/>
            <color indexed="81"/>
            <rFont val="Tahoma"/>
            <family val="2"/>
          </rPr>
          <t>Martha Helena Giraldo Giraldo:</t>
        </r>
        <r>
          <rPr>
            <sz val="9"/>
            <color indexed="81"/>
            <rFont val="Tahoma"/>
            <family val="2"/>
          </rPr>
          <t xml:space="preserve">
Incluir salidas no conformes
</t>
        </r>
      </text>
    </comment>
  </commentList>
</comments>
</file>

<file path=xl/sharedStrings.xml><?xml version="1.0" encoding="utf-8"?>
<sst xmlns="http://schemas.openxmlformats.org/spreadsheetml/2006/main" count="508" uniqueCount="372">
  <si>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</si>
  <si>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</si>
  <si>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</si>
  <si>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</si>
  <si>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</si>
  <si>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</si>
  <si>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</si>
  <si>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</si>
  <si>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</si>
  <si>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</si>
  <si>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</si>
  <si>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</si>
  <si>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</si>
  <si>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</si>
  <si>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</si>
  <si>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</si>
  <si>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</si>
  <si>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</si>
  <si>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</si>
  <si>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</si>
  <si>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</si>
  <si>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</si>
  <si>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</si>
  <si>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</si>
  <si>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</si>
  <si>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</si>
  <si>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</si>
  <si>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</si>
  <si>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</si>
  <si>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</si>
  <si>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</si>
  <si>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</si>
  <si>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</si>
  <si>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</si>
  <si>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</si>
  <si>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</si>
  <si>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</si>
  <si>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</si>
  <si>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</si>
  <si>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</si>
  <si>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</si>
  <si>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</si>
  <si>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</si>
  <si>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</si>
  <si>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</si>
  <si>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</si>
  <si>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</si>
  <si>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</si>
  <si>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</si>
  <si>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</si>
  <si>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</si>
  <si>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</si>
  <si>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pandemias y sus variantes.</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</si>
  <si>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</si>
  <si>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</si>
  <si>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</si>
  <si>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</si>
  <si>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</si>
  <si>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</si>
  <si>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</si>
  <si>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</si>
  <si>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</si>
  <si>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</si>
  <si>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</si>
  <si>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</si>
  <si>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</si>
  <si>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</si>
  <si>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</si>
  <si>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</si>
  <si>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</si>
  <si>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</si>
  <si>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</si>
  <si>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</si>
  <si>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</si>
  <si>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</si>
  <si>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</si>
  <si>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</si>
  <si>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</si>
  <si>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</si>
  <si>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</si>
  <si>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</si>
  <si>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</si>
  <si>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</si>
  <si>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Personal (competencia del personal, disponibilidad, suficiencia, seguridad y salud  en el trabajo)</t>
  </si>
  <si>
    <t>No contar con el recurso humano suficiente y necesario para responder a la demanda de Justicia</t>
  </si>
  <si>
    <t>Servidores Judiciales con comorbilidades y/o enfermedades laborales</t>
  </si>
  <si>
    <t>Extensión en los horarios laborales de trabajo en casa y presencial, que afecta el bienestar físico, mental y emocional en los servidores judiciales y su entorno familiar</t>
  </si>
  <si>
    <t xml:space="preserve">Carencia  de manual  de funciones y procedimientos  para los servidores Judiciales </t>
  </si>
  <si>
    <t>Debilidad en los procesos de inducción y reinducción de los servidores judiciales</t>
  </si>
  <si>
    <t>Proceso (capacidad, diseño, ejecución, proveedores, entradas, salidas, gestión del conocimiento)</t>
  </si>
  <si>
    <t xml:space="preserve">Tecnológicos </t>
  </si>
  <si>
    <t>Debilidad de la plataforma tecnológica a nivel nacional de  software y hardware en las sedes administrativas y judiciales</t>
  </si>
  <si>
    <t>Falta de apropiación y aplicación del conocimiento de los avances tecnológicos</t>
  </si>
  <si>
    <t xml:space="preserve">Capacitación para el uso de herramientas tecnológicas  </t>
  </si>
  <si>
    <t>Fallas de conectividad para la realización de las actividades propias del proceso.</t>
  </si>
  <si>
    <t xml:space="preserve">Falta de cobertura tecnológica en las sedes judiciales </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</si>
  <si>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</si>
  <si>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</si>
  <si>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</si>
  <si>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</si>
  <si>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</si>
  <si>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</si>
  <si>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</si>
  <si>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Infraestructura física (suficiencia, comodidad)</t>
  </si>
  <si>
    <t>Cumplimiento del plan de infraestructura de la Rama Judicial</t>
  </si>
  <si>
    <t>Elementos de trabajo (papel, equipos, herramientas)</t>
  </si>
  <si>
    <t>Falta de modernización y mantenimiento del mobiliario con que cuenta la Rama Judicial</t>
  </si>
  <si>
    <t>Uso adecuado de los elementos de trabajo</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</si>
  <si>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</si>
  <si>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</si>
  <si>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</si>
  <si>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</si>
  <si>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</si>
  <si>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</si>
  <si>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 la imagen corporativa y los logos en los cuales se encuentra certificada la Rama Judicial</t>
  </si>
  <si>
    <t>Ambientales</t>
  </si>
  <si>
    <t>Desconocimiento del Plan de Gestión Ambiental que aplica para la Rama Judicial Acuerdo PSAA14-10160</t>
  </si>
  <si>
    <t>Ausencia de indicadores ambientales establecidos en los programas de gestión del Acuerdo PSAA14-10160</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</si>
  <si>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</si>
  <si>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</si>
  <si>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</si>
  <si>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</si>
  <si>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</si>
  <si>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</si>
  <si>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</si>
  <si>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</si>
  <si>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</si>
  <si>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</si>
  <si>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</si>
  <si>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</si>
  <si>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</si>
  <si>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</si>
  <si>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</si>
  <si>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</si>
  <si>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</si>
  <si>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</si>
  <si>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</si>
  <si>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</si>
  <si>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</si>
  <si>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</si>
  <si>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</si>
  <si>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</si>
  <si>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</si>
  <si>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</si>
  <si>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</si>
  <si>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</si>
  <si>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</si>
  <si>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</si>
  <si>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</si>
  <si>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</si>
  <si>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</si>
  <si>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</si>
  <si>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</si>
  <si>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</si>
  <si>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</si>
  <si>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</si>
  <si>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</si>
  <si>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</si>
  <si>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</si>
  <si>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</si>
  <si>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</si>
  <si>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</si>
  <si>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</si>
  <si>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</si>
  <si>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</si>
  <si>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</si>
  <si>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</si>
  <si>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</si>
  <si>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</si>
  <si>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</si>
  <si>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</si>
  <si>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</si>
  <si>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</si>
  <si>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</si>
  <si>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</si>
  <si>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</si>
  <si>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</si>
  <si>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</si>
  <si>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</si>
  <si>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</si>
  <si>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</si>
  <si>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</si>
  <si>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</si>
  <si>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</si>
  <si>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</si>
  <si>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</si>
  <si>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</si>
  <si>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</si>
  <si>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</si>
  <si>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</si>
  <si>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</si>
  <si>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</si>
  <si>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</si>
  <si>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</si>
  <si>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</si>
  <si>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</si>
  <si>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</si>
  <si>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</si>
  <si>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</si>
  <si>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</si>
  <si>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</si>
  <si>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</si>
  <si>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</si>
  <si>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</si>
  <si>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</si>
  <si>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</si>
  <si>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</si>
  <si>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</si>
  <si>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</si>
  <si>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</si>
  <si>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</si>
  <si>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</si>
  <si>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</si>
  <si>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</si>
  <si>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</si>
  <si>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</si>
  <si>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</si>
  <si>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</si>
  <si>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</si>
  <si>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</si>
  <si>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</si>
  <si>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</si>
  <si>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</si>
  <si>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</si>
  <si>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</si>
  <si>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</si>
  <si>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</si>
  <si>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</si>
  <si>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</si>
  <si>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</si>
  <si>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</si>
  <si>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</si>
  <si>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</si>
  <si>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</si>
  <si>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</si>
  <si>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</si>
  <si>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</si>
  <si>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</si>
  <si>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</si>
  <si>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</si>
  <si>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</si>
  <si>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</si>
  <si>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</si>
  <si>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</si>
  <si>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</si>
  <si>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</si>
  <si>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</si>
  <si>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</si>
  <si>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</si>
  <si>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</si>
  <si>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</si>
  <si>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</si>
  <si>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</si>
  <si>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</si>
  <si>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</si>
  <si>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</si>
  <si>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</si>
  <si>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</si>
  <si>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</si>
  <si>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</si>
  <si>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</si>
  <si>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</si>
  <si>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</si>
  <si>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</si>
  <si>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</si>
  <si>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</si>
  <si>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</si>
  <si>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</si>
  <si>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</si>
  <si>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</si>
  <si>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</si>
  <si>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</si>
  <si>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</si>
  <si>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</si>
  <si>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</si>
  <si>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</si>
  <si>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</si>
  <si>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</si>
  <si>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</si>
  <si>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</si>
  <si>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</si>
  <si>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</si>
  <si>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Anotaciones Plan de acción 2025</t>
  </si>
  <si>
    <t>Relacionar los boletines y circulares elaborados en el período</t>
  </si>
  <si>
    <t>Gestión de Procesos Judiciales</t>
  </si>
  <si>
    <t>Cuando sea oportuna la aplicación de las perspectivas diferenciales</t>
  </si>
  <si>
    <t>Correos electrónicos y micro sitio web</t>
  </si>
  <si>
    <t>Seguimiento trimestral</t>
  </si>
  <si>
    <t>DISTRITO JUDICIAL MEDELLÍN</t>
  </si>
  <si>
    <t>ADMINISTRACIÓN DE JUSTICIA EN LA AREAS CIVIL-FAMILIA - LABORAL- PENAL - ACCIONES CONSTITUCIONALES y SERVICIOS ADMINISTRATIVOS</t>
  </si>
  <si>
    <t xml:space="preserve">DEPENDENCIA ADMINISTRATIVA O JUDICIAL CERTIFICADA </t>
  </si>
  <si>
    <t>DESPACHOS JUDICIALES y CENTRO DE SERVICIOS ADMINISTRATIVOS DE ITAGÜÍ - ANTIOQUIA</t>
  </si>
  <si>
    <t>OBJETIVO DEL PROCESO
Administra justicia dirigiendo la actuación procesal, hacia la emisión de una decisión de carácter definitivo mediante la aplicación de la normatividad vigente</t>
  </si>
  <si>
    <t>Estrategias del Gobierno Nacional definidas en el Plan de Desarrollo 2023 -2026, donde se busca fortalecer el modelo de desarrollo económico, ambiental y social. Economía Circular.</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</si>
  <si>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</si>
  <si>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Presupuesto insuficiente asignado para  la vigencia 2023 de la Rama Judicial</t>
  </si>
  <si>
    <t>No realización de audiencias  por factores atribuibles a las partes interesadas externas (no traslados a las sedes judiciales de manera presencial, desconocimiento de las partes en el uso Tics, no asistencia de las partes procesales necesarias en el proceso)</t>
  </si>
  <si>
    <t>Incremento de la credibilidad y confianza en la administración de justicia al implementar y certificar sus Sistemas de Gestión. 
Protocolos y manuales para el uso de las Tics y de herramientas ofimáticas, con el fin de evitar la afectación en la realización de las audiencias</t>
  </si>
  <si>
    <t>Interrupción del servicio público de Administrar Justicia por problemas de orden público, a causa del conflicto armado de la región, limitaciones en la movilidad, entre otras.</t>
  </si>
  <si>
    <t>Acercamiento de la Administración de Justicia  entre los actores no formales de la justicia (Grupos y minorías Indígenas, género)</t>
  </si>
  <si>
    <t>Fomento del autocuidado y ambientes certificados en sellos de Bioseguridad.</t>
  </si>
  <si>
    <t>Marco regulatorio del  MINTICS, para la gobernanza, gobernabilidad y transformación digital.
Plan de digitalización de los expedientes acorde con los protocolos establecidos y utilización de repositorios seguros.</t>
  </si>
  <si>
    <t>Participación del sector justicia en los Comités Nacionales, Departamentales y Municipales de Emergencias.</t>
  </si>
  <si>
    <t>Emergencias ambientales externas que impacten directamente las instalaciones judiciales.</t>
  </si>
  <si>
    <t>Protocolos de bioseguridad para el sector justicia</t>
  </si>
  <si>
    <t>Inadecuada disposición de residuos e inservibles acordes con la legislación ambiental en la materia acorde con las políticas del Gobierno Nacional  y Local</t>
  </si>
  <si>
    <t>Servidores Judiciales comprometidos y con competencias necesarias para atender las funciones asignadas.</t>
  </si>
  <si>
    <t>Contar  con programas de salud ocupacional.</t>
  </si>
  <si>
    <t xml:space="preserve">Capacitación por parte de la EJRLB a los servidores judiciales. Promoción del autocuidado y la salud a través de los canales virtuales- Aplicación de la Ley 2191 de 2022- Desconexión Laboral. </t>
  </si>
  <si>
    <t>Mejor prestación del servicio de justicia (Implementación de los protocolos de bioseguridad definidos por la Rama Judicial para el acceso a las sedes).</t>
  </si>
  <si>
    <t>Fortalecimiento de los concursos de méritos para ingreso de la Rama Judicial. Capacitación por parte de la EJRLB a los servidores judiciales.</t>
  </si>
  <si>
    <t>Debilidad en las competencias propias para la ejecución de las actividades asignadas.</t>
  </si>
  <si>
    <t>Espacios que permitan la mejora de competencias de los servidores judiciales, a través de procesos de sensibilización, capacitación y formación.</t>
  </si>
  <si>
    <t xml:space="preserve">Resistencia por parte de algunos servidores judiciales para implementar la gestión de conocimiento con el fin de asumir  los cambios.  </t>
  </si>
  <si>
    <t xml:space="preserve">Actualización de la plataforma estratégica para responder a los cambios normativos y legales.
Aplicabilidad de la Gestión del conocimiento generada por las experiencias de los servidores judiciales documentada en instructivos y guías
</t>
  </si>
  <si>
    <t>Falta de tiempo para acceder a oportunidades de formación: Sensibilizaciones, cursos, talleres,  capacitaciones, diplomados, entre otros</t>
  </si>
  <si>
    <t>Programas de formación para servidores judiciales ofrecidos por la EJRLB</t>
  </si>
  <si>
    <t>Congestión judicial como consecuencia del  recurso humano insuficiente para responder a la demanda del servicio: los ingresos superan las respuestas o salidas de los despachos judiciales.</t>
  </si>
  <si>
    <t>Distribución interna de labores y adopción de buenas prácticas y métodos de trabajo</t>
  </si>
  <si>
    <t xml:space="preserve">Accesibilidad a nuevas herramientas virtuales, que facilitan el acceso a la información, la optimización del tiempo y racionalización de recursos. </t>
  </si>
  <si>
    <t>Carencia de formación en tecnologías de la información y la comunicación aplicadas al desarrollo de la gestión Judicial establecido en el PETD</t>
  </si>
  <si>
    <t>Debilidad en la aplicación, estandarización y socialización de tablas de retención documental</t>
  </si>
  <si>
    <t>Micrositio de fácil acceso a los documentos propios del trámite judicial y del SIGCMA</t>
  </si>
  <si>
    <t>Sedes Judiciales arrendadas, en comodato y propias que no cuentan con las condiciones mínimas de seguridad y salud ocupacional para los servidores judiciales, contratistas y usuarios de la justicia según la normatividad vigente</t>
  </si>
  <si>
    <t>Actualización de la plataforma tecnológica de la Rama Judicial para el cumplimiento del PETD</t>
  </si>
  <si>
    <t>Uso adecuado de los micrositios, de los correos electrónicos y de los aplicativos del Sistema de Gestión Siglo XXI</t>
  </si>
  <si>
    <t>Participación en los espacios  de sensibilización ambiental, como el Día SIGCMA
Disminución en el uso de papel, toners y demás elementos de oficina al implementar el uso de medios tecnológicos y teletrabajo</t>
  </si>
  <si>
    <t>Espacios para gestión del conocimiento en Sistemas de Gestión.</t>
  </si>
  <si>
    <t>Implementación de buenas practicas tendientes a la protección del medio ambiente y participación activa en comités y brigadas.</t>
  </si>
  <si>
    <t>CÓDIGO
F-ESG-10</t>
  </si>
  <si>
    <t>PROCESOS ESTRATÉGICOS: 
- PROCESO DE PLANEACIÓN ESTRATÉGICA
- COMUNICACIÓN INSTITUCIONAL
PROCESOS MISIONALES:
- ACCIONES CONSTITUCIONALES
- PROCESOS DE FAMILIA
- PROCESOS CIVILES
- PROCESOS LABORALES
- PROCESOS PENALES
ROPORCESOS DE APOYO:
- ATENCIÓN AL USUARIO
- GESTIÓN DE SERVICIOS JUDICIALES
- SERVICIOS ADMINISTRATIVOS
PROCESOS DE MEJORA
- MEJORAMIENTO DEL SIGCMA</t>
  </si>
  <si>
    <t>SEGUIMIENTOS</t>
  </si>
  <si>
    <t>SEGUIMIENTO 1ER TRIMESTRE</t>
  </si>
  <si>
    <t>SEGUIMIENTO 2DO TRIMESTRE</t>
  </si>
  <si>
    <t>SEGUIMIENTO 3ER TRIMESTRE</t>
  </si>
  <si>
    <t>SEGUIMIENTO 4TO TRIMESTRE</t>
  </si>
  <si>
    <t>Cumplimiento total</t>
  </si>
  <si>
    <t>Avance de la meta</t>
  </si>
  <si>
    <t>Análisis</t>
  </si>
  <si>
    <t>En enero se realizaron dos reuniones extraordinarias
En el mes de febrero una ordinaria y dos extraordinarias
En el mes de marzo una ordinaria
Se realizaron reuniones internas de Despachos
Se enviaron 9 circulares internas para exponer temas de interes general de las Dependencias Judiciales</t>
  </si>
  <si>
    <t xml:space="preserve">Se registra el número de reuniones que se realicen en el período. Incluye las reuniones de Comité SIGCMA, reuniones internas de los Despachos, revisiones al SIGCMA
Reuniones internas trimestrales
Reuniones mensuales de Comité de Jueces que tiene las dos funciones, direccionamiento del Centro de Servicios y reunión SIGCMA, se presentan extraordinarias
19 en total: 18 de Juzgados y 1 del Centro de Servicios Administativos
</t>
  </si>
  <si>
    <t xml:space="preserve">Se enviaron 9 circulares internas para exponer temas de interes general de las Dependencias Judiciales
</t>
  </si>
  <si>
    <t xml:space="preserve">Se actualizó el cuadro de seguimiento a términos en los Despachos, con los días hábiles del nuevo calendario 2025 para la medición de términos, el cual es alimentado por cada uno de los Juzgados
Se hace seguimiento por parte de los Juzgados y se toman acciones al interior, como planes de mejoramiento
</t>
  </si>
  <si>
    <t xml:space="preserve">Informe SIERJU, donde se evidencia el reporte de ejecución de las audiencias
Total de Juzgados en Itagüí
Jueces civiles del Circuito    2
Jueces Civiles Mpales           4
Jueces Penales del Circuito 2
Jueces Penal Mpales             4
Jueces Laborales                    2
Jueces de Familia                   2
Juez de Peq Causas               2
Total Jueces                            18 </t>
  </si>
  <si>
    <t>Entrega de informe del último trimestre del año 2024
Cumplieron los 18 Juzgados</t>
  </si>
  <si>
    <t>En el trimestre, no se aplicó</t>
  </si>
  <si>
    <t>Informe SIERJU, uno trimestral
Cada Despacho presenta informe trimestral</t>
  </si>
  <si>
    <t>En el mes de enero de 2025 debió entregarse el informe del último trimestre del 2024, lo cual se cumplió por parte de los 18 Juzgados</t>
  </si>
  <si>
    <t>Oficios, Despachos Comisiorios, Circulares</t>
  </si>
  <si>
    <t>Cada Juzgado, en desarrollo de la atención jurisdicconal de sus proceos, elabora las comunicaciones que a bien tenga</t>
  </si>
  <si>
    <t xml:space="preserve">Todos los días se envía a los Juzgdos, por parte del Centro de Servicios Administrativos, el reporte de tutelas y procesos rapartidos el día anterior, así como el reporte de todos los memoriales ingrasados a cada proceso
</t>
  </si>
  <si>
    <t>Cada Despacho Judicial tiene su correo electrónico, a través del cual atiende solicitudes, realiza notificaciones y trámites correspondientes a sus procesos.
Así mismo cuentan con micro sitio web, en el cual realizan comunicaciones judiciales de sus procesos (estados, edictoas, entre otros)</t>
  </si>
  <si>
    <t>Con el fin de dar inicio al contrato de traslado de archivo físico a la empresa ALPOPULAR, se realizó la consolidación de bases de datos de archivo de los Juzgados, haciendo etrega de ellas a la Oficina Judicial de Medellín.
Por parte de los empleados del Centro de Servicios Administrativos, se hizo levantamiento de inventario de cajas en las tres bodegas existentes</t>
  </si>
  <si>
    <t xml:space="preserve">Se inición el uso de la herramienta Judith para la atención de solicitudes de mantenimiento, almacén y todo lo relacionado con talento humano
</t>
  </si>
  <si>
    <t>Se recibieron y atendieron 310 solicitudes de desarchivo y 772 de desarchivo</t>
  </si>
  <si>
    <t>Herramienta de seguimiento a las solicitudes de suministros ante la DESAJ
Las solicitudes de mantenimiento general del edificio judicial se realizan desde el Centro de Servicios, al igual que las generales de papelería al almacén.
La solicitudes de implementos de oficina que no sean de consumo sino de bienes, son realizadas por cada Dependencia Judicial
Los trámites de talento humano, como posesiones, novedades de nómina, liecnecias, incapacidades, CDP de disfute y reemplazo de vacaciones, se realizan desde cada Dependencia Judicial</t>
  </si>
  <si>
    <t>Según el procedimiento establecido en el SIGCMA, se presentó una queja contra el un Juzgado Civil Municipal, al cual se le dio traslado y le respondieron a la usuaria</t>
  </si>
  <si>
    <t>Implementación de acciones correctivas, preventivas y de mejora.
Salidas no conformes</t>
  </si>
  <si>
    <t>Atención de QRS, según procedimiento
En el mes de enero, se recibió una queja a la cual se le dio el correspondiente trámite</t>
  </si>
  <si>
    <t>Se lleva control en el cuadro de seguimiento a términos, metas de 15 días en la primera actuación de los Despachos de Familia y Civil, 5 días en Laboral, en el 90% de los procesos
Meta de cumplimiento en fallo de tutela en 10 días, en el 100% de los procesos
Estadísticas de acciones constitucionales repartidas:
Tutelas circuito: 949
Tutelas municipales: 1540
Habeas corpus circuito: 8
Habeas corpus municipales: 5</t>
  </si>
  <si>
    <t xml:space="preserve">Herramienta de control de registro de reparto realizado o recibido (cuadro de seguimiento a términos para Juzgados, para el Centro de Servicios los informes de reparto diario)
Estadística de procesos repartidos:
Civiles Circuito:102
Civiles Municipales: 622
Penales Circuito: 108
Familia: 211
Laborales: 114
Pequeñas Causas: 541
</t>
  </si>
  <si>
    <t>Resultados de encuestas de satisfacción:
Se aplicaron las encuestas de satisfacción internas de los Juzgados, en lo referente a comunicación interna, política de calidad y Jueces respecto a Centro de Servicios</t>
  </si>
  <si>
    <t xml:space="preserve">El 100% de los empleados manifestaron conocer la política de calidad
La calificación de la comunicación interna se calificó en 4.5
La Calificación de Jueces Respecto al Centro de Servicios, arrojó un 4.7 
</t>
  </si>
  <si>
    <t>Cada nominador de cada Dependencia Judicial realiza el seguimiento trimestral a sus Servidores Judiciales, así como el consolidado anual</t>
  </si>
  <si>
    <t>Se realiza el seguimiento trimestral a los Servidores Judiciales, en cada Dependencia</t>
  </si>
  <si>
    <t>En el mes de marzo se inició la consolidación de la información para la elaboración del informe</t>
  </si>
  <si>
    <t xml:space="preserve">Cada uno de los Despachos plasma la información que sirve como base para realizar el consolidado del del año por toda la sede que incluye los 18 Juagados y el centro de Servicios Administrativos. 
El informe se realizó en el mes de marzo, para se aprobado por el Comité SIGCMA en los primeros días del mes de abril
</t>
  </si>
  <si>
    <t>Cada Dependencia Judicial identifica servicios no conformes e implementa acciones necesarias</t>
  </si>
  <si>
    <t>Como seguimiento permanente y proceso de mejora continua, cada Dependencia Judicial identifica servicios no conformes y evalua la necesidad de implementar las acciones de gestión necesarias.
Para los procesos estratégicos, se implemantan también acciones a necesidad</t>
  </si>
  <si>
    <t>Se ajustó la matriz de Riesgos con la ayuda de nivel Central 
Se hace el respectivo seguimiento trimestral. 
Se materializa el incumplimiento a términos en la primera actuación de algunos Despachos, se hace seguimiento propio al interior y se toman las acciones internas en la Dependencia</t>
  </si>
  <si>
    <t xml:space="preserve">Actualizar y mantener el registro del cuadro de seguimiento al proceso misional. 
</t>
  </si>
  <si>
    <t>Después de reportada la estadística trimestral SIERJU, los Juzgados plasman la información en el cuadro de seguimiento al proceso misional, lo que permite mira el cumplimiento de indicadores del SIGCMA, y tomar las acciones internas, lo que puede incluir planes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</si>
</sst>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9"/>
      <color indexed="81"/>
      <name val="Tahoma"/>
      <family val="2"/>
    </font>
    <font>
      <b/>
      <sz val="9"/>
      <color indexed="81"/>
      <name val="Tahoma"/>
      <family val="2"/>
    </font>
    <font>
      <sz val="11"/>
      <color theme="1"/>
      <name val="Azo Sans Light"/>
    </font>
  </fonts>
  <fills count="10">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theme="0" tint="-0.499984740745262"/>
        <bgColor indexed="64"/>
      </patternFill>
    </fill>
    <fill>
      <patternFill patternType="solid">
        <fgColor theme="8" tint="-0.249977111117893"/>
        <bgColor indexed="64"/>
      </patternFill>
    </fill>
  </fills>
  <borders count="95">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dotted">
        <color rgb="FF4DC0E3"/>
      </left>
      <right style="hair">
        <color rgb="FF4DC0E3"/>
      </right>
      <top style="dotted">
        <color rgb="FF4DC0E3"/>
      </top>
      <bottom style="dotted">
        <color rgb="FF4DC0E3"/>
      </bottom>
      <diagonal/>
    </border>
    <border>
      <left/>
      <right style="hair">
        <color rgb="FF4DC0E3"/>
      </right>
      <top style="dotted">
        <color rgb="FF4DC0E3"/>
      </top>
      <bottom style="dotted">
        <color rgb="FF4DC0E3"/>
      </bottom>
      <diagonal/>
    </border>
    <border>
      <left/>
      <right style="medium">
        <color indexed="64"/>
      </right>
      <top style="thin">
        <color theme="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indexed="64"/>
      </top>
      <bottom style="medium">
        <color indexed="64"/>
      </bottom>
      <diagonal/>
    </border>
    <border>
      <left style="thin">
        <color auto="1"/>
      </left>
      <right/>
      <top style="medium">
        <color indexed="64"/>
      </top>
      <bottom style="thin">
        <color auto="1"/>
      </bottom>
      <diagonal/>
    </border>
    <border>
      <left style="thin">
        <color auto="1"/>
      </left>
      <right style="medium">
        <color indexed="64"/>
      </right>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top/>
      <bottom style="thin">
        <color auto="1"/>
      </bottom>
      <diagonal/>
    </border>
    <border>
      <left style="thin">
        <color auto="1"/>
      </left>
      <right style="thin">
        <color auto="1"/>
      </right>
      <top/>
      <bottom style="medium">
        <color rgb="FF000000"/>
      </bottom>
      <diagonal/>
    </border>
  </borders>
  <cellStyleXfs count="1">
    <xf numFmtId="0" fontId="0" fillId="0" borderId="0"/>
  </cellStyleXfs>
  <cellXfs count="269">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0" fillId="0" borderId="0" xfId="0" applyFont="1" applyAlignment="1">
      <alignment vertical="center" wrapText="1"/>
    </xf>
    <xf numFmtId="0" fontId="9" fillId="0" borderId="0" xfId="0" applyFont="1"/>
    <xf numFmtId="0" fontId="7" fillId="0" borderId="0" xfId="0" applyFont="1" applyAlignment="1">
      <alignment horizontal="left"/>
    </xf>
    <xf numFmtId="0" fontId="13" fillId="0" borderId="1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7" fillId="0" borderId="0" xfId="0" applyFont="1" applyAlignment="1">
      <alignment horizontal="center"/>
    </xf>
    <xf numFmtId="0" fontId="7" fillId="0" borderId="20" xfId="0" applyFont="1" applyBorder="1"/>
    <xf numFmtId="0" fontId="17" fillId="0" borderId="0" xfId="0" applyFont="1"/>
    <xf numFmtId="0" fontId="17" fillId="0" borderId="0" xfId="0" applyFont="1" applyAlignment="1">
      <alignment vertical="center"/>
    </xf>
    <xf numFmtId="0" fontId="14" fillId="4" borderId="27" xfId="0" applyFont="1" applyFill="1" applyBorder="1" applyAlignment="1">
      <alignment vertical="center"/>
    </xf>
    <xf numFmtId="0" fontId="14" fillId="4" borderId="8" xfId="0" applyFont="1" applyFill="1" applyBorder="1" applyAlignment="1">
      <alignment vertical="center"/>
    </xf>
    <xf numFmtId="0" fontId="17" fillId="0" borderId="0" xfId="0" applyFont="1" applyAlignment="1">
      <alignment horizontal="center"/>
    </xf>
    <xf numFmtId="0" fontId="2" fillId="0" borderId="34" xfId="0" applyFont="1" applyBorder="1" applyAlignment="1">
      <alignment horizontal="justify" vertical="center" wrapText="1"/>
    </xf>
    <xf numFmtId="0" fontId="6" fillId="2" borderId="0" xfId="0" applyFont="1" applyFill="1" applyAlignment="1">
      <alignment horizontal="center" vertical="center" wrapText="1"/>
    </xf>
    <xf numFmtId="0" fontId="17" fillId="0" borderId="0" xfId="0" applyFont="1" applyAlignment="1">
      <alignment vertical="top" wrapText="1"/>
    </xf>
    <xf numFmtId="0" fontId="17" fillId="0" borderId="0" xfId="0" applyFont="1" applyAlignment="1">
      <alignment horizontal="justify" vertical="center"/>
    </xf>
    <xf numFmtId="0" fontId="17" fillId="0" borderId="26" xfId="0" applyFont="1" applyBorder="1" applyAlignment="1">
      <alignment horizontal="center" vertical="center"/>
    </xf>
    <xf numFmtId="0" fontId="16" fillId="0" borderId="26" xfId="0" applyFont="1" applyBorder="1" applyAlignment="1">
      <alignment horizontal="center" vertical="center"/>
    </xf>
    <xf numFmtId="14" fontId="17" fillId="0" borderId="42" xfId="0" applyNumberFormat="1" applyFont="1" applyBorder="1" applyAlignment="1">
      <alignment horizontal="center" vertical="center"/>
    </xf>
    <xf numFmtId="0" fontId="18" fillId="8" borderId="44" xfId="0" applyFont="1" applyFill="1" applyBorder="1" applyAlignment="1">
      <alignment vertical="center"/>
    </xf>
    <xf numFmtId="0" fontId="18" fillId="8" borderId="45" xfId="0" applyFont="1" applyFill="1" applyBorder="1" applyAlignment="1">
      <alignment vertical="center"/>
    </xf>
    <xf numFmtId="0" fontId="14" fillId="8" borderId="45" xfId="0" applyFont="1" applyFill="1" applyBorder="1" applyAlignment="1">
      <alignment horizontal="center" vertical="center"/>
    </xf>
    <xf numFmtId="0" fontId="18" fillId="8" borderId="46" xfId="0" applyFont="1" applyFill="1" applyBorder="1" applyAlignment="1">
      <alignment vertical="center"/>
    </xf>
    <xf numFmtId="0" fontId="17" fillId="5" borderId="47" xfId="0" applyFont="1" applyFill="1" applyBorder="1" applyAlignment="1">
      <alignment vertical="center"/>
    </xf>
    <xf numFmtId="0" fontId="17" fillId="5" borderId="0" xfId="0" applyFont="1" applyFill="1" applyAlignment="1">
      <alignment vertical="center"/>
    </xf>
    <xf numFmtId="0" fontId="16" fillId="5" borderId="0" xfId="0" applyFont="1" applyFill="1" applyAlignment="1">
      <alignment horizontal="center" vertical="center"/>
    </xf>
    <xf numFmtId="0" fontId="17" fillId="5" borderId="48" xfId="0" applyFont="1" applyFill="1" applyBorder="1" applyAlignment="1">
      <alignment vertical="center"/>
    </xf>
    <xf numFmtId="0" fontId="14" fillId="4" borderId="49" xfId="0" applyFont="1" applyFill="1" applyBorder="1" applyAlignment="1">
      <alignment vertical="center"/>
    </xf>
    <xf numFmtId="0" fontId="14" fillId="4" borderId="51" xfId="0" applyFont="1" applyFill="1" applyBorder="1" applyAlignment="1">
      <alignment vertical="center"/>
    </xf>
    <xf numFmtId="0" fontId="16" fillId="6" borderId="52" xfId="0" applyFont="1" applyFill="1" applyBorder="1" applyAlignment="1">
      <alignment horizontal="center" vertical="center" wrapText="1"/>
    </xf>
    <xf numFmtId="0" fontId="16" fillId="6" borderId="53" xfId="0" applyFont="1" applyFill="1" applyBorder="1" applyAlignment="1">
      <alignment horizontal="center" vertical="center" wrapText="1"/>
    </xf>
    <xf numFmtId="0" fontId="14" fillId="4" borderId="50" xfId="0" applyFont="1" applyFill="1" applyBorder="1" applyAlignment="1">
      <alignment horizontal="center" vertical="center"/>
    </xf>
    <xf numFmtId="0" fontId="14" fillId="4" borderId="26" xfId="0" applyFont="1" applyFill="1" applyBorder="1" applyAlignment="1">
      <alignment horizontal="center"/>
    </xf>
    <xf numFmtId="0" fontId="0" fillId="0" borderId="26" xfId="0" applyBorder="1"/>
    <xf numFmtId="0" fontId="0" fillId="0" borderId="26" xfId="0" applyBorder="1" applyAlignment="1">
      <alignment horizontal="justify" vertical="center" wrapText="1"/>
    </xf>
    <xf numFmtId="0" fontId="21" fillId="0" borderId="26" xfId="0" applyFont="1" applyBorder="1" applyAlignment="1">
      <alignment horizontal="justify" vertical="center" wrapText="1"/>
    </xf>
    <xf numFmtId="0" fontId="19" fillId="8" borderId="45" xfId="0" applyFont="1" applyFill="1" applyBorder="1" applyAlignment="1">
      <alignment horizontal="center" vertical="center"/>
    </xf>
    <xf numFmtId="0" fontId="17" fillId="0" borderId="71" xfId="0" applyFont="1" applyBorder="1" applyAlignment="1">
      <alignment horizontal="center" vertical="center"/>
    </xf>
    <xf numFmtId="0" fontId="16" fillId="0" borderId="71" xfId="0" applyFont="1" applyBorder="1" applyAlignment="1">
      <alignment horizontal="center" vertical="center"/>
    </xf>
    <xf numFmtId="0" fontId="17" fillId="0" borderId="73" xfId="0" applyFont="1" applyBorder="1" applyAlignment="1">
      <alignment horizontal="left" vertical="top" wrapText="1"/>
    </xf>
    <xf numFmtId="0" fontId="17" fillId="0" borderId="75" xfId="0" applyFont="1" applyBorder="1" applyAlignment="1">
      <alignment horizontal="left" vertical="top" wrapText="1"/>
    </xf>
    <xf numFmtId="0" fontId="17" fillId="0" borderId="57" xfId="0" applyFont="1" applyBorder="1" applyAlignment="1">
      <alignment horizontal="center" vertical="center"/>
    </xf>
    <xf numFmtId="0" fontId="16" fillId="0" borderId="57" xfId="0" applyFont="1" applyBorder="1" applyAlignment="1">
      <alignment horizontal="center" vertical="center"/>
    </xf>
    <xf numFmtId="0" fontId="17" fillId="0" borderId="77" xfId="0" applyFont="1" applyBorder="1" applyAlignment="1">
      <alignment horizontal="left" vertical="top" wrapText="1"/>
    </xf>
    <xf numFmtId="0" fontId="16"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2" xfId="0" applyFont="1" applyBorder="1" applyAlignment="1">
      <alignment horizontal="justify" vertical="center" wrapText="1"/>
    </xf>
    <xf numFmtId="9" fontId="17" fillId="0" borderId="42" xfId="0" applyNumberFormat="1" applyFont="1" applyBorder="1" applyAlignment="1">
      <alignment horizontal="center" vertical="center"/>
    </xf>
    <xf numFmtId="0" fontId="17" fillId="0" borderId="42" xfId="0" applyFont="1" applyBorder="1" applyAlignment="1">
      <alignment horizontal="center" vertical="center"/>
    </xf>
    <xf numFmtId="9" fontId="16" fillId="0" borderId="42" xfId="0" applyNumberFormat="1" applyFont="1" applyBorder="1" applyAlignment="1">
      <alignment horizontal="center" vertical="center"/>
    </xf>
    <xf numFmtId="0" fontId="16" fillId="0" borderId="42" xfId="0" applyFont="1" applyBorder="1" applyAlignment="1">
      <alignment horizontal="center" vertical="center"/>
    </xf>
    <xf numFmtId="0" fontId="17" fillId="0" borderId="43" xfId="0" applyFont="1" applyBorder="1" applyAlignment="1">
      <alignment horizontal="left" vertical="top" wrapText="1"/>
    </xf>
    <xf numFmtId="0" fontId="16" fillId="0" borderId="58"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0" xfId="0" applyFont="1" applyBorder="1" applyAlignment="1">
      <alignment horizontal="justify" vertical="center" wrapText="1"/>
    </xf>
    <xf numFmtId="9" fontId="17" fillId="0" borderId="40" xfId="0" applyNumberFormat="1" applyFont="1" applyBorder="1" applyAlignment="1">
      <alignment horizontal="center" vertical="center"/>
    </xf>
    <xf numFmtId="0" fontId="17" fillId="0" borderId="40" xfId="0" applyFont="1" applyBorder="1" applyAlignment="1">
      <alignment horizontal="center" vertical="center"/>
    </xf>
    <xf numFmtId="0" fontId="16" fillId="0" borderId="40" xfId="0" applyFont="1" applyBorder="1" applyAlignment="1">
      <alignment horizontal="center" vertical="center"/>
    </xf>
    <xf numFmtId="0" fontId="17" fillId="0" borderId="63" xfId="0" applyFont="1" applyBorder="1" applyAlignment="1">
      <alignment horizontal="left" vertical="top" wrapText="1"/>
    </xf>
    <xf numFmtId="0" fontId="16"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61" xfId="0" applyFont="1" applyBorder="1" applyAlignment="1">
      <alignment horizontal="justify" vertical="center" wrapText="1"/>
    </xf>
    <xf numFmtId="0" fontId="17" fillId="0" borderId="61" xfId="0" applyFont="1" applyBorder="1" applyAlignment="1">
      <alignment horizontal="justify" vertical="center"/>
    </xf>
    <xf numFmtId="0" fontId="17" fillId="0" borderId="79" xfId="0" applyFont="1" applyBorder="1" applyAlignment="1">
      <alignment horizontal="center" vertical="center" wrapText="1"/>
    </xf>
    <xf numFmtId="9" fontId="17" fillId="0" borderId="61" xfId="0" applyNumberFormat="1" applyFont="1" applyBorder="1" applyAlignment="1">
      <alignment horizontal="center" vertical="center"/>
    </xf>
    <xf numFmtId="0" fontId="17" fillId="0" borderId="61" xfId="0" applyFont="1" applyBorder="1" applyAlignment="1">
      <alignment horizontal="center" vertical="center"/>
    </xf>
    <xf numFmtId="0" fontId="16" fillId="0" borderId="61" xfId="0" applyFont="1" applyBorder="1" applyAlignment="1">
      <alignment horizontal="center" vertical="center"/>
    </xf>
    <xf numFmtId="0" fontId="17" fillId="0" borderId="29" xfId="0" applyFont="1" applyBorder="1" applyAlignment="1">
      <alignment horizontal="justify" vertical="center" wrapText="1"/>
    </xf>
    <xf numFmtId="9" fontId="17" fillId="0" borderId="29" xfId="0" applyNumberFormat="1" applyFont="1" applyBorder="1" applyAlignment="1">
      <alignment horizontal="center" vertical="center"/>
    </xf>
    <xf numFmtId="0" fontId="17" fillId="0" borderId="29" xfId="0" applyFont="1" applyBorder="1" applyAlignment="1">
      <alignment horizontal="center" vertical="center"/>
    </xf>
    <xf numFmtId="9" fontId="16" fillId="0" borderId="29" xfId="0" applyNumberFormat="1" applyFont="1" applyBorder="1" applyAlignment="1">
      <alignment horizontal="center" vertical="center"/>
    </xf>
    <xf numFmtId="0" fontId="16" fillId="0" borderId="29" xfId="0" applyFont="1" applyBorder="1" applyAlignment="1">
      <alignment horizontal="center" vertical="center"/>
    </xf>
    <xf numFmtId="0" fontId="17" fillId="0" borderId="64" xfId="0" applyFont="1" applyBorder="1" applyAlignment="1">
      <alignment horizontal="left" vertical="top" wrapText="1"/>
    </xf>
    <xf numFmtId="0" fontId="17" fillId="0" borderId="26" xfId="0" applyFont="1" applyBorder="1" applyAlignment="1">
      <alignment horizontal="justify" vertical="center" wrapText="1"/>
    </xf>
    <xf numFmtId="9" fontId="17" fillId="0" borderId="26" xfId="0" applyNumberFormat="1" applyFont="1" applyBorder="1" applyAlignment="1">
      <alignment horizontal="center" vertical="center"/>
    </xf>
    <xf numFmtId="0" fontId="17" fillId="0" borderId="39" xfId="0" applyFont="1" applyBorder="1" applyAlignment="1">
      <alignment horizontal="left" vertical="top" wrapText="1"/>
    </xf>
    <xf numFmtId="0" fontId="17" fillId="0" borderId="36" xfId="0" applyFont="1" applyBorder="1" applyAlignment="1">
      <alignment horizontal="justify" vertical="center" wrapText="1"/>
    </xf>
    <xf numFmtId="9" fontId="17" fillId="0" borderId="36" xfId="0" applyNumberFormat="1" applyFont="1" applyBorder="1" applyAlignment="1">
      <alignment horizontal="center" vertical="center"/>
    </xf>
    <xf numFmtId="0" fontId="17" fillId="0" borderId="36" xfId="0" applyFont="1" applyBorder="1" applyAlignment="1">
      <alignment horizontal="center" vertical="center"/>
    </xf>
    <xf numFmtId="0" fontId="16" fillId="0" borderId="36" xfId="0" applyFont="1" applyBorder="1" applyAlignment="1">
      <alignment horizontal="center" vertical="center"/>
    </xf>
    <xf numFmtId="0" fontId="17" fillId="0" borderId="37" xfId="0" applyFont="1" applyBorder="1" applyAlignment="1">
      <alignment horizontal="left" vertical="top" wrapText="1"/>
    </xf>
    <xf numFmtId="0" fontId="17" fillId="0" borderId="66" xfId="0" applyFont="1" applyBorder="1" applyAlignment="1">
      <alignment horizontal="justify" vertical="center" wrapText="1"/>
    </xf>
    <xf numFmtId="9" fontId="17" fillId="0" borderId="66" xfId="0" applyNumberFormat="1" applyFont="1" applyBorder="1" applyAlignment="1">
      <alignment horizontal="center" vertical="center"/>
    </xf>
    <xf numFmtId="0" fontId="17" fillId="0" borderId="66" xfId="0" applyFont="1" applyBorder="1" applyAlignment="1">
      <alignment horizontal="center" vertical="center"/>
    </xf>
    <xf numFmtId="0" fontId="16" fillId="0" borderId="66" xfId="0" applyFont="1" applyBorder="1" applyAlignment="1">
      <alignment horizontal="center" vertical="center"/>
    </xf>
    <xf numFmtId="0" fontId="17" fillId="0" borderId="67" xfId="0" applyFont="1" applyBorder="1" applyAlignment="1">
      <alignment horizontal="left" vertical="top" wrapText="1"/>
    </xf>
    <xf numFmtId="0" fontId="17" fillId="0" borderId="68" xfId="0" applyFont="1" applyBorder="1" applyAlignment="1">
      <alignment horizontal="justify" vertical="center" wrapText="1"/>
    </xf>
    <xf numFmtId="9" fontId="17" fillId="0" borderId="68" xfId="0" applyNumberFormat="1" applyFont="1" applyBorder="1" applyAlignment="1">
      <alignment horizontal="center" vertical="center"/>
    </xf>
    <xf numFmtId="0" fontId="17" fillId="0" borderId="68" xfId="0" applyFont="1" applyBorder="1" applyAlignment="1">
      <alignment horizontal="center" vertical="center"/>
    </xf>
    <xf numFmtId="0" fontId="16" fillId="0" borderId="68" xfId="0" applyFont="1" applyBorder="1" applyAlignment="1">
      <alignment horizontal="center" vertical="center"/>
    </xf>
    <xf numFmtId="0" fontId="16" fillId="0" borderId="59"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69" xfId="0" applyFont="1" applyBorder="1" applyAlignment="1">
      <alignment horizontal="justify" vertical="center" wrapText="1"/>
    </xf>
    <xf numFmtId="0" fontId="17" fillId="0" borderId="69" xfId="0" applyFont="1" applyBorder="1" applyAlignment="1">
      <alignment horizontal="center" vertical="center" wrapText="1"/>
    </xf>
    <xf numFmtId="0" fontId="16" fillId="0" borderId="78" xfId="0" applyFont="1" applyBorder="1" applyAlignment="1">
      <alignment horizontal="center" vertical="center" wrapText="1"/>
    </xf>
    <xf numFmtId="0" fontId="17" fillId="0" borderId="79" xfId="0" applyFont="1" applyBorder="1" applyAlignment="1">
      <alignment horizontal="justify" vertical="center" wrapText="1"/>
    </xf>
    <xf numFmtId="0" fontId="17" fillId="0" borderId="79" xfId="0" applyFont="1" applyBorder="1" applyAlignment="1">
      <alignment horizontal="justify" vertical="center"/>
    </xf>
    <xf numFmtId="9" fontId="16" fillId="0" borderId="40" xfId="0" applyNumberFormat="1" applyFont="1" applyBorder="1" applyAlignment="1">
      <alignment horizontal="center" vertical="center"/>
    </xf>
    <xf numFmtId="0" fontId="17" fillId="0" borderId="71" xfId="0" applyFont="1" applyBorder="1" applyAlignment="1">
      <alignment horizontal="justify" vertical="center" wrapText="1"/>
    </xf>
    <xf numFmtId="0" fontId="17" fillId="0" borderId="57" xfId="0" applyFont="1" applyBorder="1" applyAlignment="1">
      <alignment horizontal="justify" vertical="center" wrapText="1"/>
    </xf>
    <xf numFmtId="0" fontId="9" fillId="4" borderId="9" xfId="0" applyFont="1" applyFill="1" applyBorder="1" applyAlignment="1" applyProtection="1">
      <alignment horizontal="left" vertical="center" wrapText="1"/>
      <protection locked="0"/>
    </xf>
    <xf numFmtId="0" fontId="26" fillId="7" borderId="12" xfId="0" applyFont="1" applyFill="1" applyBorder="1" applyAlignment="1">
      <alignment horizontal="center" vertical="center" wrapText="1" readingOrder="1"/>
    </xf>
    <xf numFmtId="0" fontId="26" fillId="7" borderId="12" xfId="0" applyFont="1" applyFill="1" applyBorder="1" applyAlignment="1">
      <alignment horizontal="left" vertical="center" wrapText="1"/>
    </xf>
    <xf numFmtId="0" fontId="26" fillId="7" borderId="12" xfId="0" applyFont="1" applyFill="1" applyBorder="1" applyAlignment="1">
      <alignment horizontal="center" vertical="center" wrapText="1"/>
    </xf>
    <xf numFmtId="0" fontId="26" fillId="0" borderId="12" xfId="0" applyFont="1" applyBorder="1" applyAlignment="1">
      <alignment horizontal="center" vertical="center" wrapText="1" readingOrder="1"/>
    </xf>
    <xf numFmtId="0" fontId="26" fillId="0" borderId="12" xfId="0" applyFont="1" applyBorder="1" applyAlignment="1">
      <alignment horizontal="left" vertical="center" wrapText="1"/>
    </xf>
    <xf numFmtId="0" fontId="7" fillId="0" borderId="80" xfId="0" applyFont="1" applyBorder="1" applyAlignment="1">
      <alignment horizontal="center"/>
    </xf>
    <xf numFmtId="0" fontId="7" fillId="0" borderId="81" xfId="0" applyFont="1" applyBorder="1"/>
    <xf numFmtId="0" fontId="7" fillId="0" borderId="12" xfId="0" applyFont="1" applyBorder="1" applyAlignment="1">
      <alignment vertical="center" wrapText="1" readingOrder="1"/>
    </xf>
    <xf numFmtId="0" fontId="26" fillId="7" borderId="12" xfId="0" applyFont="1" applyFill="1" applyBorder="1" applyAlignment="1">
      <alignment horizontal="left" vertical="center" wrapText="1" readingOrder="1"/>
    </xf>
    <xf numFmtId="0" fontId="7" fillId="0" borderId="12" xfId="0" applyFont="1" applyBorder="1" applyAlignment="1">
      <alignment horizontal="center" vertical="center" wrapText="1" readingOrder="1"/>
    </xf>
    <xf numFmtId="0" fontId="26" fillId="7" borderId="12" xfId="0" applyFont="1" applyFill="1" applyBorder="1" applyAlignment="1">
      <alignment vertical="center" wrapText="1"/>
    </xf>
    <xf numFmtId="0" fontId="7" fillId="0" borderId="0" xfId="0" applyFont="1" applyAlignment="1">
      <alignment wrapText="1"/>
    </xf>
    <xf numFmtId="0" fontId="26" fillId="7" borderId="12" xfId="0" applyFont="1" applyFill="1" applyBorder="1" applyAlignment="1">
      <alignment vertical="center" wrapText="1" readingOrder="1"/>
    </xf>
    <xf numFmtId="0" fontId="7" fillId="0" borderId="13" xfId="0" applyFont="1" applyBorder="1" applyAlignment="1">
      <alignment horizontal="center" vertical="center" wrapText="1" readingOrder="1"/>
    </xf>
    <xf numFmtId="0" fontId="26" fillId="7" borderId="12" xfId="0" applyFont="1" applyFill="1" applyBorder="1" applyAlignment="1">
      <alignment vertical="center"/>
    </xf>
    <xf numFmtId="0" fontId="26" fillId="7" borderId="12" xfId="0" applyFont="1" applyFill="1" applyBorder="1" applyAlignment="1">
      <alignment horizontal="center" vertical="center"/>
    </xf>
    <xf numFmtId="0" fontId="8" fillId="0" borderId="0" xfId="0" applyFont="1" applyAlignment="1" applyProtection="1">
      <alignment horizontal="center" vertical="center" wrapText="1"/>
      <protection locked="0"/>
    </xf>
    <xf numFmtId="0" fontId="7" fillId="0" borderId="13" xfId="0" applyFont="1" applyBorder="1" applyAlignment="1">
      <alignment horizontal="center" vertical="center" wrapText="1" readingOrder="1"/>
    </xf>
    <xf numFmtId="0" fontId="7" fillId="0" borderId="15" xfId="0" applyFont="1" applyBorder="1" applyAlignment="1">
      <alignment horizontal="center" vertical="center" wrapText="1" readingOrder="1"/>
    </xf>
    <xf numFmtId="0" fontId="7" fillId="0" borderId="14"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7" fillId="0" borderId="12" xfId="0" applyFont="1" applyBorder="1" applyAlignment="1">
      <alignment horizontal="center" vertical="center" wrapText="1" readingOrder="1"/>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9" fillId="5" borderId="9"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protection locked="0"/>
    </xf>
    <xf numFmtId="0" fontId="10" fillId="5" borderId="9" xfId="0" applyFont="1" applyFill="1" applyBorder="1" applyAlignment="1" applyProtection="1">
      <alignment horizontal="left" vertical="center" wrapText="1"/>
      <protection locked="0"/>
    </xf>
    <xf numFmtId="0" fontId="7" fillId="7" borderId="12" xfId="0" applyFont="1" applyFill="1" applyBorder="1" applyAlignment="1">
      <alignment horizontal="center" vertical="center" wrapText="1" readingOrder="1"/>
    </xf>
    <xf numFmtId="0" fontId="7" fillId="0" borderId="12" xfId="0" applyFont="1" applyBorder="1" applyAlignment="1">
      <alignment horizontal="left" vertical="center" wrapText="1" readingOrder="1"/>
    </xf>
    <xf numFmtId="0" fontId="13" fillId="0" borderId="17" xfId="0" applyFont="1" applyBorder="1" applyAlignment="1">
      <alignment horizontal="center" vertical="center" wrapText="1"/>
    </xf>
    <xf numFmtId="0" fontId="13" fillId="0" borderId="18" xfId="0" applyFont="1" applyBorder="1" applyAlignment="1">
      <alignment horizontal="center" vertical="center"/>
    </xf>
    <xf numFmtId="0" fontId="13" fillId="0" borderId="22" xfId="0" applyFont="1" applyBorder="1" applyAlignment="1">
      <alignment horizontal="center" vertical="center" wrapText="1"/>
    </xf>
    <xf numFmtId="0" fontId="13" fillId="0" borderId="23" xfId="0" applyFont="1" applyBorder="1" applyAlignment="1">
      <alignment horizontal="center" vertical="center"/>
    </xf>
    <xf numFmtId="0" fontId="17" fillId="0" borderId="36" xfId="0" applyFont="1" applyBorder="1" applyAlignment="1">
      <alignment horizontal="justify" vertical="center"/>
    </xf>
    <xf numFmtId="0" fontId="17" fillId="0" borderId="66" xfId="0" applyFont="1" applyBorder="1" applyAlignment="1">
      <alignment horizontal="justify" vertical="center"/>
    </xf>
    <xf numFmtId="0" fontId="16" fillId="0" borderId="70"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56"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71" xfId="0" applyFont="1" applyBorder="1" applyAlignment="1">
      <alignment horizontal="justify" vertical="center" wrapText="1"/>
    </xf>
    <xf numFmtId="0" fontId="17" fillId="0" borderId="26" xfId="0" applyFont="1" applyBorder="1" applyAlignment="1">
      <alignment horizontal="justify" vertical="center" wrapText="1"/>
    </xf>
    <xf numFmtId="0" fontId="17" fillId="0" borderId="57" xfId="0" applyFont="1" applyBorder="1" applyAlignment="1">
      <alignment horizontal="justify" vertical="center" wrapText="1"/>
    </xf>
    <xf numFmtId="0" fontId="17" fillId="0" borderId="36" xfId="0" applyFont="1" applyBorder="1" applyAlignment="1">
      <alignment horizontal="center" vertical="center" wrapText="1"/>
    </xf>
    <xf numFmtId="0" fontId="17" fillId="0" borderId="66"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65" xfId="0" applyFont="1" applyBorder="1" applyAlignment="1">
      <alignment horizontal="center" vertical="center" wrapText="1"/>
    </xf>
    <xf numFmtId="0" fontId="17" fillId="0" borderId="36" xfId="0" applyFont="1" applyBorder="1" applyAlignment="1">
      <alignment horizontal="justify" vertical="center" wrapText="1"/>
    </xf>
    <xf numFmtId="0" fontId="17" fillId="0" borderId="66" xfId="0" applyFont="1" applyBorder="1" applyAlignment="1">
      <alignment horizontal="justify" vertical="center" wrapText="1"/>
    </xf>
    <xf numFmtId="0" fontId="16" fillId="0" borderId="72" xfId="0" applyFont="1" applyBorder="1" applyAlignment="1">
      <alignment horizontal="center" vertical="center" wrapText="1"/>
    </xf>
    <xf numFmtId="0" fontId="16" fillId="0" borderId="74" xfId="0" applyFont="1" applyBorder="1" applyAlignment="1">
      <alignment horizontal="center" vertical="center" wrapText="1"/>
    </xf>
    <xf numFmtId="0" fontId="16" fillId="0" borderId="76" xfId="0" applyFont="1" applyBorder="1" applyAlignment="1">
      <alignment horizontal="center" vertical="center" wrapText="1"/>
    </xf>
    <xf numFmtId="0" fontId="17" fillId="0" borderId="71" xfId="0" applyFont="1" applyBorder="1" applyAlignment="1">
      <alignment horizontal="justify" vertical="center"/>
    </xf>
    <xf numFmtId="0" fontId="17" fillId="0" borderId="26" xfId="0" applyFont="1" applyBorder="1" applyAlignment="1">
      <alignment horizontal="justify" vertical="center"/>
    </xf>
    <xf numFmtId="0" fontId="17" fillId="0" borderId="57" xfId="0" applyFont="1" applyBorder="1" applyAlignment="1">
      <alignment horizontal="justify" vertical="center"/>
    </xf>
    <xf numFmtId="0" fontId="17" fillId="0" borderId="29" xfId="0" applyFont="1" applyBorder="1" applyAlignment="1">
      <alignment horizontal="justify" vertical="center"/>
    </xf>
    <xf numFmtId="0" fontId="17" fillId="0" borderId="29" xfId="0" applyFont="1" applyBorder="1" applyAlignment="1">
      <alignment horizontal="center" vertical="center" wrapText="1"/>
    </xf>
    <xf numFmtId="0" fontId="19" fillId="8" borderId="45" xfId="0" applyFont="1" applyFill="1" applyBorder="1" applyAlignment="1">
      <alignment horizontal="center" vertical="center"/>
    </xf>
    <xf numFmtId="0" fontId="16" fillId="5" borderId="54" xfId="0" applyFont="1" applyFill="1" applyBorder="1" applyAlignment="1">
      <alignment horizontal="center" vertical="center" wrapText="1"/>
    </xf>
    <xf numFmtId="0" fontId="16" fillId="5" borderId="55" xfId="0" applyFont="1" applyFill="1" applyBorder="1" applyAlignment="1">
      <alignment horizontal="center" vertical="center" wrapText="1"/>
    </xf>
    <xf numFmtId="0" fontId="23" fillId="5" borderId="0" xfId="0" applyFont="1" applyFill="1" applyAlignment="1">
      <alignment horizontal="center" vertical="center"/>
    </xf>
    <xf numFmtId="0" fontId="14" fillId="4" borderId="30"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4" borderId="49"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31" xfId="0" applyFont="1" applyFill="1" applyBorder="1" applyAlignment="1">
      <alignment horizontal="center" vertical="center"/>
    </xf>
    <xf numFmtId="0" fontId="14" fillId="4" borderId="33" xfId="0" applyFont="1" applyFill="1" applyBorder="1" applyAlignment="1">
      <alignment horizontal="center" vertical="center"/>
    </xf>
    <xf numFmtId="0" fontId="14" fillId="4" borderId="28" xfId="0" applyFont="1" applyFill="1" applyBorder="1" applyAlignment="1">
      <alignment horizontal="center" vertical="center" wrapText="1"/>
    </xf>
    <xf numFmtId="0" fontId="16" fillId="0" borderId="59" xfId="0" applyFont="1" applyBorder="1" applyAlignment="1">
      <alignment horizontal="center" vertical="center" wrapText="1"/>
    </xf>
    <xf numFmtId="0" fontId="17" fillId="0" borderId="29" xfId="0" applyFont="1" applyBorder="1" applyAlignment="1">
      <alignment horizontal="justify"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4" fillId="4" borderId="82" xfId="0" applyFont="1" applyFill="1" applyBorder="1" applyAlignment="1">
      <alignment horizontal="center" vertical="center"/>
    </xf>
    <xf numFmtId="0" fontId="14" fillId="9" borderId="26" xfId="0" applyFont="1" applyFill="1" applyBorder="1" applyAlignment="1">
      <alignment horizontal="center" vertical="center"/>
    </xf>
    <xf numFmtId="0" fontId="14" fillId="9" borderId="83" xfId="0" applyFont="1" applyFill="1" applyBorder="1" applyAlignment="1">
      <alignment horizontal="center" vertical="center"/>
    </xf>
    <xf numFmtId="0" fontId="14" fillId="9" borderId="84" xfId="0" applyFont="1" applyFill="1" applyBorder="1" applyAlignment="1">
      <alignment horizontal="center" vertical="center"/>
    </xf>
    <xf numFmtId="0" fontId="16" fillId="6" borderId="66" xfId="0" applyFont="1" applyFill="1" applyBorder="1" applyAlignment="1">
      <alignment horizontal="center" vertical="center" textRotation="90" wrapText="1"/>
    </xf>
    <xf numFmtId="0" fontId="16" fillId="6" borderId="66" xfId="0" applyFont="1" applyFill="1" applyBorder="1" applyAlignment="1">
      <alignment horizontal="center" vertical="center" textRotation="90" wrapText="1"/>
    </xf>
    <xf numFmtId="0" fontId="16" fillId="6" borderId="69" xfId="0" applyFont="1" applyFill="1" applyBorder="1" applyAlignment="1">
      <alignment horizontal="center" vertical="center" textRotation="90" wrapText="1"/>
    </xf>
    <xf numFmtId="10" fontId="17" fillId="0" borderId="42" xfId="0" applyNumberFormat="1" applyFont="1" applyBorder="1" applyAlignment="1">
      <alignment horizontal="center" vertical="center"/>
    </xf>
    <xf numFmtId="0" fontId="17" fillId="0" borderId="42" xfId="0" applyFont="1" applyBorder="1" applyAlignment="1">
      <alignment vertical="top" wrapText="1"/>
    </xf>
    <xf numFmtId="10" fontId="17" fillId="0" borderId="42" xfId="0" applyNumberFormat="1" applyFont="1" applyBorder="1" applyAlignment="1">
      <alignment vertical="center"/>
    </xf>
    <xf numFmtId="0" fontId="17" fillId="0" borderId="42" xfId="0" applyFont="1" applyBorder="1"/>
    <xf numFmtId="0" fontId="17" fillId="0" borderId="85" xfId="0" applyFont="1" applyBorder="1"/>
    <xf numFmtId="10" fontId="17" fillId="0" borderId="43" xfId="0" applyNumberFormat="1" applyFont="1" applyBorder="1" applyAlignment="1">
      <alignment horizontal="center" vertical="center"/>
    </xf>
    <xf numFmtId="10" fontId="17" fillId="0" borderId="40" xfId="0" applyNumberFormat="1" applyFont="1" applyBorder="1" applyAlignment="1">
      <alignment horizontal="center" vertical="center"/>
    </xf>
    <xf numFmtId="0" fontId="17" fillId="0" borderId="36" xfId="0" applyFont="1" applyBorder="1" applyAlignment="1">
      <alignment vertical="top" wrapText="1"/>
    </xf>
    <xf numFmtId="10" fontId="17" fillId="0" borderId="40" xfId="0" applyNumberFormat="1" applyFont="1" applyBorder="1" applyAlignment="1">
      <alignment vertical="center"/>
    </xf>
    <xf numFmtId="0" fontId="17" fillId="0" borderId="36" xfId="0" applyFont="1" applyBorder="1"/>
    <xf numFmtId="0" fontId="17" fillId="0" borderId="86" xfId="0" applyFont="1" applyBorder="1"/>
    <xf numFmtId="10" fontId="17" fillId="0" borderId="63" xfId="0" applyNumberFormat="1" applyFont="1" applyBorder="1" applyAlignment="1">
      <alignment horizontal="center" vertical="center"/>
    </xf>
    <xf numFmtId="10" fontId="17" fillId="0" borderId="26" xfId="0" applyNumberFormat="1" applyFont="1" applyBorder="1" applyAlignment="1">
      <alignment horizontal="center" vertical="center"/>
    </xf>
    <xf numFmtId="0" fontId="17" fillId="0" borderId="26" xfId="0" applyFont="1" applyBorder="1" applyAlignment="1">
      <alignment vertical="top" wrapText="1"/>
    </xf>
    <xf numFmtId="10" fontId="17" fillId="0" borderId="26" xfId="0" applyNumberFormat="1" applyFont="1" applyBorder="1" applyAlignment="1">
      <alignment vertical="center"/>
    </xf>
    <xf numFmtId="0" fontId="17" fillId="0" borderId="26" xfId="0" applyFont="1" applyBorder="1"/>
    <xf numFmtId="0" fontId="17" fillId="0" borderId="83" xfId="0" applyFont="1" applyBorder="1"/>
    <xf numFmtId="10" fontId="17" fillId="0" borderId="87" xfId="0" applyNumberFormat="1" applyFont="1" applyBorder="1" applyAlignment="1">
      <alignment horizontal="center" vertical="center"/>
    </xf>
    <xf numFmtId="10" fontId="17" fillId="0" borderId="88" xfId="0" applyNumberFormat="1" applyFont="1" applyBorder="1" applyAlignment="1">
      <alignment horizontal="center" vertical="center"/>
    </xf>
    <xf numFmtId="0" fontId="17" fillId="0" borderId="88" xfId="0" applyFont="1" applyBorder="1" applyAlignment="1">
      <alignment vertical="top" wrapText="1"/>
    </xf>
    <xf numFmtId="10" fontId="17" fillId="0" borderId="88" xfId="0" applyNumberFormat="1" applyFont="1" applyBorder="1" applyAlignment="1">
      <alignment vertical="center"/>
    </xf>
    <xf numFmtId="0" fontId="17" fillId="0" borderId="88" xfId="0" applyFont="1" applyBorder="1"/>
    <xf numFmtId="0" fontId="17" fillId="0" borderId="89" xfId="0" applyFont="1" applyBorder="1"/>
    <xf numFmtId="10" fontId="17" fillId="0" borderId="90" xfId="0" applyNumberFormat="1" applyFont="1" applyBorder="1" applyAlignment="1">
      <alignment horizontal="center" vertical="center"/>
    </xf>
    <xf numFmtId="10" fontId="17" fillId="0" borderId="36" xfId="0" applyNumberFormat="1" applyFont="1" applyBorder="1" applyAlignment="1">
      <alignment horizontal="center" vertical="center"/>
    </xf>
    <xf numFmtId="10" fontId="17" fillId="0" borderId="36" xfId="0" applyNumberFormat="1" applyFont="1" applyBorder="1" applyAlignment="1">
      <alignment vertical="center"/>
    </xf>
    <xf numFmtId="10" fontId="17" fillId="0" borderId="29" xfId="0" applyNumberFormat="1" applyFont="1" applyBorder="1" applyAlignment="1">
      <alignment horizontal="center" vertical="center"/>
    </xf>
    <xf numFmtId="10" fontId="17" fillId="0" borderId="29" xfId="0" applyNumberFormat="1" applyFont="1" applyBorder="1" applyAlignment="1">
      <alignment vertical="center"/>
    </xf>
    <xf numFmtId="10" fontId="17" fillId="0" borderId="91" xfId="0" applyNumberFormat="1" applyFont="1" applyBorder="1" applyAlignment="1">
      <alignment horizontal="center" vertical="center"/>
    </xf>
    <xf numFmtId="10" fontId="17" fillId="0" borderId="91" xfId="0" applyNumberFormat="1" applyFont="1" applyBorder="1" applyAlignment="1">
      <alignment vertical="center"/>
    </xf>
    <xf numFmtId="10" fontId="17" fillId="0" borderId="63" xfId="0" applyNumberFormat="1" applyFont="1" applyBorder="1" applyAlignment="1">
      <alignment horizontal="center" vertical="center" wrapText="1"/>
    </xf>
    <xf numFmtId="0" fontId="17" fillId="0" borderId="91" xfId="0" applyFont="1" applyBorder="1"/>
    <xf numFmtId="0" fontId="17" fillId="0" borderId="92" xfId="0" applyFont="1" applyBorder="1"/>
    <xf numFmtId="0" fontId="0" fillId="0" borderId="90" xfId="0" applyBorder="1" applyAlignment="1">
      <alignment horizontal="center" vertical="center" wrapText="1"/>
    </xf>
    <xf numFmtId="0" fontId="17" fillId="0" borderId="29" xfId="0" applyFont="1" applyBorder="1" applyAlignment="1">
      <alignment vertical="top" wrapText="1"/>
    </xf>
    <xf numFmtId="0" fontId="17" fillId="0" borderId="29" xfId="0" applyFont="1" applyBorder="1"/>
    <xf numFmtId="0" fontId="17" fillId="0" borderId="93" xfId="0" applyFont="1" applyBorder="1"/>
    <xf numFmtId="0" fontId="17" fillId="0" borderId="91" xfId="0" applyFont="1" applyBorder="1" applyAlignment="1">
      <alignment vertical="top" wrapText="1"/>
    </xf>
    <xf numFmtId="0" fontId="17" fillId="0" borderId="64" xfId="0" applyFont="1" applyFill="1" applyBorder="1" applyAlignment="1">
      <alignment horizontal="left" vertical="top" wrapText="1"/>
    </xf>
    <xf numFmtId="0" fontId="17" fillId="0" borderId="26" xfId="0" applyFont="1" applyFill="1" applyBorder="1" applyAlignment="1">
      <alignment horizontal="justify" vertical="center" wrapText="1"/>
    </xf>
    <xf numFmtId="9" fontId="17" fillId="0" borderId="71" xfId="0" applyNumberFormat="1" applyFont="1" applyFill="1" applyBorder="1" applyAlignment="1">
      <alignment horizontal="center" vertical="center"/>
    </xf>
    <xf numFmtId="9" fontId="17" fillId="0" borderId="26" xfId="0" applyNumberFormat="1" applyFont="1" applyFill="1" applyBorder="1" applyAlignment="1">
      <alignment horizontal="center" vertical="center"/>
    </xf>
    <xf numFmtId="9" fontId="17" fillId="0" borderId="57" xfId="0" applyNumberFormat="1" applyFont="1" applyFill="1" applyBorder="1" applyAlignment="1">
      <alignment horizontal="center" vertical="center"/>
    </xf>
    <xf numFmtId="0" fontId="17" fillId="0" borderId="36" xfId="0" applyFont="1" applyFill="1" applyBorder="1" applyAlignment="1">
      <alignment horizontal="justify" vertical="center" wrapText="1"/>
    </xf>
    <xf numFmtId="0" fontId="17" fillId="0" borderId="39" xfId="0" applyFont="1" applyFill="1" applyBorder="1" applyAlignment="1">
      <alignment horizontal="left" vertical="top" wrapText="1"/>
    </xf>
    <xf numFmtId="0" fontId="17" fillId="0" borderId="62" xfId="0" applyFont="1" applyFill="1" applyBorder="1" applyAlignment="1">
      <alignment horizontal="left" vertical="top" wrapText="1"/>
    </xf>
    <xf numFmtId="9" fontId="16" fillId="0" borderId="40" xfId="0" applyNumberFormat="1" applyFont="1" applyBorder="1" applyAlignment="1">
      <alignment horizontal="center" vertical="center"/>
    </xf>
    <xf numFmtId="9" fontId="16" fillId="0" borderId="91" xfId="0" applyNumberFormat="1" applyFont="1" applyBorder="1" applyAlignment="1">
      <alignment horizontal="center" vertical="center"/>
    </xf>
    <xf numFmtId="0" fontId="17" fillId="0" borderId="91" xfId="0" applyFont="1" applyFill="1" applyBorder="1" applyAlignment="1">
      <alignment horizontal="left" vertical="top" wrapText="1"/>
    </xf>
    <xf numFmtId="0" fontId="17" fillId="0" borderId="63" xfId="0" applyFont="1" applyFill="1" applyBorder="1" applyAlignment="1">
      <alignment horizontal="left" vertical="top" wrapText="1"/>
    </xf>
    <xf numFmtId="10" fontId="17" fillId="0" borderId="42" xfId="0" applyNumberFormat="1" applyFont="1" applyFill="1" applyBorder="1" applyAlignment="1">
      <alignment horizontal="center" vertical="center"/>
    </xf>
    <xf numFmtId="0" fontId="17" fillId="0" borderId="42" xfId="0" applyFont="1" applyFill="1" applyBorder="1" applyAlignment="1">
      <alignment vertical="top" wrapText="1"/>
    </xf>
    <xf numFmtId="9" fontId="16" fillId="0" borderId="69" xfId="0" applyNumberFormat="1" applyFont="1" applyBorder="1" applyAlignment="1">
      <alignment horizontal="center" vertical="center"/>
    </xf>
    <xf numFmtId="9" fontId="16" fillId="0" borderId="94" xfId="0" applyNumberFormat="1" applyFont="1" applyBorder="1" applyAlignment="1">
      <alignment horizontal="center" vertical="center"/>
    </xf>
    <xf numFmtId="0" fontId="17" fillId="0" borderId="36" xfId="0" applyFont="1" applyFill="1" applyBorder="1" applyAlignment="1">
      <alignment vertical="top" wrapText="1"/>
    </xf>
    <xf numFmtId="0" fontId="17" fillId="0" borderId="88" xfId="0" applyFont="1"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1</xdr:col>
      <xdr:colOff>2998346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oneCellAnchor>
    <xdr:from>
      <xdr:col>6</xdr:col>
      <xdr:colOff>441960</xdr:colOff>
      <xdr:row>7</xdr:row>
      <xdr:rowOff>243840</xdr:rowOff>
    </xdr:from>
    <xdr:ext cx="1539240" cy="1508760"/>
    <xdr:sp macro="" textlink="">
      <xdr:nvSpPr>
        <xdr:cNvPr id="5" name="CuadroTexto 4">
          <a:extLst>
            <a:ext uri="{FF2B5EF4-FFF2-40B4-BE49-F238E27FC236}">
              <a16:creationId xmlns:a16="http://schemas.microsoft.com/office/drawing/2014/main" id="{6BFE4324-FAF7-4520-8C29-64F20D819693}"/>
            </a:ext>
          </a:extLst>
        </xdr:cNvPr>
        <xdr:cNvSpPr txBox="1"/>
      </xdr:nvSpPr>
      <xdr:spPr>
        <a:xfrm>
          <a:off x="15053310" y="5958840"/>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1</xdr:col>
      <xdr:colOff>3016772</xdr:colOff>
      <xdr:row>0</xdr:row>
      <xdr:rowOff>902335</xdr:rowOff>
    </xdr:to>
    <xdr:pic>
      <xdr:nvPicPr>
        <xdr:cNvPr id="6" name="Picture 8">
          <a:extLst>
            <a:ext uri="{FF2B5EF4-FFF2-40B4-BE49-F238E27FC236}">
              <a16:creationId xmlns:a16="http://schemas.microsoft.com/office/drawing/2014/main" id="{4DC15DEB-0DC7-4218-A53E-589EED984752}"/>
            </a:ext>
          </a:extLst>
        </xdr:cNvPr>
        <xdr:cNvPicPr>
          <a:picLocks noChangeAspect="1"/>
        </xdr:cNvPicPr>
      </xdr:nvPicPr>
      <xdr:blipFill>
        <a:blip xmlns:r="http://schemas.openxmlformats.org/officeDocument/2006/relationships" r:embed="rId1"/>
        <a:stretch>
          <a:fillRect/>
        </a:stretch>
      </xdr:blipFill>
      <xdr:spPr>
        <a:xfrm>
          <a:off x="787929" y="79375"/>
          <a:ext cx="2924168"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7" name="Picture 9">
          <a:extLst>
            <a:ext uri="{FF2B5EF4-FFF2-40B4-BE49-F238E27FC236}">
              <a16:creationId xmlns:a16="http://schemas.microsoft.com/office/drawing/2014/main" id="{54F5A335-43D0-4A70-8F74-FB2217BAE611}"/>
            </a:ext>
          </a:extLst>
        </xdr:cNvPr>
        <xdr:cNvPicPr>
          <a:picLocks noChangeAspect="1"/>
        </xdr:cNvPicPr>
      </xdr:nvPicPr>
      <xdr:blipFill>
        <a:blip xmlns:r="http://schemas.openxmlformats.org/officeDocument/2006/relationships" r:embed="rId2"/>
        <a:stretch>
          <a:fillRect/>
        </a:stretch>
      </xdr:blipFill>
      <xdr:spPr>
        <a:xfrm>
          <a:off x="1320694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B22"/>
  <sheetViews>
    <sheetView topLeftCell="A8" workbookViewId="0">
      <selection activeCell="B15" sqref="B15"/>
    </sheetView>
  </sheetViews>
  <sheetFormatPr baseColWidth="10" defaultColWidth="11.42578125" defaultRowHeight="15"/>
  <cols>
    <col min="1" max="1" width="65.42578125" customWidth="1"/>
    <col min="2" max="2" width="151.85546875" customWidth="1"/>
  </cols>
  <sheetData>
    <row r="2" spans="1:2" ht="18.75">
      <c r="A2" s="54" t="s">
        <v>0</v>
      </c>
      <c r="B2" s="54" t="s">
        <v>1</v>
      </c>
    </row>
    <row r="3" spans="1:2" ht="30">
      <c r="A3" s="57" t="s">
        <v>2</v>
      </c>
      <c r="B3" s="56" t="s">
        <v>3</v>
      </c>
    </row>
    <row r="4" spans="1:2" ht="44.25" customHeight="1">
      <c r="A4" s="57" t="s">
        <v>4</v>
      </c>
      <c r="B4" s="56" t="s">
        <v>5</v>
      </c>
    </row>
    <row r="5" spans="1:2" ht="45">
      <c r="A5" s="57" t="s">
        <v>6</v>
      </c>
      <c r="B5" s="56" t="s">
        <v>7</v>
      </c>
    </row>
    <row r="6" spans="1:2" ht="50.25" customHeight="1">
      <c r="A6" s="57" t="s">
        <v>8</v>
      </c>
      <c r="B6" s="56" t="s">
        <v>9</v>
      </c>
    </row>
    <row r="7" spans="1:2" ht="50.25" customHeight="1">
      <c r="A7" s="57" t="s">
        <v>10</v>
      </c>
      <c r="B7" s="56" t="s">
        <v>11</v>
      </c>
    </row>
    <row r="8" spans="1:2" ht="50.25" customHeight="1">
      <c r="A8" s="57" t="s">
        <v>12</v>
      </c>
      <c r="B8" s="56" t="s">
        <v>13</v>
      </c>
    </row>
    <row r="9" spans="1:2" ht="50.25" customHeight="1">
      <c r="A9" s="57" t="s">
        <v>14</v>
      </c>
      <c r="B9" s="56" t="s">
        <v>15</v>
      </c>
    </row>
    <row r="10" spans="1:2" ht="30">
      <c r="A10" s="57" t="s">
        <v>16</v>
      </c>
      <c r="B10" s="56" t="s">
        <v>17</v>
      </c>
    </row>
    <row r="11" spans="1:2" ht="43.5" customHeight="1">
      <c r="A11" s="57" t="s">
        <v>18</v>
      </c>
      <c r="B11" s="57" t="s">
        <v>19</v>
      </c>
    </row>
    <row r="12" spans="1:2" ht="60">
      <c r="A12" s="57" t="s">
        <v>20</v>
      </c>
      <c r="B12" s="56" t="s">
        <v>21</v>
      </c>
    </row>
    <row r="13" spans="1:2" ht="47.25" customHeight="1">
      <c r="A13" s="57" t="s">
        <v>22</v>
      </c>
      <c r="B13" s="56" t="s">
        <v>23</v>
      </c>
    </row>
    <row r="14" spans="1:2" ht="36" customHeight="1">
      <c r="A14" s="57" t="s">
        <v>24</v>
      </c>
      <c r="B14" s="56" t="s">
        <v>25</v>
      </c>
    </row>
    <row r="15" spans="1:2" ht="60">
      <c r="A15" s="57" t="s">
        <v>26</v>
      </c>
      <c r="B15" s="56" t="s">
        <v>27</v>
      </c>
    </row>
    <row r="16" spans="1:2" ht="30">
      <c r="A16" s="57" t="s">
        <v>28</v>
      </c>
      <c r="B16" s="56" t="s">
        <v>29</v>
      </c>
    </row>
    <row r="17" spans="1:2" ht="90">
      <c r="A17" s="57" t="s">
        <v>30</v>
      </c>
      <c r="B17" s="56" t="s">
        <v>31</v>
      </c>
    </row>
    <row r="18" spans="1:2">
      <c r="A18" s="55"/>
      <c r="B18" s="55"/>
    </row>
    <row r="19" spans="1:2" ht="13.5" customHeight="1">
      <c r="A19" s="55"/>
      <c r="B19" s="55"/>
    </row>
    <row r="20" spans="1:2">
      <c r="A20" s="55"/>
      <c r="B20" s="55"/>
    </row>
    <row r="21" spans="1:2">
      <c r="A21" s="55"/>
      <c r="B21" s="55"/>
    </row>
    <row r="22" spans="1:2">
      <c r="A22" s="55"/>
      <c r="B22" s="5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DC0E3"/>
  </sheetPr>
  <dimension ref="A1:K79"/>
  <sheetViews>
    <sheetView showGridLines="0" view="pageBreakPreview" topLeftCell="A10" zoomScale="70" zoomScaleNormal="96" zoomScaleSheetLayoutView="70" workbookViewId="0">
      <selection activeCell="D16" sqref="D16"/>
    </sheetView>
  </sheetViews>
  <sheetFormatPr baseColWidth="10" defaultColWidth="10.42578125" defaultRowHeight="14.25"/>
  <cols>
    <col min="1" max="1" width="10.42578125" style="8"/>
    <col min="2" max="2" width="53.28515625" style="20" customWidth="1"/>
    <col min="3" max="3" width="15.42578125" style="27" customWidth="1"/>
    <col min="4" max="4" width="50.42578125" style="8" customWidth="1"/>
    <col min="5" max="5" width="35.5703125" style="27" customWidth="1"/>
    <col min="6" max="6" width="55.85546875" style="8" customWidth="1"/>
    <col min="7" max="7" width="4.7109375" style="8" customWidth="1"/>
    <col min="8" max="16384" width="10.42578125" style="8"/>
  </cols>
  <sheetData>
    <row r="1" spans="1:9" ht="80.099999999999994" customHeight="1">
      <c r="A1" s="6"/>
      <c r="B1" s="7"/>
      <c r="C1" s="139" t="s">
        <v>32</v>
      </c>
      <c r="D1" s="139"/>
      <c r="E1" s="139"/>
      <c r="F1" s="7"/>
      <c r="G1" s="6"/>
      <c r="H1" s="6"/>
      <c r="I1" s="6"/>
    </row>
    <row r="2" spans="1:9" ht="54.75" customHeight="1">
      <c r="B2" s="122" t="s">
        <v>33</v>
      </c>
      <c r="C2" s="145" t="s">
        <v>288</v>
      </c>
      <c r="D2" s="146"/>
      <c r="E2" s="9" t="s">
        <v>34</v>
      </c>
      <c r="F2" s="10" t="s">
        <v>289</v>
      </c>
    </row>
    <row r="3" spans="1:9" ht="16.7" customHeight="1">
      <c r="B3" s="11"/>
      <c r="C3" s="12"/>
      <c r="D3" s="12"/>
      <c r="E3" s="13"/>
      <c r="F3" s="12"/>
    </row>
    <row r="4" spans="1:9" ht="54.75" customHeight="1">
      <c r="B4" s="122" t="s">
        <v>290</v>
      </c>
      <c r="C4" s="147" t="s">
        <v>291</v>
      </c>
      <c r="D4" s="148"/>
      <c r="E4" s="148"/>
      <c r="F4" s="148"/>
    </row>
    <row r="5" spans="1:9" ht="13.35" customHeight="1">
      <c r="B5" s="14"/>
      <c r="C5" s="15"/>
      <c r="E5" s="13"/>
      <c r="F5" s="13"/>
    </row>
    <row r="6" spans="1:9" ht="21" customHeight="1">
      <c r="B6" s="150" t="s">
        <v>292</v>
      </c>
      <c r="C6" s="149" t="s">
        <v>35</v>
      </c>
      <c r="D6" s="149"/>
      <c r="E6" s="149" t="s">
        <v>36</v>
      </c>
      <c r="F6" s="149"/>
    </row>
    <row r="7" spans="1:9" ht="281.25" customHeight="1">
      <c r="B7" s="151"/>
      <c r="C7" s="152"/>
      <c r="D7" s="153"/>
      <c r="E7" s="154" t="s">
        <v>330</v>
      </c>
      <c r="F7" s="154"/>
    </row>
    <row r="8" spans="1:9" ht="21" customHeight="1">
      <c r="B8" s="14"/>
      <c r="C8" s="15"/>
      <c r="E8" s="13"/>
      <c r="F8" s="13"/>
    </row>
    <row r="9" spans="1:9" ht="20.100000000000001" customHeight="1">
      <c r="B9" s="143" t="s">
        <v>37</v>
      </c>
      <c r="C9" s="143"/>
      <c r="D9" s="143"/>
      <c r="E9" s="143"/>
      <c r="F9" s="143"/>
    </row>
    <row r="10" spans="1:9" ht="20.100000000000001" customHeight="1">
      <c r="B10" s="16" t="s">
        <v>38</v>
      </c>
      <c r="C10" s="16" t="s">
        <v>39</v>
      </c>
      <c r="D10" s="16" t="s">
        <v>40</v>
      </c>
      <c r="E10" s="16" t="s">
        <v>41</v>
      </c>
      <c r="F10" s="16" t="s">
        <v>42</v>
      </c>
    </row>
    <row r="11" spans="1:9" s="17" customFormat="1" ht="118.5" customHeight="1">
      <c r="B11" s="155" t="s">
        <v>43</v>
      </c>
      <c r="C11" s="123">
        <v>1</v>
      </c>
      <c r="D11" s="124" t="s">
        <v>44</v>
      </c>
      <c r="E11" s="125">
        <v>1</v>
      </c>
      <c r="F11" s="124" t="s">
        <v>293</v>
      </c>
    </row>
    <row r="12" spans="1:9" s="17" customFormat="1" ht="113.25" customHeight="1">
      <c r="B12" s="155"/>
      <c r="C12" s="123">
        <v>2</v>
      </c>
      <c r="D12" s="124" t="s">
        <v>45</v>
      </c>
      <c r="E12" s="125">
        <v>2</v>
      </c>
      <c r="F12" s="124" t="s">
        <v>294</v>
      </c>
      <c r="I12" s="17" t="s">
        <v>46</v>
      </c>
    </row>
    <row r="13" spans="1:9" ht="80.099999999999994" customHeight="1">
      <c r="B13" s="156" t="s">
        <v>47</v>
      </c>
      <c r="C13" s="126">
        <v>3</v>
      </c>
      <c r="D13" s="127" t="s">
        <v>295</v>
      </c>
      <c r="E13" s="126">
        <v>3</v>
      </c>
      <c r="F13" s="127" t="s">
        <v>48</v>
      </c>
    </row>
    <row r="14" spans="1:9" ht="80.099999999999994" customHeight="1">
      <c r="B14" s="156"/>
      <c r="C14" s="126">
        <v>4</v>
      </c>
      <c r="D14" s="127" t="s">
        <v>49</v>
      </c>
      <c r="E14" s="126"/>
      <c r="F14" s="127"/>
    </row>
    <row r="15" spans="1:9" ht="80.099999999999994" customHeight="1">
      <c r="B15" s="156"/>
      <c r="C15" s="126">
        <v>5</v>
      </c>
      <c r="D15" s="127" t="s">
        <v>50</v>
      </c>
      <c r="E15" s="126"/>
      <c r="F15" s="127"/>
    </row>
    <row r="16" spans="1:9" ht="80.099999999999994" customHeight="1">
      <c r="B16" s="140" t="s">
        <v>51</v>
      </c>
      <c r="C16" s="126">
        <v>6</v>
      </c>
      <c r="D16" s="127" t="s">
        <v>296</v>
      </c>
      <c r="E16" s="126">
        <v>4</v>
      </c>
      <c r="F16" s="127" t="s">
        <v>297</v>
      </c>
    </row>
    <row r="17" spans="2:11" ht="80.099999999999994" customHeight="1">
      <c r="B17" s="141"/>
      <c r="C17" s="126">
        <v>7</v>
      </c>
      <c r="D17" s="127" t="s">
        <v>298</v>
      </c>
      <c r="E17" s="126">
        <v>5</v>
      </c>
      <c r="F17" s="124" t="s">
        <v>299</v>
      </c>
    </row>
    <row r="18" spans="2:11" ht="80.099999999999994" customHeight="1">
      <c r="B18" s="141"/>
      <c r="C18" s="126">
        <v>8</v>
      </c>
      <c r="D18" s="127" t="s">
        <v>52</v>
      </c>
      <c r="E18" s="126">
        <v>6</v>
      </c>
      <c r="F18" s="124" t="s">
        <v>300</v>
      </c>
    </row>
    <row r="19" spans="2:11" ht="80.099999999999994" customHeight="1">
      <c r="B19" s="141"/>
      <c r="C19" s="126">
        <v>9</v>
      </c>
      <c r="D19" s="127" t="s">
        <v>53</v>
      </c>
      <c r="E19" s="126"/>
      <c r="F19" s="124"/>
    </row>
    <row r="20" spans="2:11" ht="80.099999999999994" customHeight="1">
      <c r="B20" s="141"/>
      <c r="C20" s="126">
        <v>10</v>
      </c>
      <c r="D20" s="127" t="s">
        <v>54</v>
      </c>
      <c r="E20" s="126"/>
      <c r="F20" s="127"/>
      <c r="K20" s="18"/>
    </row>
    <row r="21" spans="2:11" ht="80.099999999999994" customHeight="1">
      <c r="B21" s="142"/>
      <c r="C21" s="126">
        <v>11</v>
      </c>
      <c r="D21" s="127" t="s">
        <v>55</v>
      </c>
      <c r="E21" s="126"/>
      <c r="F21" s="127"/>
      <c r="K21" s="18"/>
    </row>
    <row r="22" spans="2:11" ht="80.099999999999994" customHeight="1">
      <c r="B22" s="144" t="s">
        <v>56</v>
      </c>
      <c r="C22" s="126">
        <v>12</v>
      </c>
      <c r="D22" s="124" t="s">
        <v>57</v>
      </c>
      <c r="E22" s="123">
        <v>7</v>
      </c>
      <c r="F22" s="124" t="s">
        <v>301</v>
      </c>
    </row>
    <row r="23" spans="2:11" ht="80.099999999999994" customHeight="1">
      <c r="B23" s="144"/>
      <c r="C23" s="126">
        <v>13</v>
      </c>
      <c r="D23" s="124" t="s">
        <v>58</v>
      </c>
      <c r="E23" s="123">
        <v>8</v>
      </c>
      <c r="F23" s="124" t="s">
        <v>59</v>
      </c>
    </row>
    <row r="24" spans="2:11" ht="80.099999999999994" customHeight="1">
      <c r="B24" s="144"/>
      <c r="C24" s="126">
        <v>14</v>
      </c>
      <c r="D24" s="124" t="s">
        <v>60</v>
      </c>
      <c r="E24" s="128"/>
      <c r="F24" s="129"/>
    </row>
    <row r="25" spans="2:11" ht="80.099999999999994" customHeight="1">
      <c r="B25" s="144"/>
      <c r="C25" s="126">
        <v>15</v>
      </c>
      <c r="D25" s="124" t="s">
        <v>62</v>
      </c>
      <c r="E25" s="123">
        <v>9</v>
      </c>
      <c r="F25" s="124" t="s">
        <v>61</v>
      </c>
    </row>
    <row r="26" spans="2:11" ht="174.6" customHeight="1">
      <c r="B26" s="130" t="s">
        <v>63</v>
      </c>
      <c r="C26" s="126">
        <v>16</v>
      </c>
      <c r="D26" s="124" t="s">
        <v>64</v>
      </c>
      <c r="E26" s="123">
        <v>10</v>
      </c>
      <c r="F26" s="124" t="s">
        <v>65</v>
      </c>
    </row>
    <row r="27" spans="2:11" ht="48.75" customHeight="1">
      <c r="B27" s="140" t="s">
        <v>66</v>
      </c>
      <c r="C27" s="126">
        <v>17</v>
      </c>
      <c r="D27" s="131" t="s">
        <v>67</v>
      </c>
      <c r="E27" s="126">
        <v>11</v>
      </c>
      <c r="F27" s="127" t="s">
        <v>302</v>
      </c>
    </row>
    <row r="28" spans="2:11" ht="48.75" customHeight="1">
      <c r="B28" s="141"/>
      <c r="C28" s="126">
        <v>18</v>
      </c>
      <c r="D28" s="131" t="s">
        <v>303</v>
      </c>
      <c r="E28" s="126"/>
      <c r="F28" s="127"/>
    </row>
    <row r="29" spans="2:11" ht="48.75" customHeight="1">
      <c r="B29" s="141"/>
      <c r="C29" s="126">
        <v>19</v>
      </c>
      <c r="D29" s="131" t="s">
        <v>68</v>
      </c>
      <c r="E29" s="126">
        <v>12</v>
      </c>
      <c r="F29" s="127" t="s">
        <v>304</v>
      </c>
    </row>
    <row r="30" spans="2:11" ht="87" customHeight="1">
      <c r="B30" s="142"/>
      <c r="C30" s="126">
        <v>20</v>
      </c>
      <c r="D30" s="131" t="s">
        <v>305</v>
      </c>
      <c r="E30" s="126"/>
      <c r="F30" s="127"/>
    </row>
    <row r="31" spans="2:11" ht="20.100000000000001" customHeight="1">
      <c r="B31" s="143" t="s">
        <v>69</v>
      </c>
      <c r="C31" s="143"/>
      <c r="D31" s="143"/>
      <c r="E31" s="143"/>
      <c r="F31" s="143"/>
    </row>
    <row r="32" spans="2:11" ht="20.100000000000001" customHeight="1">
      <c r="B32" s="16" t="s">
        <v>38</v>
      </c>
      <c r="C32" s="16" t="s">
        <v>39</v>
      </c>
      <c r="D32" s="16" t="s">
        <v>70</v>
      </c>
      <c r="E32" s="16" t="s">
        <v>41</v>
      </c>
      <c r="F32" s="16" t="s">
        <v>71</v>
      </c>
    </row>
    <row r="33" spans="2:6" ht="98.45" customHeight="1">
      <c r="B33" s="144" t="s">
        <v>72</v>
      </c>
      <c r="C33" s="123">
        <v>1</v>
      </c>
      <c r="D33" s="124" t="s">
        <v>73</v>
      </c>
      <c r="E33" s="123">
        <v>1</v>
      </c>
      <c r="F33" s="124" t="s">
        <v>74</v>
      </c>
    </row>
    <row r="34" spans="2:6" ht="81" customHeight="1">
      <c r="B34" s="144"/>
      <c r="C34" s="123">
        <v>2</v>
      </c>
      <c r="D34" s="124" t="s">
        <v>75</v>
      </c>
      <c r="E34" s="123">
        <v>2</v>
      </c>
      <c r="F34" s="124" t="s">
        <v>76</v>
      </c>
    </row>
    <row r="35" spans="2:6" ht="92.1" customHeight="1">
      <c r="B35" s="144"/>
      <c r="C35" s="123"/>
      <c r="D35" s="124"/>
      <c r="E35" s="123">
        <v>3</v>
      </c>
      <c r="F35" s="124" t="s">
        <v>77</v>
      </c>
    </row>
    <row r="36" spans="2:6" ht="68.25" customHeight="1">
      <c r="B36" s="144"/>
      <c r="C36" s="123"/>
      <c r="D36" s="124"/>
      <c r="E36" s="123">
        <v>4</v>
      </c>
      <c r="F36" s="124" t="s">
        <v>78</v>
      </c>
    </row>
    <row r="37" spans="2:6" ht="68.25" customHeight="1">
      <c r="B37" s="144"/>
      <c r="C37" s="123"/>
      <c r="D37" s="17"/>
      <c r="E37" s="123">
        <v>5</v>
      </c>
      <c r="F37" s="124" t="s">
        <v>79</v>
      </c>
    </row>
    <row r="38" spans="2:6" ht="41.45" customHeight="1">
      <c r="B38" s="144"/>
      <c r="C38" s="123"/>
      <c r="D38" s="131"/>
      <c r="E38" s="123">
        <v>6</v>
      </c>
      <c r="F38" s="124" t="s">
        <v>80</v>
      </c>
    </row>
    <row r="39" spans="2:6" ht="49.5" customHeight="1">
      <c r="B39" s="144"/>
      <c r="C39" s="123"/>
      <c r="D39" s="131"/>
      <c r="E39" s="123">
        <v>7</v>
      </c>
      <c r="F39" s="131" t="s">
        <v>81</v>
      </c>
    </row>
    <row r="40" spans="2:6" ht="49.5" customHeight="1">
      <c r="B40" s="132" t="s">
        <v>82</v>
      </c>
      <c r="C40" s="123"/>
      <c r="D40" s="131"/>
      <c r="E40" s="123"/>
      <c r="F40" s="131"/>
    </row>
    <row r="41" spans="2:6" s="19" customFormat="1" ht="42.75">
      <c r="B41" s="144" t="s">
        <v>83</v>
      </c>
      <c r="C41" s="123">
        <v>3</v>
      </c>
      <c r="D41" s="124" t="s">
        <v>84</v>
      </c>
      <c r="E41" s="123">
        <v>8</v>
      </c>
      <c r="F41" s="133" t="s">
        <v>306</v>
      </c>
    </row>
    <row r="42" spans="2:6" s="19" customFormat="1" ht="55.5" customHeight="1">
      <c r="B42" s="144"/>
      <c r="C42" s="123">
        <v>4</v>
      </c>
      <c r="D42" s="124" t="s">
        <v>85</v>
      </c>
      <c r="E42" s="123">
        <v>9</v>
      </c>
      <c r="F42" s="124" t="s">
        <v>307</v>
      </c>
    </row>
    <row r="43" spans="2:6" s="19" customFormat="1" ht="57">
      <c r="B43" s="144"/>
      <c r="C43" s="123">
        <v>5</v>
      </c>
      <c r="D43" s="124" t="s">
        <v>86</v>
      </c>
      <c r="E43" s="123">
        <v>10</v>
      </c>
      <c r="F43" s="124" t="s">
        <v>308</v>
      </c>
    </row>
    <row r="44" spans="2:6" s="19" customFormat="1" ht="61.5" customHeight="1">
      <c r="B44" s="144"/>
      <c r="C44" s="123">
        <v>6</v>
      </c>
      <c r="D44" s="124" t="s">
        <v>87</v>
      </c>
      <c r="E44" s="123">
        <v>11</v>
      </c>
      <c r="F44" s="124" t="s">
        <v>309</v>
      </c>
    </row>
    <row r="45" spans="2:6" ht="71.25" customHeight="1">
      <c r="B45" s="144"/>
      <c r="C45" s="123">
        <v>7</v>
      </c>
      <c r="D45" s="133" t="s">
        <v>88</v>
      </c>
      <c r="E45" s="123">
        <v>12</v>
      </c>
      <c r="F45" s="124" t="s">
        <v>310</v>
      </c>
    </row>
    <row r="46" spans="2:6" ht="105" customHeight="1">
      <c r="B46" s="144"/>
      <c r="C46" s="123">
        <v>8</v>
      </c>
      <c r="D46" s="124" t="s">
        <v>311</v>
      </c>
      <c r="E46" s="123">
        <v>13</v>
      </c>
      <c r="F46" s="124" t="s">
        <v>312</v>
      </c>
    </row>
    <row r="47" spans="2:6" ht="106.9" customHeight="1">
      <c r="B47" s="144" t="s">
        <v>89</v>
      </c>
      <c r="C47" s="123">
        <v>9</v>
      </c>
      <c r="D47" s="124" t="s">
        <v>313</v>
      </c>
      <c r="E47" s="123">
        <v>14</v>
      </c>
      <c r="F47" s="134" t="s">
        <v>314</v>
      </c>
    </row>
    <row r="48" spans="2:6" ht="62.45" customHeight="1">
      <c r="B48" s="144"/>
      <c r="C48" s="123">
        <v>10</v>
      </c>
      <c r="D48" s="124" t="s">
        <v>315</v>
      </c>
      <c r="E48" s="123">
        <v>15</v>
      </c>
      <c r="F48" s="124" t="s">
        <v>316</v>
      </c>
    </row>
    <row r="49" spans="2:6" ht="57">
      <c r="B49" s="144"/>
      <c r="C49" s="123">
        <v>11</v>
      </c>
      <c r="D49" s="124" t="s">
        <v>317</v>
      </c>
      <c r="E49" s="125">
        <v>16</v>
      </c>
      <c r="F49" s="124" t="s">
        <v>318</v>
      </c>
    </row>
    <row r="50" spans="2:6" ht="42.75">
      <c r="B50" s="144" t="s">
        <v>90</v>
      </c>
      <c r="C50" s="123">
        <v>12</v>
      </c>
      <c r="D50" s="124" t="s">
        <v>91</v>
      </c>
      <c r="E50" s="125">
        <v>17</v>
      </c>
      <c r="F50" s="133" t="s">
        <v>319</v>
      </c>
    </row>
    <row r="51" spans="2:6" ht="28.5">
      <c r="B51" s="144"/>
      <c r="C51" s="123">
        <v>13</v>
      </c>
      <c r="D51" s="124" t="s">
        <v>92</v>
      </c>
      <c r="E51" s="125">
        <v>18</v>
      </c>
      <c r="F51" s="133" t="s">
        <v>93</v>
      </c>
    </row>
    <row r="52" spans="2:6" ht="57">
      <c r="B52" s="144"/>
      <c r="C52" s="123">
        <v>14</v>
      </c>
      <c r="D52" s="124" t="s">
        <v>320</v>
      </c>
      <c r="E52" s="125"/>
      <c r="F52" s="133"/>
    </row>
    <row r="53" spans="2:6" ht="28.5">
      <c r="B53" s="144"/>
      <c r="C53" s="123">
        <v>15</v>
      </c>
      <c r="D53" s="124" t="s">
        <v>94</v>
      </c>
      <c r="E53" s="125"/>
      <c r="F53" s="133"/>
    </row>
    <row r="54" spans="2:6" ht="28.5">
      <c r="B54" s="144"/>
      <c r="C54" s="123">
        <v>16</v>
      </c>
      <c r="D54" s="124" t="s">
        <v>95</v>
      </c>
      <c r="E54" s="125"/>
      <c r="F54" s="133"/>
    </row>
    <row r="55" spans="2:6" ht="28.5">
      <c r="B55" s="144"/>
      <c r="C55" s="123">
        <v>17</v>
      </c>
      <c r="D55" s="124" t="s">
        <v>96</v>
      </c>
      <c r="E55" s="125"/>
      <c r="F55" s="133"/>
    </row>
    <row r="56" spans="2:6" ht="42.75">
      <c r="B56" s="144"/>
      <c r="C56" s="123">
        <v>18</v>
      </c>
      <c r="D56" s="124" t="s">
        <v>97</v>
      </c>
      <c r="E56" s="125"/>
      <c r="F56" s="133"/>
    </row>
    <row r="57" spans="2:6" ht="57">
      <c r="B57" s="144"/>
      <c r="C57" s="123">
        <v>19</v>
      </c>
      <c r="D57" s="124" t="s">
        <v>98</v>
      </c>
      <c r="E57" s="125"/>
      <c r="F57" s="133"/>
    </row>
    <row r="58" spans="2:6" ht="28.5">
      <c r="B58" s="144"/>
      <c r="C58" s="123">
        <v>20</v>
      </c>
      <c r="D58" s="124" t="s">
        <v>99</v>
      </c>
      <c r="E58" s="125"/>
      <c r="F58" s="135"/>
    </row>
    <row r="59" spans="2:6" ht="57">
      <c r="B59" s="144" t="s">
        <v>100</v>
      </c>
      <c r="C59" s="123">
        <v>21</v>
      </c>
      <c r="D59" s="124" t="s">
        <v>101</v>
      </c>
      <c r="E59" s="125">
        <v>19</v>
      </c>
      <c r="F59" s="133" t="s">
        <v>102</v>
      </c>
    </row>
    <row r="60" spans="2:6" ht="28.5">
      <c r="B60" s="144"/>
      <c r="C60" s="123">
        <v>22</v>
      </c>
      <c r="D60" s="124" t="s">
        <v>321</v>
      </c>
      <c r="E60" s="125">
        <v>20</v>
      </c>
      <c r="F60" s="124" t="s">
        <v>322</v>
      </c>
    </row>
    <row r="61" spans="2:6" ht="71.25">
      <c r="B61" s="136" t="s">
        <v>103</v>
      </c>
      <c r="C61" s="123">
        <v>23</v>
      </c>
      <c r="D61" s="124" t="s">
        <v>323</v>
      </c>
      <c r="E61" s="125">
        <v>21</v>
      </c>
      <c r="F61" s="133" t="s">
        <v>104</v>
      </c>
    </row>
    <row r="62" spans="2:6" ht="45" customHeight="1">
      <c r="B62" s="144" t="s">
        <v>105</v>
      </c>
      <c r="C62" s="123">
        <v>24</v>
      </c>
      <c r="D62" s="124" t="s">
        <v>106</v>
      </c>
      <c r="E62" s="125">
        <v>22</v>
      </c>
      <c r="F62" s="124" t="s">
        <v>107</v>
      </c>
    </row>
    <row r="63" spans="2:6" ht="77.099999999999994" customHeight="1">
      <c r="B63" s="144"/>
      <c r="C63" s="123"/>
      <c r="D63" s="124"/>
      <c r="E63" s="125">
        <v>23</v>
      </c>
      <c r="F63" s="124" t="s">
        <v>324</v>
      </c>
    </row>
    <row r="64" spans="2:6" ht="42.75">
      <c r="B64" s="144" t="s">
        <v>108</v>
      </c>
      <c r="C64" s="123">
        <v>25</v>
      </c>
      <c r="D64" s="133" t="s">
        <v>109</v>
      </c>
      <c r="E64" s="125">
        <v>24</v>
      </c>
      <c r="F64" s="133" t="s">
        <v>110</v>
      </c>
    </row>
    <row r="65" spans="2:11" ht="50.1" customHeight="1">
      <c r="B65" s="144"/>
      <c r="C65" s="123">
        <v>26</v>
      </c>
      <c r="D65" s="133" t="s">
        <v>111</v>
      </c>
      <c r="E65" s="125">
        <v>25</v>
      </c>
      <c r="F65" s="133" t="s">
        <v>112</v>
      </c>
    </row>
    <row r="66" spans="2:11" ht="50.1" customHeight="1">
      <c r="B66" s="144"/>
      <c r="C66" s="123"/>
      <c r="D66" s="17"/>
      <c r="E66" s="125">
        <v>26</v>
      </c>
      <c r="F66" s="133" t="s">
        <v>113</v>
      </c>
    </row>
    <row r="67" spans="2:11" ht="50.1" customHeight="1">
      <c r="B67" s="144"/>
      <c r="C67" s="123"/>
      <c r="D67" s="137"/>
      <c r="E67" s="125">
        <v>27</v>
      </c>
      <c r="F67" s="133" t="s">
        <v>325</v>
      </c>
    </row>
    <row r="68" spans="2:11" ht="50.1" customHeight="1">
      <c r="B68" s="144"/>
      <c r="C68" s="123"/>
      <c r="D68" s="125"/>
      <c r="E68" s="125">
        <v>28</v>
      </c>
      <c r="F68" s="133" t="s">
        <v>114</v>
      </c>
    </row>
    <row r="69" spans="2:11" ht="39.950000000000003" customHeight="1">
      <c r="B69" s="140" t="s">
        <v>115</v>
      </c>
      <c r="C69" s="123">
        <v>27</v>
      </c>
      <c r="D69" s="124" t="s">
        <v>116</v>
      </c>
      <c r="E69" s="125">
        <v>29</v>
      </c>
      <c r="F69" s="124" t="s">
        <v>326</v>
      </c>
    </row>
    <row r="70" spans="2:11" ht="72" customHeight="1">
      <c r="B70" s="141"/>
      <c r="C70" s="123">
        <v>28</v>
      </c>
      <c r="D70" s="124" t="s">
        <v>117</v>
      </c>
      <c r="E70" s="125">
        <v>30</v>
      </c>
      <c r="F70" s="124" t="s">
        <v>327</v>
      </c>
    </row>
    <row r="71" spans="2:11" ht="72" customHeight="1">
      <c r="B71" s="141"/>
      <c r="C71" s="123">
        <v>29</v>
      </c>
      <c r="D71" s="124" t="s">
        <v>118</v>
      </c>
      <c r="E71" s="138">
        <v>31</v>
      </c>
      <c r="F71" s="124" t="s">
        <v>119</v>
      </c>
    </row>
    <row r="72" spans="2:11" ht="72" customHeight="1">
      <c r="B72" s="141"/>
      <c r="C72" s="123">
        <v>30</v>
      </c>
      <c r="D72" s="124" t="s">
        <v>120</v>
      </c>
      <c r="E72" s="138">
        <v>32</v>
      </c>
      <c r="F72" s="124" t="s">
        <v>121</v>
      </c>
    </row>
    <row r="73" spans="2:11" ht="72" customHeight="1">
      <c r="B73" s="142"/>
      <c r="C73" s="123">
        <v>31</v>
      </c>
      <c r="D73" s="124" t="s">
        <v>123</v>
      </c>
      <c r="E73" s="138">
        <v>33</v>
      </c>
      <c r="F73" s="124" t="s">
        <v>328</v>
      </c>
    </row>
    <row r="74" spans="2:11">
      <c r="B74" s="130"/>
      <c r="C74" s="123"/>
      <c r="D74" s="124"/>
      <c r="E74" s="138"/>
      <c r="F74" s="124"/>
    </row>
    <row r="75" spans="2:11" ht="42.75">
      <c r="B75" s="21" t="s">
        <v>329</v>
      </c>
      <c r="C75" s="157" t="s">
        <v>124</v>
      </c>
      <c r="D75" s="158"/>
      <c r="E75" s="22" t="s">
        <v>125</v>
      </c>
      <c r="F75" s="23" t="s">
        <v>126</v>
      </c>
    </row>
    <row r="76" spans="2:11" ht="28.5">
      <c r="B76" s="24" t="s">
        <v>127</v>
      </c>
      <c r="C76" s="159" t="s">
        <v>128</v>
      </c>
      <c r="D76" s="160"/>
      <c r="E76" s="25" t="s">
        <v>129</v>
      </c>
      <c r="F76" s="26" t="s">
        <v>130</v>
      </c>
      <c r="K76" s="8" t="s">
        <v>122</v>
      </c>
    </row>
    <row r="77" spans="2:11" ht="18" customHeight="1">
      <c r="F77" s="28"/>
    </row>
    <row r="78" spans="2:11" ht="36" customHeight="1"/>
    <row r="79" spans="2:11" ht="36" customHeight="1"/>
  </sheetData>
  <mergeCells count="25">
    <mergeCell ref="B22:B25"/>
    <mergeCell ref="B69:B73"/>
    <mergeCell ref="C75:D75"/>
    <mergeCell ref="C76:D76"/>
    <mergeCell ref="B33:B39"/>
    <mergeCell ref="B41:B46"/>
    <mergeCell ref="B47:B49"/>
    <mergeCell ref="B50:B58"/>
    <mergeCell ref="B59:B60"/>
    <mergeCell ref="C1:E1"/>
    <mergeCell ref="B27:B30"/>
    <mergeCell ref="B31:F31"/>
    <mergeCell ref="B62:B63"/>
    <mergeCell ref="B64:B68"/>
    <mergeCell ref="C2:D2"/>
    <mergeCell ref="C4:F4"/>
    <mergeCell ref="C6:D6"/>
    <mergeCell ref="B6:B7"/>
    <mergeCell ref="E6:F6"/>
    <mergeCell ref="C7:D7"/>
    <mergeCell ref="E7:F7"/>
    <mergeCell ref="B9:F9"/>
    <mergeCell ref="B11:B12"/>
    <mergeCell ref="B13:B15"/>
    <mergeCell ref="B16:B2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6"/>
  <sheetViews>
    <sheetView showGridLines="0" tabSelected="1" topLeftCell="I21" zoomScale="53" zoomScaleNormal="53" workbookViewId="0">
      <selection activeCell="S23" sqref="S23"/>
    </sheetView>
  </sheetViews>
  <sheetFormatPr baseColWidth="10" defaultColWidth="11.42578125" defaultRowHeight="18.75"/>
  <cols>
    <col min="1" max="1" width="13.5703125" style="29" customWidth="1"/>
    <col min="2" max="2" width="27" style="29" customWidth="1"/>
    <col min="3" max="3" width="67.85546875" style="29" customWidth="1"/>
    <col min="4" max="4" width="77" style="29" customWidth="1"/>
    <col min="5" max="5" width="24.140625" style="29" customWidth="1"/>
    <col min="6" max="6" width="34.42578125" style="29" customWidth="1"/>
    <col min="7" max="7" width="56.42578125" style="29" customWidth="1"/>
    <col min="8" max="8" width="19.5703125" style="29" customWidth="1"/>
    <col min="9" max="9" width="25.28515625" style="33" customWidth="1"/>
    <col min="10" max="10" width="84.5703125" style="29" customWidth="1"/>
    <col min="11" max="11" width="19.28515625" style="29" customWidth="1"/>
    <col min="12" max="12" width="29.140625" style="29" customWidth="1"/>
    <col min="13" max="14" width="16.85546875" style="29" customWidth="1"/>
    <col min="15" max="16" width="16.5703125" style="33" customWidth="1"/>
    <col min="17" max="17" width="58.28515625" style="29" customWidth="1"/>
    <col min="18" max="18" width="14.7109375" style="29" customWidth="1"/>
    <col min="19" max="19" width="30.7109375" style="29" customWidth="1"/>
    <col min="20" max="20" width="14.7109375" style="29" customWidth="1"/>
    <col min="21" max="21" width="31.28515625" style="29" customWidth="1"/>
    <col min="22" max="22" width="14.7109375" style="29" customWidth="1"/>
    <col min="23" max="23" width="31" style="29" customWidth="1"/>
    <col min="24" max="24" width="14.7109375" style="29" customWidth="1"/>
    <col min="25" max="25" width="31" style="29" customWidth="1"/>
    <col min="26" max="26" width="14.85546875" style="29" customWidth="1"/>
    <col min="27" max="16384" width="11.42578125" style="29"/>
  </cols>
  <sheetData>
    <row r="1" spans="1:26" ht="42" customHeight="1">
      <c r="A1" s="41"/>
      <c r="B1" s="42"/>
      <c r="C1" s="42"/>
      <c r="D1" s="186" t="s">
        <v>131</v>
      </c>
      <c r="E1" s="186"/>
      <c r="F1" s="186"/>
      <c r="G1" s="186"/>
      <c r="H1" s="186"/>
      <c r="I1" s="186"/>
      <c r="J1" s="58"/>
      <c r="K1" s="58"/>
      <c r="L1" s="58"/>
      <c r="M1" s="58"/>
      <c r="P1" s="43"/>
      <c r="Q1" s="44"/>
    </row>
    <row r="2" spans="1:26" s="30" customFormat="1" ht="19.5" customHeight="1">
      <c r="A2" s="45"/>
      <c r="B2" s="46"/>
      <c r="C2" s="46"/>
      <c r="D2" s="46"/>
      <c r="E2" s="46"/>
      <c r="F2" s="46"/>
      <c r="G2" s="189" t="s">
        <v>132</v>
      </c>
      <c r="H2" s="189"/>
      <c r="I2" s="189"/>
      <c r="J2" s="189"/>
      <c r="K2" s="189"/>
      <c r="L2" s="189"/>
      <c r="M2" s="189"/>
      <c r="N2" s="189"/>
      <c r="O2" s="189"/>
      <c r="P2" s="47"/>
      <c r="Q2" s="48"/>
    </row>
    <row r="3" spans="1:26" ht="30.75" customHeight="1">
      <c r="A3" s="192" t="s">
        <v>133</v>
      </c>
      <c r="B3" s="193"/>
      <c r="C3" s="193"/>
      <c r="D3" s="193"/>
      <c r="E3" s="193"/>
      <c r="F3" s="193"/>
      <c r="G3" s="193"/>
      <c r="H3" s="193"/>
      <c r="I3" s="193"/>
      <c r="J3" s="193"/>
      <c r="K3" s="193"/>
      <c r="L3" s="193"/>
      <c r="M3" s="193"/>
      <c r="N3" s="193"/>
      <c r="O3" s="193"/>
      <c r="P3" s="194"/>
      <c r="Q3" s="53"/>
    </row>
    <row r="4" spans="1:26" s="30" customFormat="1" ht="33" customHeight="1">
      <c r="A4" s="49"/>
      <c r="B4" s="31"/>
      <c r="C4" s="193" t="s">
        <v>134</v>
      </c>
      <c r="D4" s="193"/>
      <c r="E4" s="193"/>
      <c r="F4" s="193"/>
      <c r="G4" s="193"/>
      <c r="H4" s="193"/>
      <c r="I4" s="193"/>
      <c r="J4" s="193"/>
      <c r="K4" s="193"/>
      <c r="L4" s="193"/>
      <c r="M4" s="193"/>
      <c r="N4" s="193"/>
      <c r="O4" s="193"/>
      <c r="P4" s="194"/>
      <c r="Q4" s="53"/>
    </row>
    <row r="5" spans="1:26" ht="34.5" customHeight="1">
      <c r="A5" s="50"/>
      <c r="B5" s="32"/>
      <c r="C5" s="195" t="s">
        <v>135</v>
      </c>
      <c r="D5" s="195"/>
      <c r="E5" s="195"/>
      <c r="F5" s="195"/>
      <c r="G5" s="195"/>
      <c r="H5" s="195"/>
      <c r="I5" s="195"/>
      <c r="J5" s="195"/>
      <c r="K5" s="195"/>
      <c r="L5" s="196"/>
      <c r="M5" s="197" t="s">
        <v>136</v>
      </c>
      <c r="N5" s="197"/>
      <c r="O5" s="190" t="s">
        <v>137</v>
      </c>
      <c r="P5" s="191"/>
      <c r="Q5" s="206"/>
      <c r="R5" s="207" t="s">
        <v>331</v>
      </c>
      <c r="S5" s="207"/>
      <c r="T5" s="207"/>
      <c r="U5" s="207"/>
      <c r="V5" s="207"/>
      <c r="W5" s="207"/>
      <c r="X5" s="207"/>
      <c r="Y5" s="207"/>
      <c r="Z5" s="207"/>
    </row>
    <row r="6" spans="1:26" ht="34.5" customHeight="1">
      <c r="A6" s="50"/>
      <c r="B6" s="32"/>
      <c r="C6" s="195"/>
      <c r="D6" s="195"/>
      <c r="E6" s="195"/>
      <c r="F6" s="195"/>
      <c r="G6" s="195"/>
      <c r="H6" s="195"/>
      <c r="I6" s="195"/>
      <c r="J6" s="195"/>
      <c r="K6" s="195"/>
      <c r="L6" s="196"/>
      <c r="M6" s="197" t="s">
        <v>136</v>
      </c>
      <c r="N6" s="197"/>
      <c r="O6" s="190" t="s">
        <v>137</v>
      </c>
      <c r="P6" s="191"/>
      <c r="Q6" s="187" t="s">
        <v>138</v>
      </c>
      <c r="R6" s="208" t="s">
        <v>332</v>
      </c>
      <c r="S6" s="209"/>
      <c r="T6" s="208" t="s">
        <v>333</v>
      </c>
      <c r="U6" s="209"/>
      <c r="V6" s="208" t="s">
        <v>334</v>
      </c>
      <c r="W6" s="209"/>
      <c r="X6" s="208" t="s">
        <v>335</v>
      </c>
      <c r="Y6" s="209"/>
      <c r="Z6" s="210" t="s">
        <v>336</v>
      </c>
    </row>
    <row r="7" spans="1:26" ht="91.5" customHeight="1" thickBot="1">
      <c r="A7" s="51" t="s">
        <v>139</v>
      </c>
      <c r="B7" s="52" t="s">
        <v>140</v>
      </c>
      <c r="C7" s="52" t="s">
        <v>141</v>
      </c>
      <c r="D7" s="52" t="s">
        <v>142</v>
      </c>
      <c r="E7" s="52" t="s">
        <v>143</v>
      </c>
      <c r="F7" s="52" t="s">
        <v>144</v>
      </c>
      <c r="G7" s="52" t="s">
        <v>145</v>
      </c>
      <c r="H7" s="52" t="s">
        <v>146</v>
      </c>
      <c r="I7" s="52" t="s">
        <v>147</v>
      </c>
      <c r="J7" s="52" t="s">
        <v>148</v>
      </c>
      <c r="K7" s="52" t="s">
        <v>149</v>
      </c>
      <c r="L7" s="52" t="s">
        <v>150</v>
      </c>
      <c r="M7" s="52" t="s">
        <v>151</v>
      </c>
      <c r="N7" s="52" t="s">
        <v>152</v>
      </c>
      <c r="O7" s="52" t="s">
        <v>153</v>
      </c>
      <c r="P7" s="52" t="s">
        <v>154</v>
      </c>
      <c r="Q7" s="188"/>
      <c r="R7" s="211" t="s">
        <v>337</v>
      </c>
      <c r="S7" s="211" t="s">
        <v>338</v>
      </c>
      <c r="T7" s="211" t="s">
        <v>337</v>
      </c>
      <c r="U7" s="211" t="s">
        <v>338</v>
      </c>
      <c r="V7" s="211" t="s">
        <v>337</v>
      </c>
      <c r="W7" s="211" t="s">
        <v>338</v>
      </c>
      <c r="X7" s="211" t="s">
        <v>337</v>
      </c>
      <c r="Y7" s="211" t="s">
        <v>338</v>
      </c>
      <c r="Z7" s="212"/>
    </row>
    <row r="8" spans="1:26" ht="376.5" customHeight="1" thickBot="1">
      <c r="A8" s="66">
        <v>1</v>
      </c>
      <c r="B8" s="67" t="s">
        <v>155</v>
      </c>
      <c r="C8" s="68" t="s">
        <v>156</v>
      </c>
      <c r="D8" s="68" t="s">
        <v>157</v>
      </c>
      <c r="E8" s="67" t="s">
        <v>158</v>
      </c>
      <c r="F8" s="67" t="s">
        <v>159</v>
      </c>
      <c r="G8" s="67" t="s">
        <v>160</v>
      </c>
      <c r="H8" s="67" t="s">
        <v>161</v>
      </c>
      <c r="I8" s="67" t="s">
        <v>162</v>
      </c>
      <c r="J8" s="68" t="s">
        <v>163</v>
      </c>
      <c r="K8" s="69">
        <v>1</v>
      </c>
      <c r="L8" s="70" t="s">
        <v>164</v>
      </c>
      <c r="M8" s="40">
        <v>45658</v>
      </c>
      <c r="N8" s="40">
        <v>46022</v>
      </c>
      <c r="O8" s="71">
        <v>1</v>
      </c>
      <c r="P8" s="72" t="s">
        <v>231</v>
      </c>
      <c r="Q8" s="73" t="s">
        <v>340</v>
      </c>
      <c r="R8" s="213">
        <f>(100/4)/100</f>
        <v>0.25</v>
      </c>
      <c r="S8" s="214" t="s">
        <v>339</v>
      </c>
      <c r="T8" s="215"/>
      <c r="U8" s="216"/>
      <c r="V8" s="216"/>
      <c r="W8" s="217"/>
      <c r="X8" s="217"/>
      <c r="Y8" s="217"/>
      <c r="Z8" s="218">
        <f>SUM(R8,T8,V8,X8)</f>
        <v>0.25</v>
      </c>
    </row>
    <row r="9" spans="1:26" ht="165" customHeight="1" thickBot="1">
      <c r="A9" s="74">
        <v>2</v>
      </c>
      <c r="B9" s="75" t="s">
        <v>165</v>
      </c>
      <c r="C9" s="76" t="s">
        <v>166</v>
      </c>
      <c r="D9" s="76" t="s">
        <v>167</v>
      </c>
      <c r="E9" s="75" t="s">
        <v>168</v>
      </c>
      <c r="F9" s="75" t="s">
        <v>169</v>
      </c>
      <c r="G9" s="75" t="s">
        <v>170</v>
      </c>
      <c r="H9" s="75" t="s">
        <v>161</v>
      </c>
      <c r="I9" s="75" t="s">
        <v>171</v>
      </c>
      <c r="J9" s="76" t="s">
        <v>172</v>
      </c>
      <c r="K9" s="77">
        <v>1</v>
      </c>
      <c r="L9" s="78" t="s">
        <v>164</v>
      </c>
      <c r="M9" s="40">
        <v>45658</v>
      </c>
      <c r="N9" s="40">
        <v>46022</v>
      </c>
      <c r="O9" s="71">
        <v>1</v>
      </c>
      <c r="P9" s="79" t="s">
        <v>231</v>
      </c>
      <c r="Q9" s="80" t="s">
        <v>283</v>
      </c>
      <c r="R9" s="213">
        <f>(100/4)/100</f>
        <v>0.25</v>
      </c>
      <c r="S9" s="214" t="s">
        <v>341</v>
      </c>
      <c r="T9" s="215"/>
      <c r="U9" s="216"/>
      <c r="V9" s="216"/>
      <c r="W9" s="217"/>
      <c r="X9" s="217"/>
      <c r="Y9" s="217"/>
      <c r="Z9" s="218">
        <f>SUM(R9,T9,V9,X9)</f>
        <v>0.25</v>
      </c>
    </row>
    <row r="10" spans="1:26" ht="357" customHeight="1" thickBot="1">
      <c r="A10" s="81">
        <v>3</v>
      </c>
      <c r="B10" s="82" t="s">
        <v>173</v>
      </c>
      <c r="C10" s="83" t="s">
        <v>174</v>
      </c>
      <c r="D10" s="84" t="s">
        <v>157</v>
      </c>
      <c r="E10" s="82" t="s">
        <v>168</v>
      </c>
      <c r="F10" s="82" t="s">
        <v>175</v>
      </c>
      <c r="G10" s="82" t="s">
        <v>170</v>
      </c>
      <c r="H10" s="85" t="s">
        <v>176</v>
      </c>
      <c r="I10" s="85" t="s">
        <v>177</v>
      </c>
      <c r="J10" s="83" t="s">
        <v>178</v>
      </c>
      <c r="K10" s="86">
        <v>1</v>
      </c>
      <c r="L10" s="87" t="s">
        <v>164</v>
      </c>
      <c r="M10" s="40">
        <v>45658</v>
      </c>
      <c r="N10" s="40">
        <v>46022</v>
      </c>
      <c r="O10" s="71">
        <v>1</v>
      </c>
      <c r="P10" s="88" t="s">
        <v>231</v>
      </c>
      <c r="Q10" s="258" t="s">
        <v>359</v>
      </c>
      <c r="R10" s="213">
        <f>(100/4)/100</f>
        <v>0.25</v>
      </c>
      <c r="S10" s="214" t="s">
        <v>342</v>
      </c>
      <c r="T10" s="215"/>
      <c r="U10" s="216"/>
      <c r="V10" s="216"/>
      <c r="W10" s="217"/>
      <c r="X10" s="217"/>
      <c r="Y10" s="217"/>
      <c r="Z10" s="218">
        <f>SUM(R10,T10,V10,X10)</f>
        <v>0.25</v>
      </c>
    </row>
    <row r="11" spans="1:26" ht="256.5" customHeight="1" thickBot="1">
      <c r="A11" s="198">
        <v>4</v>
      </c>
      <c r="B11" s="185" t="s">
        <v>173</v>
      </c>
      <c r="C11" s="199" t="s">
        <v>174</v>
      </c>
      <c r="D11" s="184" t="s">
        <v>157</v>
      </c>
      <c r="E11" s="185" t="s">
        <v>168</v>
      </c>
      <c r="F11" s="185" t="s">
        <v>179</v>
      </c>
      <c r="G11" s="185" t="s">
        <v>170</v>
      </c>
      <c r="H11" s="166" t="s">
        <v>176</v>
      </c>
      <c r="I11" s="166" t="s">
        <v>284</v>
      </c>
      <c r="J11" s="89" t="s">
        <v>181</v>
      </c>
      <c r="K11" s="90">
        <v>0.5</v>
      </c>
      <c r="L11" s="91" t="s">
        <v>164</v>
      </c>
      <c r="M11" s="40">
        <v>45658</v>
      </c>
      <c r="N11" s="40">
        <v>46022</v>
      </c>
      <c r="O11" s="259">
        <v>1</v>
      </c>
      <c r="P11" s="93" t="s">
        <v>231</v>
      </c>
      <c r="Q11" s="94" t="s">
        <v>343</v>
      </c>
      <c r="R11" s="219">
        <f>(50/4)/100</f>
        <v>0.125</v>
      </c>
      <c r="S11" s="267" t="s">
        <v>344</v>
      </c>
      <c r="T11" s="221"/>
      <c r="U11" s="222"/>
      <c r="V11" s="222"/>
      <c r="W11" s="223"/>
      <c r="X11" s="223"/>
      <c r="Y11" s="223"/>
      <c r="Z11" s="224">
        <f>SUM(R11,R12,R13,T11,T12,T13,V11,V12,V13,X11,X12,X13)</f>
        <v>0.25</v>
      </c>
    </row>
    <row r="12" spans="1:26" ht="70.5" customHeight="1" thickBot="1">
      <c r="A12" s="164"/>
      <c r="B12" s="167"/>
      <c r="C12" s="170"/>
      <c r="D12" s="182"/>
      <c r="E12" s="167"/>
      <c r="F12" s="167"/>
      <c r="G12" s="167"/>
      <c r="H12" s="167"/>
      <c r="I12" s="167"/>
      <c r="J12" s="95" t="s">
        <v>182</v>
      </c>
      <c r="K12" s="96">
        <v>0.05</v>
      </c>
      <c r="L12" s="38" t="s">
        <v>164</v>
      </c>
      <c r="M12" s="40">
        <v>45658</v>
      </c>
      <c r="N12" s="40">
        <v>46022</v>
      </c>
      <c r="O12" s="265"/>
      <c r="P12" s="39" t="s">
        <v>231</v>
      </c>
      <c r="Q12" s="97" t="s">
        <v>285</v>
      </c>
      <c r="R12" s="225">
        <f>(5/4)/100</f>
        <v>1.2500000000000001E-2</v>
      </c>
      <c r="S12" s="226" t="s">
        <v>345</v>
      </c>
      <c r="T12" s="227"/>
      <c r="U12" s="228"/>
      <c r="V12" s="228"/>
      <c r="W12" s="229"/>
      <c r="X12" s="229"/>
      <c r="Y12" s="229"/>
      <c r="Z12" s="230"/>
    </row>
    <row r="13" spans="1:26" ht="196.5" customHeight="1" thickBot="1">
      <c r="A13" s="175"/>
      <c r="B13" s="173"/>
      <c r="C13" s="177"/>
      <c r="D13" s="162"/>
      <c r="E13" s="173"/>
      <c r="F13" s="173"/>
      <c r="G13" s="173"/>
      <c r="H13" s="168"/>
      <c r="I13" s="168"/>
      <c r="J13" s="95" t="s">
        <v>183</v>
      </c>
      <c r="K13" s="96">
        <v>0.45</v>
      </c>
      <c r="L13" s="38" t="s">
        <v>164</v>
      </c>
      <c r="M13" s="40">
        <v>45658</v>
      </c>
      <c r="N13" s="40">
        <v>46022</v>
      </c>
      <c r="O13" s="260"/>
      <c r="P13" s="39" t="s">
        <v>231</v>
      </c>
      <c r="Q13" s="97" t="s">
        <v>346</v>
      </c>
      <c r="R13" s="231">
        <f>(45/4)/100</f>
        <v>0.1125</v>
      </c>
      <c r="S13" s="268" t="s">
        <v>347</v>
      </c>
      <c r="T13" s="233"/>
      <c r="U13" s="234"/>
      <c r="V13" s="234"/>
      <c r="W13" s="235"/>
      <c r="X13" s="235"/>
      <c r="Y13" s="235"/>
      <c r="Z13" s="236"/>
    </row>
    <row r="14" spans="1:26" ht="156.75" customHeight="1" thickBot="1">
      <c r="A14" s="163">
        <v>5</v>
      </c>
      <c r="B14" s="166" t="s">
        <v>173</v>
      </c>
      <c r="C14" s="169" t="s">
        <v>184</v>
      </c>
      <c r="D14" s="181" t="s">
        <v>157</v>
      </c>
      <c r="E14" s="166" t="s">
        <v>185</v>
      </c>
      <c r="F14" s="166" t="s">
        <v>186</v>
      </c>
      <c r="G14" s="166" t="s">
        <v>170</v>
      </c>
      <c r="H14" s="185" t="s">
        <v>187</v>
      </c>
      <c r="I14" s="185" t="s">
        <v>188</v>
      </c>
      <c r="J14" s="98" t="s">
        <v>189</v>
      </c>
      <c r="K14" s="99">
        <v>0.3</v>
      </c>
      <c r="L14" s="100" t="s">
        <v>164</v>
      </c>
      <c r="M14" s="40">
        <v>45658</v>
      </c>
      <c r="N14" s="40">
        <v>46022</v>
      </c>
      <c r="O14" s="259">
        <v>1</v>
      </c>
      <c r="P14" s="101" t="s">
        <v>231</v>
      </c>
      <c r="Q14" s="102" t="s">
        <v>348</v>
      </c>
      <c r="R14" s="237">
        <f>((30/4)/100)</f>
        <v>7.4999999999999997E-2</v>
      </c>
      <c r="S14" s="220" t="s">
        <v>349</v>
      </c>
      <c r="T14" s="238"/>
      <c r="U14" s="222"/>
      <c r="V14" s="222"/>
      <c r="W14" s="223"/>
      <c r="X14" s="223"/>
      <c r="Y14" s="223"/>
      <c r="Z14" s="224">
        <f>SUM(R14,R15,R16,R17,T14,T15,T16,T17,V14,V15,V16,V17,X14,X15,X16,X17)</f>
        <v>0.24999999999999997</v>
      </c>
    </row>
    <row r="15" spans="1:26" ht="290.25" customHeight="1" thickBot="1">
      <c r="A15" s="164"/>
      <c r="B15" s="167"/>
      <c r="C15" s="170"/>
      <c r="D15" s="182"/>
      <c r="E15" s="167"/>
      <c r="F15" s="167"/>
      <c r="G15" s="167"/>
      <c r="H15" s="167"/>
      <c r="I15" s="167"/>
      <c r="J15" s="95" t="s">
        <v>190</v>
      </c>
      <c r="K15" s="96">
        <v>0.3</v>
      </c>
      <c r="L15" s="38" t="s">
        <v>164</v>
      </c>
      <c r="M15" s="40">
        <v>45658</v>
      </c>
      <c r="N15" s="40">
        <v>46022</v>
      </c>
      <c r="O15" s="265"/>
      <c r="P15" s="39" t="s">
        <v>231</v>
      </c>
      <c r="Q15" s="257" t="s">
        <v>360</v>
      </c>
      <c r="R15" s="239">
        <f>((30/4)/100)</f>
        <v>7.4999999999999997E-2</v>
      </c>
      <c r="S15" s="226" t="s">
        <v>350</v>
      </c>
      <c r="T15" s="240"/>
      <c r="U15" s="228"/>
      <c r="V15" s="228"/>
      <c r="W15" s="229"/>
      <c r="X15" s="229"/>
      <c r="Y15" s="229"/>
      <c r="Z15" s="230"/>
    </row>
    <row r="16" spans="1:26" ht="324" customHeight="1" thickBot="1">
      <c r="A16" s="164"/>
      <c r="B16" s="167"/>
      <c r="C16" s="170"/>
      <c r="D16" s="182"/>
      <c r="E16" s="167"/>
      <c r="F16" s="167"/>
      <c r="G16" s="167"/>
      <c r="H16" s="167"/>
      <c r="I16" s="167"/>
      <c r="J16" s="103" t="s">
        <v>191</v>
      </c>
      <c r="K16" s="104">
        <v>0.3</v>
      </c>
      <c r="L16" s="105" t="s">
        <v>164</v>
      </c>
      <c r="M16" s="40">
        <v>45658</v>
      </c>
      <c r="N16" s="40">
        <v>46022</v>
      </c>
      <c r="O16" s="265"/>
      <c r="P16" s="106" t="s">
        <v>231</v>
      </c>
      <c r="Q16" s="107" t="s">
        <v>286</v>
      </c>
      <c r="R16" s="225">
        <f>((30/4)/100)</f>
        <v>7.4999999999999997E-2</v>
      </c>
      <c r="S16" s="226" t="s">
        <v>351</v>
      </c>
      <c r="T16" s="227"/>
      <c r="U16" s="228"/>
      <c r="V16" s="228"/>
      <c r="W16" s="229"/>
      <c r="X16" s="229"/>
      <c r="Y16" s="229"/>
      <c r="Z16" s="230"/>
    </row>
    <row r="17" spans="1:26" ht="402.75" customHeight="1" thickBot="1">
      <c r="A17" s="165"/>
      <c r="B17" s="168"/>
      <c r="C17" s="171"/>
      <c r="D17" s="183"/>
      <c r="E17" s="168"/>
      <c r="F17" s="168"/>
      <c r="G17" s="168"/>
      <c r="H17" s="168"/>
      <c r="I17" s="168"/>
      <c r="J17" s="108" t="s">
        <v>192</v>
      </c>
      <c r="K17" s="109">
        <v>0.1</v>
      </c>
      <c r="L17" s="110" t="s">
        <v>164</v>
      </c>
      <c r="M17" s="40">
        <v>45658</v>
      </c>
      <c r="N17" s="40">
        <v>46022</v>
      </c>
      <c r="O17" s="266"/>
      <c r="P17" s="111" t="s">
        <v>231</v>
      </c>
      <c r="Q17" s="232" t="s">
        <v>354</v>
      </c>
      <c r="R17" s="241">
        <f>((10/4)/100)</f>
        <v>2.5000000000000001E-2</v>
      </c>
      <c r="S17" s="232" t="s">
        <v>352</v>
      </c>
      <c r="T17" s="242"/>
      <c r="U17" s="234"/>
      <c r="V17" s="234"/>
      <c r="W17" s="235"/>
      <c r="X17" s="235"/>
      <c r="Y17" s="235"/>
      <c r="Z17" s="236"/>
    </row>
    <row r="18" spans="1:26" ht="357" customHeight="1" thickBot="1">
      <c r="A18" s="112">
        <v>6</v>
      </c>
      <c r="B18" s="113" t="s">
        <v>173</v>
      </c>
      <c r="C18" s="113" t="s">
        <v>193</v>
      </c>
      <c r="D18" s="114" t="s">
        <v>157</v>
      </c>
      <c r="E18" s="113" t="s">
        <v>185</v>
      </c>
      <c r="F18" s="113" t="s">
        <v>194</v>
      </c>
      <c r="G18" s="113" t="s">
        <v>160</v>
      </c>
      <c r="H18" s="115" t="s">
        <v>187</v>
      </c>
      <c r="I18" s="115" t="s">
        <v>195</v>
      </c>
      <c r="J18" s="89" t="s">
        <v>196</v>
      </c>
      <c r="K18" s="90">
        <v>1</v>
      </c>
      <c r="L18" s="91" t="s">
        <v>164</v>
      </c>
      <c r="M18" s="40">
        <v>45658</v>
      </c>
      <c r="N18" s="40">
        <v>46022</v>
      </c>
      <c r="O18" s="92">
        <v>0.9</v>
      </c>
      <c r="P18" s="93" t="s">
        <v>231</v>
      </c>
      <c r="Q18" s="251" t="s">
        <v>355</v>
      </c>
      <c r="R18" s="213">
        <f>((100/4)/100)*0.9</f>
        <v>0.22500000000000001</v>
      </c>
      <c r="S18" s="214" t="s">
        <v>353</v>
      </c>
      <c r="T18" s="215"/>
      <c r="U18" s="216"/>
      <c r="V18" s="216"/>
      <c r="W18" s="217"/>
      <c r="X18" s="217"/>
      <c r="Y18" s="217"/>
      <c r="Z18" s="218">
        <f>SUM(R18,T18,V18,X18)</f>
        <v>0.22500000000000001</v>
      </c>
    </row>
    <row r="19" spans="1:26" ht="200.25" customHeight="1" thickBot="1">
      <c r="A19" s="174">
        <v>7</v>
      </c>
      <c r="B19" s="172" t="s">
        <v>165</v>
      </c>
      <c r="C19" s="176" t="s">
        <v>166</v>
      </c>
      <c r="D19" s="161" t="s">
        <v>167</v>
      </c>
      <c r="E19" s="172" t="s">
        <v>168</v>
      </c>
      <c r="F19" s="172" t="s">
        <v>197</v>
      </c>
      <c r="G19" s="172" t="s">
        <v>160</v>
      </c>
      <c r="H19" s="166" t="s">
        <v>187</v>
      </c>
      <c r="I19" s="166" t="s">
        <v>198</v>
      </c>
      <c r="J19" s="256" t="s">
        <v>199</v>
      </c>
      <c r="K19" s="99">
        <v>0.5</v>
      </c>
      <c r="L19" s="100" t="s">
        <v>164</v>
      </c>
      <c r="M19" s="40">
        <v>45658</v>
      </c>
      <c r="N19" s="40">
        <v>46022</v>
      </c>
      <c r="O19" s="259">
        <v>1</v>
      </c>
      <c r="P19" s="101" t="s">
        <v>231</v>
      </c>
      <c r="Q19" s="102" t="s">
        <v>358</v>
      </c>
      <c r="R19" s="237">
        <f>(50/4)/100</f>
        <v>0.125</v>
      </c>
      <c r="S19" s="220" t="s">
        <v>356</v>
      </c>
      <c r="T19" s="238"/>
      <c r="U19" s="222"/>
      <c r="V19" s="238"/>
      <c r="W19" s="222"/>
      <c r="X19" s="238"/>
      <c r="Y19" s="222"/>
      <c r="Z19" s="243">
        <f>SUM(R19,R20, T19, T20, V19, V20, X19, X20)</f>
        <v>0.25</v>
      </c>
    </row>
    <row r="20" spans="1:26" ht="273.75" customHeight="1" thickBot="1">
      <c r="A20" s="175"/>
      <c r="B20" s="173"/>
      <c r="C20" s="177"/>
      <c r="D20" s="162"/>
      <c r="E20" s="173"/>
      <c r="F20" s="173"/>
      <c r="G20" s="173"/>
      <c r="H20" s="168"/>
      <c r="I20" s="168"/>
      <c r="J20" s="95" t="s">
        <v>200</v>
      </c>
      <c r="K20" s="96">
        <v>0.5</v>
      </c>
      <c r="L20" s="100" t="s">
        <v>164</v>
      </c>
      <c r="M20" s="40">
        <v>45658</v>
      </c>
      <c r="N20" s="40">
        <v>46022</v>
      </c>
      <c r="O20" s="260"/>
      <c r="P20" s="39" t="s">
        <v>231</v>
      </c>
      <c r="Q20" s="97" t="s">
        <v>361</v>
      </c>
      <c r="R20" s="241">
        <v>0.125</v>
      </c>
      <c r="S20" s="261" t="s">
        <v>362</v>
      </c>
      <c r="T20" s="242"/>
      <c r="U20" s="244"/>
      <c r="V20" s="244"/>
      <c r="W20" s="245"/>
      <c r="X20" s="245"/>
      <c r="Y20" s="245"/>
      <c r="Z20" s="246"/>
    </row>
    <row r="21" spans="1:26" ht="271.5" customHeight="1" thickBot="1">
      <c r="A21" s="116">
        <v>8</v>
      </c>
      <c r="B21" s="85" t="s">
        <v>201</v>
      </c>
      <c r="C21" s="117" t="s">
        <v>202</v>
      </c>
      <c r="D21" s="118" t="s">
        <v>203</v>
      </c>
      <c r="E21" s="85" t="s">
        <v>204</v>
      </c>
      <c r="F21" s="85" t="s">
        <v>205</v>
      </c>
      <c r="G21" s="85" t="s">
        <v>170</v>
      </c>
      <c r="H21" s="115" t="s">
        <v>206</v>
      </c>
      <c r="I21" s="115" t="s">
        <v>207</v>
      </c>
      <c r="J21" s="76" t="s">
        <v>208</v>
      </c>
      <c r="K21" s="77">
        <v>1</v>
      </c>
      <c r="L21" s="78" t="s">
        <v>164</v>
      </c>
      <c r="M21" s="40">
        <v>45658</v>
      </c>
      <c r="N21" s="40">
        <v>46022</v>
      </c>
      <c r="O21" s="119">
        <v>1</v>
      </c>
      <c r="P21" s="79" t="s">
        <v>231</v>
      </c>
      <c r="Q21" s="262" t="s">
        <v>363</v>
      </c>
      <c r="R21" s="263">
        <f>(50/4)/100</f>
        <v>0.125</v>
      </c>
      <c r="S21" s="264" t="s">
        <v>364</v>
      </c>
      <c r="T21" s="215"/>
      <c r="U21" s="216"/>
      <c r="V21" s="216"/>
      <c r="W21" s="217"/>
      <c r="X21" s="215"/>
      <c r="Y21" s="217"/>
      <c r="Z21" s="218">
        <f>SUM(R21,T21,V21,X21)</f>
        <v>0.125</v>
      </c>
    </row>
    <row r="22" spans="1:26" ht="282" customHeight="1" thickBot="1">
      <c r="A22" s="178">
        <v>9</v>
      </c>
      <c r="B22" s="166" t="s">
        <v>165</v>
      </c>
      <c r="C22" s="169" t="s">
        <v>209</v>
      </c>
      <c r="D22" s="181" t="s">
        <v>157</v>
      </c>
      <c r="E22" s="166" t="s">
        <v>158</v>
      </c>
      <c r="F22" s="166" t="s">
        <v>210</v>
      </c>
      <c r="G22" s="166" t="s">
        <v>211</v>
      </c>
      <c r="H22" s="166" t="s">
        <v>206</v>
      </c>
      <c r="I22" s="166" t="s">
        <v>212</v>
      </c>
      <c r="J22" s="120" t="s">
        <v>213</v>
      </c>
      <c r="K22" s="253">
        <v>0.25</v>
      </c>
      <c r="L22" s="59" t="s">
        <v>164</v>
      </c>
      <c r="M22" s="40">
        <v>45658</v>
      </c>
      <c r="N22" s="40">
        <v>46022</v>
      </c>
      <c r="O22" s="259">
        <v>1</v>
      </c>
      <c r="P22" s="60" t="s">
        <v>238</v>
      </c>
      <c r="Q22" s="61" t="s">
        <v>370</v>
      </c>
      <c r="R22" s="237">
        <f>(25/4)/100</f>
        <v>6.25E-2</v>
      </c>
      <c r="S22" s="220" t="s">
        <v>371</v>
      </c>
      <c r="T22" s="238"/>
      <c r="U22" s="222"/>
      <c r="V22" s="222"/>
      <c r="W22" s="223"/>
      <c r="X22" s="223"/>
      <c r="Y22" s="223"/>
      <c r="Z22" s="224">
        <f>SUM(R22,R23,R24,R25,T22, T23,T24,T25, V22,V23,V24,V25,X22,X23,X24,X25)</f>
        <v>0.25</v>
      </c>
    </row>
    <row r="23" spans="1:26" ht="304.5" customHeight="1" thickBot="1">
      <c r="A23" s="179"/>
      <c r="B23" s="167"/>
      <c r="C23" s="170"/>
      <c r="D23" s="182"/>
      <c r="E23" s="167"/>
      <c r="F23" s="167"/>
      <c r="G23" s="167"/>
      <c r="H23" s="167"/>
      <c r="I23" s="167"/>
      <c r="J23" s="252" t="s">
        <v>357</v>
      </c>
      <c r="K23" s="254">
        <v>0.25</v>
      </c>
      <c r="L23" s="38" t="s">
        <v>164</v>
      </c>
      <c r="M23" s="40">
        <v>45658</v>
      </c>
      <c r="N23" s="40">
        <v>46022</v>
      </c>
      <c r="O23" s="265"/>
      <c r="P23" s="39" t="s">
        <v>231</v>
      </c>
      <c r="Q23" s="62" t="s">
        <v>367</v>
      </c>
      <c r="R23" s="225">
        <f>(25/4)/100</f>
        <v>6.25E-2</v>
      </c>
      <c r="S23" s="226" t="s">
        <v>368</v>
      </c>
      <c r="T23" s="227"/>
      <c r="U23" s="228"/>
      <c r="V23" s="228"/>
      <c r="W23" s="229"/>
      <c r="X23" s="229"/>
      <c r="Y23" s="229"/>
      <c r="Z23" s="230"/>
    </row>
    <row r="24" spans="1:26" ht="309" customHeight="1" thickBot="1">
      <c r="A24" s="179"/>
      <c r="B24" s="167"/>
      <c r="C24" s="170"/>
      <c r="D24" s="182"/>
      <c r="E24" s="167"/>
      <c r="F24" s="167"/>
      <c r="G24" s="167"/>
      <c r="H24" s="167"/>
      <c r="I24" s="167"/>
      <c r="J24" s="95" t="s">
        <v>214</v>
      </c>
      <c r="K24" s="254">
        <v>0.25</v>
      </c>
      <c r="L24" s="38" t="s">
        <v>164</v>
      </c>
      <c r="M24" s="40">
        <v>45658</v>
      </c>
      <c r="N24" s="40">
        <v>46022</v>
      </c>
      <c r="O24" s="265"/>
      <c r="P24" s="39" t="s">
        <v>231</v>
      </c>
      <c r="Q24" s="62" t="s">
        <v>365</v>
      </c>
      <c r="R24" s="239">
        <f>(25/4)/100</f>
        <v>6.25E-2</v>
      </c>
      <c r="S24" s="247" t="s">
        <v>366</v>
      </c>
      <c r="T24" s="240"/>
      <c r="U24" s="248"/>
      <c r="V24" s="248"/>
      <c r="W24" s="249"/>
      <c r="X24" s="249"/>
      <c r="Y24" s="249"/>
      <c r="Z24" s="230"/>
    </row>
    <row r="25" spans="1:26" ht="300.75" thickBot="1">
      <c r="A25" s="180"/>
      <c r="B25" s="168"/>
      <c r="C25" s="171"/>
      <c r="D25" s="183"/>
      <c r="E25" s="168"/>
      <c r="F25" s="168"/>
      <c r="G25" s="168"/>
      <c r="H25" s="168"/>
      <c r="I25" s="168"/>
      <c r="J25" s="121" t="s">
        <v>215</v>
      </c>
      <c r="K25" s="255">
        <v>0.25</v>
      </c>
      <c r="L25" s="63" t="s">
        <v>164</v>
      </c>
      <c r="M25" s="40">
        <v>45658</v>
      </c>
      <c r="N25" s="40">
        <v>46022</v>
      </c>
      <c r="O25" s="266"/>
      <c r="P25" s="64" t="s">
        <v>231</v>
      </c>
      <c r="Q25" s="65" t="s">
        <v>287</v>
      </c>
      <c r="R25" s="241">
        <f>(25/4)/100</f>
        <v>6.25E-2</v>
      </c>
      <c r="S25" s="250" t="s">
        <v>369</v>
      </c>
      <c r="T25" s="242"/>
      <c r="U25" s="244"/>
      <c r="V25" s="244"/>
      <c r="W25" s="245"/>
      <c r="X25" s="245"/>
      <c r="Y25" s="245"/>
      <c r="Z25" s="236"/>
    </row>
    <row r="26" spans="1:26" ht="69.95" customHeight="1">
      <c r="C26" s="37"/>
      <c r="D26" s="37"/>
      <c r="J26" s="36"/>
      <c r="O26" s="29"/>
      <c r="P26" s="29"/>
    </row>
  </sheetData>
  <mergeCells count="61">
    <mergeCell ref="Z11:Z13"/>
    <mergeCell ref="Z14:Z17"/>
    <mergeCell ref="Z19:Z20"/>
    <mergeCell ref="Z22:Z25"/>
    <mergeCell ref="O19:O20"/>
    <mergeCell ref="O11:O13"/>
    <mergeCell ref="O14:O17"/>
    <mergeCell ref="O22:O25"/>
    <mergeCell ref="R6:S6"/>
    <mergeCell ref="T6:U6"/>
    <mergeCell ref="V6:W6"/>
    <mergeCell ref="X6:Y6"/>
    <mergeCell ref="Z6:Z7"/>
    <mergeCell ref="C5:L5"/>
    <mergeCell ref="M5:N5"/>
    <mergeCell ref="O5:P5"/>
    <mergeCell ref="R5:Z5"/>
    <mergeCell ref="I11:I13"/>
    <mergeCell ref="H19:H20"/>
    <mergeCell ref="I19:I20"/>
    <mergeCell ref="F14:F17"/>
    <mergeCell ref="G14:G17"/>
    <mergeCell ref="I14:I17"/>
    <mergeCell ref="H14:H17"/>
    <mergeCell ref="H11:H13"/>
    <mergeCell ref="G11:G13"/>
    <mergeCell ref="D11:D13"/>
    <mergeCell ref="F11:F13"/>
    <mergeCell ref="D14:D17"/>
    <mergeCell ref="D1:I1"/>
    <mergeCell ref="Q6:Q7"/>
    <mergeCell ref="G2:O2"/>
    <mergeCell ref="E11:E13"/>
    <mergeCell ref="O6:P6"/>
    <mergeCell ref="A3:P3"/>
    <mergeCell ref="C4:P4"/>
    <mergeCell ref="C6:L6"/>
    <mergeCell ref="M6:N6"/>
    <mergeCell ref="E14:E17"/>
    <mergeCell ref="A11:A13"/>
    <mergeCell ref="B11:B13"/>
    <mergeCell ref="C11:C13"/>
    <mergeCell ref="I22:I25"/>
    <mergeCell ref="D22:D25"/>
    <mergeCell ref="B22:B25"/>
    <mergeCell ref="C22:C25"/>
    <mergeCell ref="G22:G25"/>
    <mergeCell ref="E22:E25"/>
    <mergeCell ref="F22:F25"/>
    <mergeCell ref="D19:D20"/>
    <mergeCell ref="A14:A17"/>
    <mergeCell ref="B14:B17"/>
    <mergeCell ref="C14:C17"/>
    <mergeCell ref="H22:H25"/>
    <mergeCell ref="E19:E20"/>
    <mergeCell ref="A19:A20"/>
    <mergeCell ref="C19:C20"/>
    <mergeCell ref="B19:B20"/>
    <mergeCell ref="A22:A25"/>
    <mergeCell ref="G19:G20"/>
    <mergeCell ref="F19:F20"/>
  </mergeCells>
  <phoneticPr fontId="15" type="noConversion"/>
  <dataValidations xWindow="1154" yWindow="571" count="7">
    <dataValidation allowBlank="1" showInputMessage="1" showErrorMessage="1" promptTitle="Fecha de inicio:" prompt="Fecha a partir de la cual se dará inició al entregable y orientará los seguimientos correspondientes" sqref="M7:M25" xr:uid="{00000000-0002-0000-0200-000000000000}"/>
    <dataValidation allowBlank="1" showInputMessage="1" showErrorMessage="1" promptTitle="Entregable" prompt="Bien o servicio. medible y verificable, para ejecutarse en la anualidad, y puede alcanzado a través de recursos de inversión o de funcionamiento." sqref="J7:J25" xr:uid="{00000000-0002-0000-0200-000001000000}"/>
    <dataValidation allowBlank="1" showInputMessage="1" showErrorMessage="1" promptTitle="Proceso SIGCMA" prompt="Seleccione el proceso del SIGCMA que soporta la consecución de la iniciativa" sqref="I7:I25" xr:uid="{00000000-0002-0000-0200-000002000000}"/>
    <dataValidation allowBlank="1" showInputMessage="1" showErrorMessage="1" promptTitle="Ponderación del entregable:" prompt="Peso porcentual que se le asignan al entregable, y cuya sumatoria debe dar 100% para cada iniciativa" sqref="K7:K25" xr:uid="{00000000-0002-0000-02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7:F25" xr:uid="{00000000-0002-0000-0200-000004000000}"/>
    <dataValidation allowBlank="1" showInputMessage="1" showErrorMessage="1" promptTitle="Fecha de finalización" prompt="Fecha a partir en la cual se dará fin al entregable y orientará el cierre del seguimiento correspondiente" sqref="N7:N25" xr:uid="{00000000-0002-0000-0200-000005000000}"/>
    <dataValidation allowBlank="1" showInputMessage="1" showErrorMessage="1" promptTitle="Meta del entregable:" prompt="Valor numérico que representa el resultado esperado para la vigencia, con base en datos históricos y proyecciones futuras" sqref="O18:O19 O7:O11 O14 O21:O22" xr:uid="{00000000-0002-0000-02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7000000}">
          <x14:formula1>
            <xm:f>Listas!$K$2:$K$8</xm:f>
          </x14:formula1>
          <xm:sqref>G26 G27:H989</xm:sqref>
        </x14:dataValidation>
        <x14:dataValidation type="list" allowBlank="1" showInputMessage="1" showErrorMessage="1" xr:uid="{00000000-0002-0000-0200-000008000000}">
          <x14:formula1>
            <xm:f>Listas!$C$2:$C$26</xm:f>
          </x14:formula1>
          <xm:sqref>C26:C989</xm:sqref>
        </x14:dataValidation>
        <x14:dataValidation type="list" allowBlank="1" showInputMessage="1" showErrorMessage="1" xr:uid="{00000000-0002-0000-0200-000009000000}">
          <x14:formula1>
            <xm:f>Listas!$A$2:$A$6</xm:f>
          </x14:formula1>
          <xm:sqref>B26:B989</xm:sqref>
        </x14:dataValidation>
        <x14:dataValidation type="list" allowBlank="1" showInputMessage="1" showErrorMessage="1" xr:uid="{00000000-0002-0000-0200-00000A000000}">
          <x14:formula1>
            <xm:f>Listas!$U$2:$U$5</xm:f>
          </x14:formula1>
          <xm:sqref>H26</xm:sqref>
        </x14:dataValidation>
        <x14:dataValidation type="list" allowBlank="1" showInputMessage="1" showErrorMessage="1" xr:uid="{00000000-0002-0000-0200-00000B000000}">
          <x14:formula1>
            <xm:f>Listas!$I$2:$I$8</xm:f>
          </x14:formula1>
          <xm:sqref>E26</xm:sqref>
        </x14:dataValidation>
        <x14:dataValidation type="list" allowBlank="1" showInputMessage="1" showErrorMessage="1" xr:uid="{00000000-0002-0000-0200-00000C000000}">
          <x14:formula1>
            <xm:f>Listas!$F$2:$F$7</xm:f>
          </x14:formula1>
          <xm:sqref>D26:D1048576 D2:D6</xm:sqref>
        </x14:dataValidation>
        <x14:dataValidation type="list" allowBlank="1" showInputMessage="1" showErrorMessage="1" xr:uid="{00000000-0002-0000-0200-00000D000000}">
          <x14:formula1>
            <xm:f>Listas!$W$2:$W$9</xm:f>
          </x14:formula1>
          <xm:sqref>I26</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200-00000E000000}">
          <x14:formula1>
            <xm:f>Listas!$A$2:$A$6</xm:f>
          </x14:formula1>
          <xm:sqref>B7:B25</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200-00000F000000}">
          <x14:formula1>
            <xm:f>Listas!$C$2:$C$26</xm:f>
          </x14:formula1>
          <xm:sqref>C7:C25</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200-000010000000}">
          <x14:formula1>
            <xm:f>Listas!$U$2:$U$5</xm:f>
          </x14:formula1>
          <xm:sqref>H7:H25</xm:sqref>
        </x14:dataValidation>
        <x14:dataValidation type="list" allowBlank="1" showInputMessage="1" showErrorMessage="1" promptTitle="¿De dónde surge la iniciativa?" prompt="Se deberá seleccionar la opción que aplica a la pertinencia de la iniciativa seleccionada." xr:uid="{00000000-0002-0000-0200-000011000000}">
          <x14:formula1>
            <xm:f>Listas!$K$2:$K$8</xm:f>
          </x14:formula1>
          <xm:sqref>G7:G25</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200-000012000000}">
          <x14:formula1>
            <xm:f>Listas!$I$2:$I$8</xm:f>
          </x14:formula1>
          <xm:sqref>E7:E25</xm:sqref>
        </x14:dataValidation>
        <x14:dataValidation type="list" allowBlank="1" showInputMessage="1" showErrorMessage="1" promptTitle="Objetivos SIGCMA" prompt="Cada iniciativa formulada en el plan de acción deberá asociarse a un (1) el objetivo del SIGCMA" xr:uid="{00000000-0002-0000-0200-000013000000}">
          <x14:formula1>
            <xm:f>Listas!$F$2:$F$7</xm:f>
          </x14:formula1>
          <xm:sqref>D7:D25</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200-000014000000}">
          <x14:formula1>
            <xm:f>Listas!$M$2:$M$3</xm:f>
          </x14:formula1>
          <xm:sqref>L7:L25</xm:sqref>
        </x14:dataValidation>
        <x14:dataValidation type="list" allowBlank="1" showInputMessage="1" showErrorMessage="1" promptTitle="Unidad de medidad de la meta" prompt="Unidad numérica o porcentual con la que contextualiza la magnitud de la meta." xr:uid="{00000000-0002-0000-0200-000015000000}">
          <x14:formula1>
            <xm:f>Listas!$Y$2:$Y$3</xm:f>
          </x14:formula1>
          <xm:sqref>P7:P25</xm:sqref>
        </x14:dataValidation>
        <x14:dataValidation type="list" allowBlank="1" showInputMessage="1" showErrorMessage="1" xr:uid="{00000000-0002-0000-0200-000016000000}">
          <x14:formula1>
            <xm:f>Listas!$M$2:$M$3</xm:f>
          </x14:formula1>
          <xm:sqref>L27:L989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A2" sqref="A2"/>
    </sheetView>
  </sheetViews>
  <sheetFormatPr baseColWidth="10" defaultRowHeight="15"/>
  <sheetData>
    <row r="1" spans="1:1">
      <c r="A1" t="s">
        <v>282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02" t="s">
        <v>216</v>
      </c>
      <c r="B1" s="203"/>
      <c r="C1" s="4" t="s">
        <v>217</v>
      </c>
      <c r="F1" s="35" t="s">
        <v>142</v>
      </c>
      <c r="I1" s="5" t="s">
        <v>218</v>
      </c>
      <c r="K1" s="5" t="s">
        <v>219</v>
      </c>
      <c r="M1" s="5" t="s">
        <v>220</v>
      </c>
      <c r="O1" s="5" t="s">
        <v>221</v>
      </c>
      <c r="Q1" s="5" t="s">
        <v>222</v>
      </c>
      <c r="S1" s="5" t="s">
        <v>223</v>
      </c>
      <c r="U1" s="5" t="s">
        <v>224</v>
      </c>
      <c r="V1" s="5" t="s">
        <v>224</v>
      </c>
      <c r="W1" s="5" t="s">
        <v>147</v>
      </c>
      <c r="Y1" s="5" t="s">
        <v>154</v>
      </c>
    </row>
    <row r="2" spans="1:25" ht="48">
      <c r="A2" s="1" t="s">
        <v>225</v>
      </c>
      <c r="B2" s="200" t="s">
        <v>226</v>
      </c>
      <c r="C2" s="2" t="s">
        <v>184</v>
      </c>
      <c r="F2" s="2" t="s">
        <v>203</v>
      </c>
      <c r="I2" s="2" t="s">
        <v>204</v>
      </c>
      <c r="K2" s="2" t="s">
        <v>170</v>
      </c>
      <c r="M2" s="2" t="s">
        <v>227</v>
      </c>
      <c r="O2" s="2" t="s">
        <v>228</v>
      </c>
      <c r="Q2" s="2" t="s">
        <v>229</v>
      </c>
      <c r="S2" s="2" t="s">
        <v>230</v>
      </c>
      <c r="U2" s="2" t="s">
        <v>161</v>
      </c>
      <c r="V2" s="2" t="s">
        <v>161</v>
      </c>
      <c r="W2" s="2" t="s">
        <v>177</v>
      </c>
      <c r="Y2" s="2" t="s">
        <v>231</v>
      </c>
    </row>
    <row r="3" spans="1:25" ht="48">
      <c r="A3" s="1" t="s">
        <v>232</v>
      </c>
      <c r="B3" s="201"/>
      <c r="C3" s="2" t="s">
        <v>174</v>
      </c>
      <c r="F3" s="2" t="s">
        <v>157</v>
      </c>
      <c r="I3" s="2" t="s">
        <v>233</v>
      </c>
      <c r="K3" s="2" t="s">
        <v>234</v>
      </c>
      <c r="M3" s="2" t="s">
        <v>164</v>
      </c>
      <c r="O3" s="2" t="s">
        <v>235</v>
      </c>
      <c r="Q3" s="2" t="s">
        <v>236</v>
      </c>
      <c r="S3" s="2" t="s">
        <v>237</v>
      </c>
      <c r="U3" s="2" t="s">
        <v>176</v>
      </c>
      <c r="V3" s="2" t="s">
        <v>161</v>
      </c>
      <c r="W3" s="2" t="s">
        <v>198</v>
      </c>
      <c r="Y3" s="2" t="s">
        <v>238</v>
      </c>
    </row>
    <row r="4" spans="1:25" ht="36">
      <c r="A4" s="1" t="s">
        <v>239</v>
      </c>
      <c r="B4" s="201"/>
      <c r="C4" s="2" t="s">
        <v>240</v>
      </c>
      <c r="F4" s="2" t="s">
        <v>167</v>
      </c>
      <c r="I4" s="2" t="s">
        <v>158</v>
      </c>
      <c r="K4" s="2" t="s">
        <v>241</v>
      </c>
      <c r="S4" s="2" t="s">
        <v>242</v>
      </c>
      <c r="U4" s="2" t="s">
        <v>187</v>
      </c>
      <c r="V4" s="2" t="s">
        <v>161</v>
      </c>
      <c r="W4" s="2" t="s">
        <v>188</v>
      </c>
    </row>
    <row r="5" spans="1:25" ht="48">
      <c r="A5" s="1" t="s">
        <v>243</v>
      </c>
      <c r="B5" s="201"/>
      <c r="C5" s="2" t="s">
        <v>193</v>
      </c>
      <c r="F5" s="2" t="s">
        <v>244</v>
      </c>
      <c r="I5" s="2" t="s">
        <v>245</v>
      </c>
      <c r="K5" s="2" t="s">
        <v>211</v>
      </c>
      <c r="S5" s="2" t="s">
        <v>246</v>
      </c>
      <c r="U5" s="2" t="s">
        <v>206</v>
      </c>
      <c r="V5" s="2" t="s">
        <v>176</v>
      </c>
      <c r="W5" s="34" t="s">
        <v>195</v>
      </c>
    </row>
    <row r="6" spans="1:25" ht="48">
      <c r="A6" s="1" t="s">
        <v>247</v>
      </c>
      <c r="B6" s="201"/>
      <c r="C6" s="2" t="s">
        <v>248</v>
      </c>
      <c r="F6" s="2" t="s">
        <v>249</v>
      </c>
      <c r="I6" s="2" t="s">
        <v>168</v>
      </c>
      <c r="K6" s="2" t="s">
        <v>250</v>
      </c>
      <c r="S6" s="2" t="s">
        <v>251</v>
      </c>
      <c r="V6" s="2" t="s">
        <v>176</v>
      </c>
      <c r="W6" s="2" t="s">
        <v>212</v>
      </c>
    </row>
    <row r="7" spans="1:25" ht="60">
      <c r="A7" s="3"/>
      <c r="B7" s="204" t="s">
        <v>252</v>
      </c>
      <c r="C7" s="2" t="s">
        <v>253</v>
      </c>
      <c r="F7" s="2" t="s">
        <v>254</v>
      </c>
      <c r="I7" s="2" t="s">
        <v>185</v>
      </c>
      <c r="K7" s="2" t="s">
        <v>160</v>
      </c>
      <c r="V7" s="2" t="s">
        <v>176</v>
      </c>
      <c r="W7" s="2" t="s">
        <v>162</v>
      </c>
    </row>
    <row r="8" spans="1:25" ht="36">
      <c r="A8" s="3"/>
      <c r="B8" s="205"/>
      <c r="C8" s="2" t="s">
        <v>255</v>
      </c>
      <c r="I8" s="2" t="s">
        <v>256</v>
      </c>
      <c r="K8" s="2" t="s">
        <v>257</v>
      </c>
      <c r="V8" s="2" t="s">
        <v>176</v>
      </c>
      <c r="W8" s="2" t="s">
        <v>258</v>
      </c>
    </row>
    <row r="9" spans="1:25" ht="24">
      <c r="A9" s="3"/>
      <c r="B9" s="205"/>
      <c r="C9" s="2" t="s">
        <v>259</v>
      </c>
      <c r="V9" s="2" t="s">
        <v>176</v>
      </c>
      <c r="W9" s="2" t="s">
        <v>207</v>
      </c>
    </row>
    <row r="10" spans="1:25" ht="39.75" customHeight="1">
      <c r="A10" s="3"/>
      <c r="B10" s="205"/>
      <c r="C10" s="2" t="s">
        <v>260</v>
      </c>
      <c r="V10" s="2" t="s">
        <v>176</v>
      </c>
      <c r="W10" s="5"/>
    </row>
    <row r="11" spans="1:25" ht="36">
      <c r="A11" s="3"/>
      <c r="B11" s="205"/>
      <c r="C11" s="2" t="s">
        <v>261</v>
      </c>
      <c r="I11" t="s">
        <v>122</v>
      </c>
      <c r="V11" s="2" t="s">
        <v>176</v>
      </c>
      <c r="W11" s="2" t="s">
        <v>180</v>
      </c>
    </row>
    <row r="12" spans="1:25" ht="36">
      <c r="A12" s="3"/>
      <c r="B12" s="205"/>
      <c r="C12" s="2" t="s">
        <v>262</v>
      </c>
      <c r="V12" s="2" t="s">
        <v>176</v>
      </c>
      <c r="W12" s="2" t="s">
        <v>263</v>
      </c>
    </row>
    <row r="13" spans="1:25" ht="24">
      <c r="A13" s="3"/>
      <c r="B13" s="200" t="s">
        <v>264</v>
      </c>
      <c r="C13" s="2" t="s">
        <v>265</v>
      </c>
      <c r="V13" s="2" t="s">
        <v>187</v>
      </c>
      <c r="W13" s="2" t="s">
        <v>266</v>
      </c>
    </row>
    <row r="14" spans="1:25" ht="36">
      <c r="A14" s="3"/>
      <c r="B14" s="201"/>
      <c r="C14" s="2" t="s">
        <v>267</v>
      </c>
      <c r="I14" t="s">
        <v>122</v>
      </c>
      <c r="V14" s="2" t="s">
        <v>187</v>
      </c>
      <c r="W14" s="2" t="s">
        <v>268</v>
      </c>
    </row>
    <row r="15" spans="1:25" ht="24">
      <c r="A15" s="3"/>
      <c r="B15" s="201"/>
      <c r="C15" s="2" t="s">
        <v>269</v>
      </c>
      <c r="V15" s="2" t="s">
        <v>187</v>
      </c>
      <c r="W15" s="2" t="s">
        <v>270</v>
      </c>
    </row>
    <row r="16" spans="1:25" ht="24">
      <c r="A16" s="3"/>
      <c r="B16" s="201"/>
      <c r="C16" s="2" t="s">
        <v>166</v>
      </c>
      <c r="V16" s="2" t="s">
        <v>187</v>
      </c>
      <c r="W16" s="2" t="s">
        <v>271</v>
      </c>
    </row>
    <row r="17" spans="1:23" ht="24">
      <c r="A17" s="3"/>
      <c r="B17" s="201"/>
      <c r="C17" s="2" t="s">
        <v>272</v>
      </c>
      <c r="I17" t="s">
        <v>122</v>
      </c>
      <c r="V17" s="2" t="s">
        <v>187</v>
      </c>
      <c r="W17" s="2" t="s">
        <v>273</v>
      </c>
    </row>
    <row r="18" spans="1:23" ht="24">
      <c r="A18" s="3"/>
      <c r="B18" s="201"/>
      <c r="C18" s="2" t="s">
        <v>274</v>
      </c>
      <c r="V18" s="2" t="s">
        <v>187</v>
      </c>
    </row>
    <row r="19" spans="1:23" ht="84">
      <c r="A19" s="3"/>
      <c r="B19" s="201"/>
      <c r="C19" s="2" t="s">
        <v>209</v>
      </c>
      <c r="V19" s="2" t="s">
        <v>187</v>
      </c>
    </row>
    <row r="20" spans="1:23" ht="24">
      <c r="A20" s="3"/>
      <c r="B20" s="200" t="s">
        <v>275</v>
      </c>
      <c r="C20" s="2" t="s">
        <v>202</v>
      </c>
      <c r="I20" t="s">
        <v>122</v>
      </c>
      <c r="V20" s="2" t="s">
        <v>187</v>
      </c>
    </row>
    <row r="21" spans="1:23" ht="48">
      <c r="A21" s="3"/>
      <c r="B21" s="201"/>
      <c r="C21" s="2" t="s">
        <v>276</v>
      </c>
      <c r="V21" s="2" t="s">
        <v>187</v>
      </c>
    </row>
    <row r="22" spans="1:23" ht="36">
      <c r="A22" s="3"/>
      <c r="B22" s="201"/>
      <c r="C22" s="2" t="s">
        <v>277</v>
      </c>
      <c r="V22" s="2" t="s">
        <v>187</v>
      </c>
    </row>
    <row r="23" spans="1:23" ht="60">
      <c r="A23" s="3"/>
      <c r="B23" s="201"/>
      <c r="C23" s="2" t="s">
        <v>278</v>
      </c>
      <c r="I23" t="s">
        <v>122</v>
      </c>
      <c r="V23" s="2" t="s">
        <v>206</v>
      </c>
    </row>
    <row r="24" spans="1:23" ht="48">
      <c r="A24" s="3"/>
      <c r="B24" s="201"/>
      <c r="C24" s="2" t="s">
        <v>279</v>
      </c>
      <c r="V24" s="2" t="s">
        <v>206</v>
      </c>
    </row>
    <row r="25" spans="1:23" ht="30.75" customHeight="1">
      <c r="A25" s="3"/>
      <c r="B25" s="200" t="s">
        <v>280</v>
      </c>
      <c r="C25" s="2" t="s">
        <v>156</v>
      </c>
    </row>
    <row r="26" spans="1:23" ht="30" customHeight="1">
      <c r="A26" s="3"/>
      <c r="B26" s="201"/>
      <c r="C26" s="2" t="s">
        <v>281</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Preguntas frecuentes</vt:lpstr>
      <vt:lpstr>Análisis de contexto Itagüí</vt:lpstr>
      <vt:lpstr>Plan de acción</vt:lpstr>
      <vt:lpstr>anotaciones 2025</vt:lpstr>
      <vt:lpstr>Listas</vt:lpstr>
      <vt:lpstr>'Análisis de contexto Itagüí'!Área_de_impresión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Martha Helena Giraldo Giraldo</cp:lastModifiedBy>
  <cp:revision/>
  <dcterms:created xsi:type="dcterms:W3CDTF">2024-10-24T20:08:51Z</dcterms:created>
  <dcterms:modified xsi:type="dcterms:W3CDTF">2025-05-09T21:26:51Z</dcterms:modified>
  <cp:category/>
  <cp:contentStatus/>
</cp:coreProperties>
</file>