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gestrads\Documents\SIGCMA VALLE DEL CAUCA\Consejo Seccional Valle\Año 2025\Segundo Trimestre\"/>
    </mc:Choice>
  </mc:AlternateContent>
  <xr:revisionPtr revIDLastSave="0" documentId="13_ncr:1_{5C15580F-169B-4BE6-ACAE-E27DAA19D1F4}" xr6:coauthVersionLast="47" xr6:coauthVersionMax="47" xr10:uidLastSave="{00000000-0000-0000-0000-000000000000}"/>
  <bookViews>
    <workbookView xWindow="-120" yWindow="-120" windowWidth="29040" windowHeight="15720" tabRatio="699" activeTab="4" xr2:uid="{00000000-000D-0000-FFFF-FFFF00000000}"/>
  </bookViews>
  <sheets>
    <sheet name="REORDENAMIENTO" sheetId="17" r:id="rId1"/>
    <sheet name="CARRERA" sheetId="11" r:id="rId2"/>
    <sheet name="INFORMACIÓN JUDICIAL" sheetId="19" state="hidden" r:id="rId3"/>
    <sheet name="FORMACIÓN JUDICIAL" sheetId="20" r:id="rId4"/>
    <sheet name="REGISTRO" sheetId="13"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9" i="17" l="1"/>
  <c r="J18" i="17"/>
  <c r="H18" i="11"/>
  <c r="H12" i="11"/>
  <c r="H16" i="11"/>
  <c r="H14" i="11"/>
  <c r="H8" i="11"/>
  <c r="H6" i="11"/>
  <c r="H22" i="11"/>
  <c r="H10" i="11"/>
  <c r="J16" i="11" l="1"/>
  <c r="J17" i="17" l="1"/>
  <c r="J16" i="17"/>
  <c r="J15" i="17"/>
  <c r="J14" i="17"/>
  <c r="J18" i="20" l="1"/>
  <c r="J14" i="20"/>
  <c r="J17" i="20"/>
  <c r="J15" i="20"/>
  <c r="J16" i="20"/>
  <c r="J6" i="20"/>
  <c r="J13" i="20"/>
  <c r="J12" i="20"/>
  <c r="J11" i="20"/>
  <c r="J10" i="20"/>
  <c r="J9" i="20"/>
  <c r="J8" i="20"/>
  <c r="J7" i="20"/>
  <c r="K21" i="20"/>
  <c r="K20" i="20"/>
  <c r="K19" i="20"/>
  <c r="K17" i="20"/>
  <c r="K16" i="20"/>
  <c r="K15" i="20"/>
  <c r="K13" i="20"/>
  <c r="K12" i="20"/>
  <c r="K11" i="20"/>
  <c r="K9" i="20"/>
  <c r="K8" i="20"/>
  <c r="K7" i="20"/>
  <c r="J14" i="19" l="1"/>
  <c r="J12" i="19"/>
  <c r="J10" i="19"/>
  <c r="J8" i="19"/>
  <c r="J6" i="19"/>
  <c r="J18" i="13"/>
  <c r="K19" i="13"/>
  <c r="K17" i="11"/>
  <c r="J6" i="17" l="1"/>
  <c r="J22" i="17" l="1"/>
  <c r="J13" i="17"/>
  <c r="J12" i="17"/>
  <c r="J11" i="17"/>
  <c r="J10" i="17"/>
  <c r="K25" i="17"/>
  <c r="K24" i="17"/>
  <c r="K23" i="17"/>
  <c r="K21" i="17"/>
  <c r="K20" i="17"/>
  <c r="K19" i="17"/>
  <c r="K17" i="17"/>
  <c r="K16" i="17"/>
  <c r="K15" i="17"/>
  <c r="K13" i="17"/>
  <c r="K12" i="17"/>
  <c r="K11" i="17"/>
  <c r="K9" i="17"/>
  <c r="K8" i="17"/>
  <c r="K7" i="17"/>
  <c r="J11" i="13" l="1"/>
  <c r="J10" i="13"/>
  <c r="J17" i="13"/>
  <c r="J16" i="13" l="1"/>
  <c r="J15" i="13"/>
  <c r="J14" i="13"/>
  <c r="J13" i="13"/>
  <c r="J12" i="13"/>
  <c r="J8" i="13"/>
  <c r="J6" i="13"/>
  <c r="K21" i="13"/>
  <c r="K20" i="13"/>
  <c r="K17" i="13"/>
  <c r="K16" i="13"/>
  <c r="K15" i="13"/>
  <c r="K13" i="13"/>
  <c r="K12" i="13"/>
  <c r="K11" i="13"/>
  <c r="K9" i="13"/>
  <c r="K8" i="13"/>
  <c r="K7" i="13"/>
  <c r="J22" i="11"/>
  <c r="J12" i="11"/>
  <c r="K25" i="11"/>
  <c r="K24" i="11"/>
  <c r="K23" i="11"/>
  <c r="K21" i="11"/>
  <c r="K20" i="11"/>
  <c r="K19" i="11"/>
  <c r="K16" i="11"/>
  <c r="K15" i="11"/>
  <c r="K13" i="11"/>
  <c r="K12" i="11"/>
  <c r="K11" i="11"/>
  <c r="K9" i="11"/>
  <c r="K8" i="11"/>
  <c r="K7" i="11"/>
  <c r="J10" i="11"/>
  <c r="J6" i="11"/>
  <c r="J18" i="11" l="1"/>
  <c r="J14" i="11" l="1"/>
  <c r="J8"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 de Windows</author>
  </authors>
  <commentList>
    <comment ref="H48" authorId="0" shapeId="0" xr:uid="{86E7B0BC-104B-4B89-A64B-2EA56BCD1C5D}">
      <text>
        <r>
          <rPr>
            <b/>
            <sz val="9"/>
            <color indexed="81"/>
            <rFont val="Tahoma"/>
            <family val="2"/>
          </rPr>
          <t xml:space="preserve">Vacantes de la convocatria No. 2 y No. 4 
</t>
        </r>
      </text>
    </comment>
    <comment ref="J48" authorId="0" shapeId="0" xr:uid="{E1C03660-E4E6-4627-9B2D-0BDD7048A729}">
      <text>
        <r>
          <rPr>
            <b/>
            <sz val="9"/>
            <color indexed="81"/>
            <rFont val="Tahoma"/>
            <family val="2"/>
          </rPr>
          <t xml:space="preserve">Vacantes de la convocatria No. 2 y No. 4 
</t>
        </r>
      </text>
    </comment>
  </commentList>
</comments>
</file>

<file path=xl/sharedStrings.xml><?xml version="1.0" encoding="utf-8"?>
<sst xmlns="http://schemas.openxmlformats.org/spreadsheetml/2006/main" count="894" uniqueCount="198">
  <si>
    <t>TIPO</t>
  </si>
  <si>
    <t>RANGOS</t>
  </si>
  <si>
    <t>Semestral</t>
  </si>
  <si>
    <t>Anual</t>
  </si>
  <si>
    <t>Cobertura de Carrera Judicial - Jueces</t>
  </si>
  <si>
    <t>Variable</t>
  </si>
  <si>
    <t>Número de Magistrados y Jueces encuestados</t>
  </si>
  <si>
    <t>Número de Magistrados y Jueces que tienen percepción por encima de buena</t>
  </si>
  <si>
    <t>Número total de cargos de Jueces de Carrera</t>
  </si>
  <si>
    <t>Número total de cargos de Jueces provistos por carrera</t>
  </si>
  <si>
    <t>Número Total de Cargos de Magistrados de Carrera</t>
  </si>
  <si>
    <t>Número Total de Cargos de Magistrados Provistos por Carrera</t>
  </si>
  <si>
    <t>PROCESO</t>
  </si>
  <si>
    <t>FÓRMULA</t>
  </si>
  <si>
    <t>PERIODO DE MEDICIÓN</t>
  </si>
  <si>
    <t>Indicador</t>
  </si>
  <si>
    <t>Cobertura de Carrera Judicial - Magistrados</t>
  </si>
  <si>
    <t>Recursos de Inversion Ejecutados</t>
  </si>
  <si>
    <t>Satisfaccion de Usuarios del Sistema de Carrera Judicial</t>
  </si>
  <si>
    <t>Poblacion Objeto de Estudio Atendida</t>
  </si>
  <si>
    <t>Recursos de Inversion Programados</t>
  </si>
  <si>
    <t>Poblacion Programada</t>
  </si>
  <si>
    <t>N.A</t>
  </si>
  <si>
    <t>MEDICIÓN</t>
  </si>
  <si>
    <t>FRECUENCIA DE MEDICIÓN</t>
  </si>
  <si>
    <t>DESCRIPCIÓN</t>
  </si>
  <si>
    <t>S1</t>
  </si>
  <si>
    <t>S2</t>
  </si>
  <si>
    <t>A1</t>
  </si>
  <si>
    <t>VARIABLES</t>
  </si>
  <si>
    <t>INDICADORES</t>
  </si>
  <si>
    <t>A</t>
  </si>
  <si>
    <t>B</t>
  </si>
  <si>
    <t>C</t>
  </si>
  <si>
    <t>D</t>
  </si>
  <si>
    <t>E</t>
  </si>
  <si>
    <t>F</t>
  </si>
  <si>
    <t>G</t>
  </si>
  <si>
    <t>H</t>
  </si>
  <si>
    <t>J</t>
  </si>
  <si>
    <t>I</t>
  </si>
  <si>
    <t>K</t>
  </si>
  <si>
    <t>L</t>
  </si>
  <si>
    <t>M</t>
  </si>
  <si>
    <t>N</t>
  </si>
  <si>
    <t>O</t>
  </si>
  <si>
    <t>ITEM</t>
  </si>
  <si>
    <t>NOMBRE DEL INDICADOR / VARIABLE</t>
  </si>
  <si>
    <t>AÑO DE MEDICIÓN</t>
  </si>
  <si>
    <t>P</t>
  </si>
  <si>
    <t>Q</t>
  </si>
  <si>
    <t>R</t>
  </si>
  <si>
    <t>(Número de funcionarios que respondieron Excelente, Muy Bueno y Bueno (M)/Número de Magistrados y Jueces encuestados (N)) *100</t>
  </si>
  <si>
    <t>N.A.</t>
  </si>
  <si>
    <t>((Recursos de de Inversión Programados (O)/Población Programada (P)) / ( Recursos de Inversión Ejecutados (Q)/Población Objeto de Estudio Atendida (R))) * 100</t>
  </si>
  <si>
    <t>Número Total de Cargos de Empleados Provistos por Carrera</t>
  </si>
  <si>
    <t>Número de vacantes de Empleados reportadas sin Listas de Elegibles</t>
  </si>
  <si>
    <t>Número Total de Cargos de Empleados de Carrera</t>
  </si>
  <si>
    <t xml:space="preserve">((Número total de cargos de Empleados provistos por carrera (I)+ Número de Listas de Elegibles de Empleados Tramitadas (J) + Número de vacantes de Empleados reportadas sin Listas de Elegibles (K)/ Número total de cargos de Empleados de carrera(L)) * 100 </t>
  </si>
  <si>
    <t>Cobertura de Carrera Judicial - Empleados</t>
  </si>
  <si>
    <t xml:space="preserve">Satisfacción de usuarios que solicitan servicios de la URNA </t>
  </si>
  <si>
    <t xml:space="preserve">Oportunidad de respuesta a las solicitudes </t>
  </si>
  <si>
    <t>Trimestral</t>
  </si>
  <si>
    <t>T1</t>
  </si>
  <si>
    <t>T2</t>
  </si>
  <si>
    <t>T3</t>
  </si>
  <si>
    <t>Conformidad de los productos entregados</t>
  </si>
  <si>
    <t xml:space="preserve">Cumplimiento de la Ejecucion Presupuestal del Proceso de Registro y Control de Abogados y Auxiliares de la Justicia </t>
  </si>
  <si>
    <t xml:space="preserve">REGISTRO Y CONTROL DE ABOGADOS Y AUXILIARES DE JUSTICIA </t>
  </si>
  <si>
    <t xml:space="preserve">Variable Nº de Encuestas Satisfactorias </t>
  </si>
  <si>
    <t xml:space="preserve">Variable Nº Total de encuestas realizadas </t>
  </si>
  <si>
    <t>Nø de Respuestas (productos) entregados oportunamente de Tarjeta Profesional de Abogado</t>
  </si>
  <si>
    <t xml:space="preserve">Nø de Respuestas (productos) entregados oportunamente de Licencia Temporal </t>
  </si>
  <si>
    <t xml:space="preserve">Nø de Respuestas (productos) entregados oportunamente de solicitud de Consultorio Jurídico </t>
  </si>
  <si>
    <t xml:space="preserve">Nø de Respuestas (productos) entregados oportunamente de Practica Juridica </t>
  </si>
  <si>
    <t>Nø de Respuestas (productos) entregados oportunamente de Registro y Carnetizaci¢n Jueces de Paz</t>
  </si>
  <si>
    <t xml:space="preserve">Nø de Respuestas (productos) entregados oportunamente de Certificados de Vigencia de Tarjetade Abogado </t>
  </si>
  <si>
    <t xml:space="preserve">Nø de Respuestas (productos) entregados oportunamente Practica Academica </t>
  </si>
  <si>
    <t xml:space="preserve">Nø Total de Solicitudes de Tarjeta Profesional de Abogado </t>
  </si>
  <si>
    <t xml:space="preserve">Nø Total de Solicitudes de Cambio de Licencia Temporal </t>
  </si>
  <si>
    <t xml:space="preserve">Nø Total de Solicitudes de Consultorio Jurídico </t>
  </si>
  <si>
    <t xml:space="preserve">Nø Total de Solicitudes de Practica Juridica </t>
  </si>
  <si>
    <t>Nø Total de Solicitudes de Registro y Carnetizaci¢n de Juez de Paz</t>
  </si>
  <si>
    <t xml:space="preserve">Nø Total de Solicitudes de Certificado de Vigencias de Tarjeta de Abogado </t>
  </si>
  <si>
    <t xml:space="preserve">Nø Total de Solicitudes de Prctica Academica </t>
  </si>
  <si>
    <t xml:space="preserve">N° de productos Conformes Entregados por Tarjeta Profesional de Abogado </t>
  </si>
  <si>
    <t xml:space="preserve">Nø de productos Conformes Entregados por Licencia Temporal </t>
  </si>
  <si>
    <t xml:space="preserve">Nø de productos Conformes Entregados por solicitud de Consultorio Jurídico </t>
  </si>
  <si>
    <t xml:space="preserve">Nø de productos Conformes Entregados por Practica Juridica </t>
  </si>
  <si>
    <t xml:space="preserve">Nø de productos Conformes Entregados por Registro y Carnetizacion Juez de Paz </t>
  </si>
  <si>
    <t xml:space="preserve">Nø de productos Conformes Entregados por Certificados de Vigencia de Tarjeta de Abogado </t>
  </si>
  <si>
    <t xml:space="preserve">Nø de productos Conformes Entregados por Autorizacion de Practica Academica </t>
  </si>
  <si>
    <r>
      <t>(Nº de encuestas satisfactorias (</t>
    </r>
    <r>
      <rPr>
        <b/>
        <sz val="11"/>
        <color theme="1"/>
        <rFont val="Calibri"/>
        <family val="2"/>
        <scheme val="minor"/>
      </rPr>
      <t>A</t>
    </r>
    <r>
      <rPr>
        <sz val="11"/>
        <color theme="1"/>
        <rFont val="Calibri"/>
        <family val="2"/>
        <scheme val="minor"/>
      </rPr>
      <t>)/ Nº Total de encuestas realizadas(</t>
    </r>
    <r>
      <rPr>
        <b/>
        <sz val="11"/>
        <color theme="1"/>
        <rFont val="Calibri"/>
        <family val="2"/>
        <scheme val="minor"/>
      </rPr>
      <t>B</t>
    </r>
    <r>
      <rPr>
        <sz val="11"/>
        <color theme="1"/>
        <rFont val="Calibri"/>
        <family val="2"/>
        <scheme val="minor"/>
      </rPr>
      <t xml:space="preserve">)) *100 </t>
    </r>
  </si>
  <si>
    <r>
      <t>(Nº de Respuestas (Productos) entregadas oportunamente (</t>
    </r>
    <r>
      <rPr>
        <b/>
        <sz val="11"/>
        <color theme="1"/>
        <rFont val="Calibri"/>
        <family val="2"/>
        <scheme val="minor"/>
      </rPr>
      <t>C</t>
    </r>
    <r>
      <rPr>
        <sz val="11"/>
        <color theme="1"/>
        <rFont val="Calibri"/>
        <family val="2"/>
        <scheme val="minor"/>
      </rPr>
      <t>)/ Nº Total de solicitudes (</t>
    </r>
    <r>
      <rPr>
        <b/>
        <sz val="11"/>
        <color theme="1"/>
        <rFont val="Calibri"/>
        <family val="2"/>
        <scheme val="minor"/>
      </rPr>
      <t>D</t>
    </r>
    <r>
      <rPr>
        <sz val="11"/>
        <color theme="1"/>
        <rFont val="Calibri"/>
        <family val="2"/>
        <scheme val="minor"/>
      </rPr>
      <t xml:space="preserve">)) * 100 </t>
    </r>
  </si>
  <si>
    <t xml:space="preserve">Nø Total de Productos entregados por Tarjeta Profesional de Abogado </t>
  </si>
  <si>
    <t xml:space="preserve">Nø Total de Productos entregados por Licencia Temporal </t>
  </si>
  <si>
    <t xml:space="preserve">Nø Total de Productos entregados por solicitud de Consultorio Jurídico </t>
  </si>
  <si>
    <t>Nø Total de Productos entregados por Práctica Juridica</t>
  </si>
  <si>
    <t>Nø Total de Productos entregados por Registro y Carnetización de Juez de Paz</t>
  </si>
  <si>
    <t xml:space="preserve">Nø Total de Productos entregados por Certificados de Vigencia de Tarjeta de Abogado </t>
  </si>
  <si>
    <t xml:space="preserve">Nø Total de Productos entregados por Autorizacion de Practica Academicas </t>
  </si>
  <si>
    <r>
      <t>(Nª de Productos conformes entregados (</t>
    </r>
    <r>
      <rPr>
        <b/>
        <sz val="11"/>
        <color theme="1"/>
        <rFont val="Calibri"/>
        <family val="2"/>
        <scheme val="minor"/>
      </rPr>
      <t>E</t>
    </r>
    <r>
      <rPr>
        <sz val="11"/>
        <color theme="1"/>
        <rFont val="Calibri"/>
        <family val="2"/>
        <scheme val="minor"/>
      </rPr>
      <t>) / Nº Total de productos entregados (</t>
    </r>
    <r>
      <rPr>
        <b/>
        <sz val="11"/>
        <color theme="1"/>
        <rFont val="Calibri"/>
        <family val="2"/>
        <scheme val="minor"/>
      </rPr>
      <t>F</t>
    </r>
    <r>
      <rPr>
        <sz val="11"/>
        <color theme="1"/>
        <rFont val="Calibri"/>
        <family val="2"/>
        <scheme val="minor"/>
      </rPr>
      <t xml:space="preserve">)) * 100 </t>
    </r>
  </si>
  <si>
    <t>META PERÍODO
(año anterior)</t>
  </si>
  <si>
    <t>MEDICIÓN PERÍODO
(año anterior)</t>
  </si>
  <si>
    <t>META PERÍODO
(año actual)</t>
  </si>
  <si>
    <t>MEDICIÓN PERÍODO
(año actual)</t>
  </si>
  <si>
    <t>ANÁLISIS</t>
  </si>
  <si>
    <t>T4</t>
  </si>
  <si>
    <t xml:space="preserve">Número de Despachos Judiciales </t>
  </si>
  <si>
    <t>Estudios de opinión de acceso a la justicia</t>
  </si>
  <si>
    <t>Resultados encuesta de opinión</t>
  </si>
  <si>
    <t xml:space="preserve">Tasa Anual de Ingresos </t>
  </si>
  <si>
    <t xml:space="preserve">Demanda anual aparato de justicia año de medicion </t>
  </si>
  <si>
    <t>Demanda aparato de justicia año base</t>
  </si>
  <si>
    <t>A0</t>
  </si>
  <si>
    <t xml:space="preserve">Atención Propuestas de Reordenamiento </t>
  </si>
  <si>
    <r>
      <t>(Número de propuestas tramitadas(</t>
    </r>
    <r>
      <rPr>
        <b/>
        <sz val="11"/>
        <color theme="1"/>
        <rFont val="Calibri"/>
        <family val="2"/>
        <scheme val="minor"/>
      </rPr>
      <t xml:space="preserve">C </t>
    </r>
    <r>
      <rPr>
        <sz val="11"/>
        <color theme="1"/>
        <rFont val="Calibri"/>
        <family val="2"/>
        <scheme val="minor"/>
      </rPr>
      <t>) / (Número de propuesta allegadas(</t>
    </r>
    <r>
      <rPr>
        <b/>
        <sz val="11"/>
        <color theme="1"/>
        <rFont val="Calibri"/>
        <family val="2"/>
        <scheme val="minor"/>
      </rPr>
      <t>D</t>
    </r>
    <r>
      <rPr>
        <sz val="11"/>
        <color theme="1"/>
        <rFont val="Calibri"/>
        <family val="2"/>
        <scheme val="minor"/>
      </rPr>
      <t xml:space="preserve">)) * 100 </t>
    </r>
  </si>
  <si>
    <t xml:space="preserve">Número de Propuestas de Reordenamiento tramitadas </t>
  </si>
  <si>
    <t xml:space="preserve">Número de Propuestas de Reordenamiento allegadas </t>
  </si>
  <si>
    <t xml:space="preserve">Margen de Error en Proyección de Acuerdos </t>
  </si>
  <si>
    <r>
      <t>(No. Acuerdos modificados(</t>
    </r>
    <r>
      <rPr>
        <b/>
        <sz val="11"/>
        <color theme="1"/>
        <rFont val="Calibri"/>
        <family val="2"/>
        <scheme val="minor"/>
      </rPr>
      <t>E</t>
    </r>
    <r>
      <rPr>
        <sz val="11"/>
        <color theme="1"/>
        <rFont val="Calibri"/>
        <family val="2"/>
        <scheme val="minor"/>
      </rPr>
      <t>)/No. Acuerdos Proyectados(</t>
    </r>
    <r>
      <rPr>
        <b/>
        <sz val="11"/>
        <color theme="1"/>
        <rFont val="Calibri"/>
        <family val="2"/>
        <scheme val="minor"/>
      </rPr>
      <t>F</t>
    </r>
    <r>
      <rPr>
        <sz val="11"/>
        <color theme="1"/>
        <rFont val="Calibri"/>
        <family val="2"/>
        <scheme val="minor"/>
      </rPr>
      <t xml:space="preserve">))*100 </t>
    </r>
  </si>
  <si>
    <t xml:space="preserve">Numero de Acuerdos Proyectados  </t>
  </si>
  <si>
    <t>Numero de Acuerdos Modificados</t>
  </si>
  <si>
    <t xml:space="preserve">Cobertura Despachos Judiciales </t>
  </si>
  <si>
    <r>
      <t>(Demanda anual del aparato de justicia año de medición (</t>
    </r>
    <r>
      <rPr>
        <b/>
        <sz val="11"/>
        <color theme="1"/>
        <rFont val="Calibri"/>
        <family val="2"/>
        <scheme val="minor"/>
      </rPr>
      <t>A</t>
    </r>
    <r>
      <rPr>
        <sz val="11"/>
        <color theme="1"/>
        <rFont val="Calibri"/>
        <family val="2"/>
        <scheme val="minor"/>
      </rPr>
      <t xml:space="preserve">) </t>
    </r>
    <r>
      <rPr>
        <b/>
        <sz val="11"/>
        <color theme="1"/>
        <rFont val="Calibri"/>
        <family val="2"/>
        <scheme val="minor"/>
      </rPr>
      <t>-</t>
    </r>
    <r>
      <rPr>
        <sz val="11"/>
        <color theme="1"/>
        <rFont val="Calibri"/>
        <family val="2"/>
        <scheme val="minor"/>
      </rPr>
      <t xml:space="preserve"> Demanda anual del aparato de justicia año base(</t>
    </r>
    <r>
      <rPr>
        <b/>
        <sz val="11"/>
        <color theme="1"/>
        <rFont val="Calibri"/>
        <family val="2"/>
        <scheme val="minor"/>
      </rPr>
      <t>B</t>
    </r>
    <r>
      <rPr>
        <sz val="11"/>
        <color theme="1"/>
        <rFont val="Calibri"/>
        <family val="2"/>
        <scheme val="minor"/>
      </rPr>
      <t>)) / (Demanda anual aparato de justicia año base(</t>
    </r>
    <r>
      <rPr>
        <b/>
        <sz val="11"/>
        <color theme="1"/>
        <rFont val="Calibri"/>
        <family val="2"/>
        <scheme val="minor"/>
      </rPr>
      <t>B</t>
    </r>
    <r>
      <rPr>
        <sz val="11"/>
        <color theme="1"/>
        <rFont val="Calibri"/>
        <family val="2"/>
        <scheme val="minor"/>
      </rPr>
      <t xml:space="preserve">)) * 100 </t>
    </r>
  </si>
  <si>
    <t>Número de Despachos Judiciales año de medición</t>
  </si>
  <si>
    <t>Número de Despachos Judiciales año base</t>
  </si>
  <si>
    <t>Número de Despachos Judiciales con horario extendido año de medición</t>
  </si>
  <si>
    <t>Número de Despachos Judiciales con horario extendido año base</t>
  </si>
  <si>
    <r>
      <t>(0.8 *(Número de Despachos Judiciales año de medición(</t>
    </r>
    <r>
      <rPr>
        <b/>
        <sz val="11"/>
        <color theme="1"/>
        <rFont val="Calibri"/>
        <family val="2"/>
        <scheme val="minor"/>
      </rPr>
      <t>G</t>
    </r>
    <r>
      <rPr>
        <sz val="11"/>
        <color theme="1"/>
        <rFont val="Calibri"/>
        <family val="2"/>
        <scheme val="minor"/>
      </rPr>
      <t xml:space="preserve">) </t>
    </r>
    <r>
      <rPr>
        <b/>
        <sz val="11"/>
        <color theme="1"/>
        <rFont val="Calibri"/>
        <family val="2"/>
        <scheme val="minor"/>
      </rPr>
      <t>-</t>
    </r>
    <r>
      <rPr>
        <sz val="11"/>
        <color theme="1"/>
        <rFont val="Calibri"/>
        <family val="2"/>
        <scheme val="minor"/>
      </rPr>
      <t xml:space="preserve"> No. Despachos Judiales año base(</t>
    </r>
    <r>
      <rPr>
        <b/>
        <sz val="11"/>
        <color theme="1"/>
        <rFont val="Calibri"/>
        <family val="2"/>
        <scheme val="minor"/>
      </rPr>
      <t>H</t>
    </r>
    <r>
      <rPr>
        <sz val="11"/>
        <color theme="1"/>
        <rFont val="Calibri"/>
        <family val="2"/>
        <scheme val="minor"/>
      </rPr>
      <t>))/ Número de Despachos Judiciales año base(</t>
    </r>
    <r>
      <rPr>
        <b/>
        <sz val="11"/>
        <color theme="1"/>
        <rFont val="Calibri"/>
        <family val="2"/>
        <scheme val="minor"/>
      </rPr>
      <t>H</t>
    </r>
    <r>
      <rPr>
        <sz val="11"/>
        <color theme="1"/>
        <rFont val="Calibri"/>
        <family val="2"/>
        <scheme val="minor"/>
      </rPr>
      <t>) )</t>
    </r>
    <r>
      <rPr>
        <b/>
        <sz val="11"/>
        <color theme="1"/>
        <rFont val="Calibri"/>
        <family val="2"/>
        <scheme val="minor"/>
      </rPr>
      <t>+</t>
    </r>
    <r>
      <rPr>
        <sz val="11"/>
        <color theme="1"/>
        <rFont val="Calibri"/>
        <family val="2"/>
        <scheme val="minor"/>
      </rPr>
      <t>0.2* (Número de Despachos Judiciales con horario extendido año de medición(</t>
    </r>
    <r>
      <rPr>
        <b/>
        <sz val="11"/>
        <color theme="1"/>
        <rFont val="Calibri"/>
        <family val="2"/>
        <scheme val="minor"/>
      </rPr>
      <t>I</t>
    </r>
    <r>
      <rPr>
        <sz val="11"/>
        <color theme="1"/>
        <rFont val="Calibri"/>
        <family val="2"/>
        <scheme val="minor"/>
      </rPr>
      <t xml:space="preserve">) </t>
    </r>
    <r>
      <rPr>
        <b/>
        <sz val="11"/>
        <color theme="1"/>
        <rFont val="Calibri"/>
        <family val="2"/>
        <scheme val="minor"/>
      </rPr>
      <t>-</t>
    </r>
    <r>
      <rPr>
        <sz val="11"/>
        <color theme="1"/>
        <rFont val="Calibri"/>
        <family val="2"/>
        <scheme val="minor"/>
      </rPr>
      <t xml:space="preserve"> No Despachos Judiciales con horario extendido año base (</t>
    </r>
    <r>
      <rPr>
        <b/>
        <sz val="11"/>
        <color theme="1"/>
        <rFont val="Calibri"/>
        <family val="2"/>
        <scheme val="minor"/>
      </rPr>
      <t>J</t>
    </r>
    <r>
      <rPr>
        <sz val="11"/>
        <color theme="1"/>
        <rFont val="Calibri"/>
        <family val="2"/>
        <scheme val="minor"/>
      </rPr>
      <t xml:space="preserve">)))* 100 </t>
    </r>
  </si>
  <si>
    <t>Resultado de encuesta de opinión</t>
  </si>
  <si>
    <t>SECCIONAL</t>
  </si>
  <si>
    <t>MATRIZ DE INDICADORES</t>
  </si>
  <si>
    <t xml:space="preserve">ADMINISTRACIÓN DE LA CARRERA JUDICIAL </t>
  </si>
  <si>
    <t>REORDENAMIENTO JUDICIAL</t>
  </si>
  <si>
    <r>
      <t>(Presupuesto Ejecutado(</t>
    </r>
    <r>
      <rPr>
        <b/>
        <sz val="11"/>
        <color theme="1"/>
        <rFont val="Calibri"/>
        <family val="2"/>
        <scheme val="minor"/>
      </rPr>
      <t>G</t>
    </r>
    <r>
      <rPr>
        <sz val="11"/>
        <color theme="1"/>
        <rFont val="Calibri"/>
        <family val="2"/>
        <scheme val="minor"/>
      </rPr>
      <t>)/ Presupuesto Asignado(</t>
    </r>
    <r>
      <rPr>
        <b/>
        <sz val="11"/>
        <color theme="1"/>
        <rFont val="Calibri"/>
        <family val="2"/>
        <scheme val="minor"/>
      </rPr>
      <t>H</t>
    </r>
    <r>
      <rPr>
        <sz val="11"/>
        <color theme="1"/>
        <rFont val="Calibri"/>
        <family val="2"/>
        <scheme val="minor"/>
      </rPr>
      <t xml:space="preserve">) *100 </t>
    </r>
  </si>
  <si>
    <t>Presupuesto Ejecutado</t>
  </si>
  <si>
    <t xml:space="preserve"> Presupuesto Asignado</t>
  </si>
  <si>
    <t xml:space="preserve">GESTIÓN DE LA INFORMACIÓN JUDICIAL </t>
  </si>
  <si>
    <t>Eficiencia en la atencion a usuarios de la Biblioteca</t>
  </si>
  <si>
    <t>Eficacia en la proyeccion del número de consultas para ser atendidas</t>
  </si>
  <si>
    <t>Satisfaccion de los usuarios de la Biblioteca con la informacion recibida</t>
  </si>
  <si>
    <t>Número de consultas atendidas por la Biblioteca</t>
  </si>
  <si>
    <r>
      <t>(Número de consultas atendidas por la Biblioteca(</t>
    </r>
    <r>
      <rPr>
        <b/>
        <sz val="11"/>
        <color theme="1"/>
        <rFont val="Calibri"/>
        <family val="2"/>
        <scheme val="minor"/>
      </rPr>
      <t>A</t>
    </r>
    <r>
      <rPr>
        <sz val="11"/>
        <color theme="1"/>
        <rFont val="Calibri"/>
        <family val="2"/>
        <scheme val="minor"/>
      </rPr>
      <t>)/Número de consultas estimadas para ser atendidas por la Biblioteca(</t>
    </r>
    <r>
      <rPr>
        <b/>
        <sz val="11"/>
        <color theme="1"/>
        <rFont val="Calibri"/>
        <family val="2"/>
        <scheme val="minor"/>
      </rPr>
      <t>B</t>
    </r>
    <r>
      <rPr>
        <sz val="11"/>
        <color theme="1"/>
        <rFont val="Calibri"/>
        <family val="2"/>
        <scheme val="minor"/>
      </rPr>
      <t xml:space="preserve">))*100 </t>
    </r>
  </si>
  <si>
    <r>
      <t>(Total tiempo invertido en atención a usuarios(</t>
    </r>
    <r>
      <rPr>
        <b/>
        <sz val="11"/>
        <color theme="1"/>
        <rFont val="Calibri"/>
        <family val="2"/>
        <scheme val="minor"/>
      </rPr>
      <t>C</t>
    </r>
    <r>
      <rPr>
        <sz val="11"/>
        <color theme="1"/>
        <rFont val="Calibri"/>
        <family val="2"/>
        <scheme val="minor"/>
      </rPr>
      <t>)/ Número de usuarios atendidos(</t>
    </r>
    <r>
      <rPr>
        <b/>
        <sz val="11"/>
        <color theme="1"/>
        <rFont val="Calibri"/>
        <family val="2"/>
        <scheme val="minor"/>
      </rPr>
      <t>D</t>
    </r>
    <r>
      <rPr>
        <sz val="11"/>
        <color theme="1"/>
        <rFont val="Calibri"/>
        <family val="2"/>
        <scheme val="minor"/>
      </rPr>
      <t xml:space="preserve">))*100 </t>
    </r>
  </si>
  <si>
    <t xml:space="preserve">Número de consultas estimadas para ser atendidas por la Biblioteca </t>
  </si>
  <si>
    <t>Total tiempo invertido en atencion a usuarios</t>
  </si>
  <si>
    <t xml:space="preserve">Número de usuarios atendidos </t>
  </si>
  <si>
    <r>
      <t>(Número de usuarios que calificaron con (Excelente y/o Buena) la información que recibieron(</t>
    </r>
    <r>
      <rPr>
        <b/>
        <sz val="11"/>
        <color theme="1"/>
        <rFont val="Calibri"/>
        <family val="2"/>
        <scheme val="minor"/>
      </rPr>
      <t>E</t>
    </r>
    <r>
      <rPr>
        <sz val="11"/>
        <color theme="1"/>
        <rFont val="Calibri"/>
        <family val="2"/>
        <scheme val="minor"/>
      </rPr>
      <t>)/Número de usuarios encuestados(</t>
    </r>
    <r>
      <rPr>
        <b/>
        <sz val="11"/>
        <color theme="1"/>
        <rFont val="Calibri"/>
        <family val="2"/>
        <scheme val="minor"/>
      </rPr>
      <t>F</t>
    </r>
    <r>
      <rPr>
        <sz val="11"/>
        <color theme="1"/>
        <rFont val="Calibri"/>
        <family val="2"/>
        <scheme val="minor"/>
      </rPr>
      <t xml:space="preserve">))*100 </t>
    </r>
  </si>
  <si>
    <t>Número de usuarios que calificaron con (Excelencia y/o Buena) la información que recibieron</t>
  </si>
  <si>
    <t>Número de usuarios encuestados</t>
  </si>
  <si>
    <t>Promedio de las evaluaciones realizadas</t>
  </si>
  <si>
    <r>
      <t xml:space="preserve"> (No.de cursos ejecutados (</t>
    </r>
    <r>
      <rPr>
        <b/>
        <sz val="11"/>
        <color theme="1"/>
        <rFont val="Calibri"/>
        <family val="2"/>
        <scheme val="minor"/>
      </rPr>
      <t>A</t>
    </r>
    <r>
      <rPr>
        <sz val="11"/>
        <color theme="1"/>
        <rFont val="Calibri"/>
        <family val="2"/>
        <scheme val="minor"/>
      </rPr>
      <t>)/No.de cursos programados(</t>
    </r>
    <r>
      <rPr>
        <b/>
        <sz val="11"/>
        <color theme="1"/>
        <rFont val="Calibri"/>
        <family val="2"/>
        <scheme val="minor"/>
      </rPr>
      <t>B</t>
    </r>
    <r>
      <rPr>
        <sz val="11"/>
        <color theme="1"/>
        <rFont val="Calibri"/>
        <family val="2"/>
        <scheme val="minor"/>
      </rPr>
      <t>))*100</t>
    </r>
  </si>
  <si>
    <t>Cumplimiento de los Programas de Formación Judicial</t>
  </si>
  <si>
    <t xml:space="preserve">Número de Cursos ejecutados </t>
  </si>
  <si>
    <t>Número de Cursos programados</t>
  </si>
  <si>
    <t>Eficacia de la Formación impartida</t>
  </si>
  <si>
    <r>
      <t>Promedio de las evaluaciones realizadas(</t>
    </r>
    <r>
      <rPr>
        <b/>
        <sz val="11"/>
        <color theme="1"/>
        <rFont val="Calibri"/>
        <family val="2"/>
        <scheme val="minor"/>
      </rPr>
      <t>C</t>
    </r>
    <r>
      <rPr>
        <sz val="11"/>
        <color theme="1"/>
        <rFont val="Calibri"/>
        <family val="2"/>
        <scheme val="minor"/>
      </rPr>
      <t xml:space="preserve"> )</t>
    </r>
  </si>
  <si>
    <r>
      <t xml:space="preserve"> (0,5*(Presupuesto Ejecutado(</t>
    </r>
    <r>
      <rPr>
        <b/>
        <sz val="11"/>
        <color theme="1"/>
        <rFont val="Calibri"/>
        <family val="2"/>
        <scheme val="minor"/>
      </rPr>
      <t>D</t>
    </r>
    <r>
      <rPr>
        <sz val="11"/>
        <color theme="1"/>
        <rFont val="Calibri"/>
        <family val="2"/>
        <scheme val="minor"/>
      </rPr>
      <t>)/Presupuesto Programado(</t>
    </r>
    <r>
      <rPr>
        <b/>
        <sz val="11"/>
        <color theme="1"/>
        <rFont val="Calibri"/>
        <family val="2"/>
        <scheme val="minor"/>
      </rPr>
      <t>E</t>
    </r>
    <r>
      <rPr>
        <sz val="11"/>
        <color theme="1"/>
        <rFont val="Calibri"/>
        <family val="2"/>
        <scheme val="minor"/>
      </rPr>
      <t>)))+(0.5*(Poblacion Formada(</t>
    </r>
    <r>
      <rPr>
        <b/>
        <sz val="11"/>
        <color theme="1"/>
        <rFont val="Calibri"/>
        <family val="2"/>
        <scheme val="minor"/>
      </rPr>
      <t>F</t>
    </r>
    <r>
      <rPr>
        <sz val="11"/>
        <color theme="1"/>
        <rFont val="Calibri"/>
        <family val="2"/>
        <scheme val="minor"/>
      </rPr>
      <t>)/Poblacion Programada(</t>
    </r>
    <r>
      <rPr>
        <b/>
        <sz val="11"/>
        <color theme="1"/>
        <rFont val="Calibri"/>
        <family val="2"/>
        <scheme val="minor"/>
      </rPr>
      <t>G</t>
    </r>
    <r>
      <rPr>
        <sz val="11"/>
        <color theme="1"/>
        <rFont val="Calibri"/>
        <family val="2"/>
        <scheme val="minor"/>
      </rPr>
      <t>)))*100</t>
    </r>
  </si>
  <si>
    <r>
      <t>(N° de Magistrados y Jueces que respondieron que la formación recibida “contribuye” y “contribuye mucho” a mejorar el desempeño en el despacho(</t>
    </r>
    <r>
      <rPr>
        <b/>
        <sz val="11"/>
        <color theme="1"/>
        <rFont val="Calibri"/>
        <family val="2"/>
        <scheme val="minor"/>
      </rPr>
      <t>H</t>
    </r>
    <r>
      <rPr>
        <sz val="11"/>
        <color theme="1"/>
        <rFont val="Calibri"/>
        <family val="2"/>
        <scheme val="minor"/>
      </rPr>
      <t>)/N° de Magistrados y Jueces encuestados que han recibido formación(</t>
    </r>
    <r>
      <rPr>
        <b/>
        <sz val="11"/>
        <color theme="1"/>
        <rFont val="Calibri"/>
        <family val="2"/>
        <scheme val="minor"/>
      </rPr>
      <t>I</t>
    </r>
    <r>
      <rPr>
        <sz val="11"/>
        <color theme="1"/>
        <rFont val="Calibri"/>
        <family val="2"/>
        <scheme val="minor"/>
      </rPr>
      <t>))*100</t>
    </r>
  </si>
  <si>
    <t>Presupuesto Programado</t>
  </si>
  <si>
    <t>Población Formada</t>
  </si>
  <si>
    <t>Población programada para formar</t>
  </si>
  <si>
    <t>Eficiencia en la ejecución presupuestal</t>
  </si>
  <si>
    <t>Satisfacción de Magistrados y Jueces con la formación recibida por los servidores judiciales</t>
  </si>
  <si>
    <t>N° de Magistrados y Jueces que respondieron que la formación recibida “contribuye” y “contribuye mucho” a mejorar el desempeño en el despacho</t>
  </si>
  <si>
    <t>N° de Magistrados y Jueces encuestados que han recibido formación</t>
  </si>
  <si>
    <t xml:space="preserve">GESTIÓN DE LA FORMACIÓN JUDICIAL </t>
  </si>
  <si>
    <t>Número de vacantes de Jueces reportadas sin Listas de Candidatos&lt; a 180</t>
  </si>
  <si>
    <t>((Número total de cargos de Jueces provistos por carrera (A) + Número de Listas de Candidatos de Jueces Tramitadas (B) + Número de vacantes de Jueces reportadas sin Listas de Candidatos&lt; a 180 días (C)) / Número total de cargos de Jueces de carrera (D)) * 100</t>
  </si>
  <si>
    <t>((Número total de cargos de Magistrados provistos por carrera (E)+ Número de Listas de Candidatos de Magistrados Tramitadas (F) + Número de vacantes de Magistrados reportadas sin Listas de Candidatos &lt; a 180 días (G)) / Número total de cargos de Magistrados de carrera (H)) * 100</t>
  </si>
  <si>
    <t>Número Total de Listas de Candidatos de Jueces Tramitadas</t>
  </si>
  <si>
    <t>Número de Listas de Elegibles de Candidatos Tramitadas</t>
  </si>
  <si>
    <t>Número de vacantes de Magistrados reportadas sin Listas de Candidatos&lt;180 días</t>
  </si>
  <si>
    <t>Número de Listas de Candidatos de Empleados Tramitadas</t>
  </si>
  <si>
    <t>Cali</t>
  </si>
  <si>
    <t xml:space="preserve"> </t>
  </si>
  <si>
    <t>No Aplica para la Seccional</t>
  </si>
  <si>
    <t>no aplica para la seccional</t>
  </si>
  <si>
    <t>NO APLICA</t>
  </si>
  <si>
    <t xml:space="preserve">  </t>
  </si>
  <si>
    <t>NA para el trimestre</t>
  </si>
  <si>
    <t>Las formaciones que corresponden para el Valle del Cauca, se divulgan a los diferentes despachos judiciales para garantizar que mas servidores puedan apropiarsen del conocimiento.</t>
  </si>
  <si>
    <t>No aplica a la Seccional. Este proceso está a cargo del nivel central.</t>
  </si>
  <si>
    <t>En primer trimestre del 2025, se cumple el 100% de la meta establecida, debido a las medidas implementadas en la redistibución de procesos debido a la creación de nuevos despachos en el Valle del Cauca, asi mismo, se realizó la consolidación de propuestas de reordenamiento juicial con el fin de fortalecer la gestión de los despacho con situaciones de congestión.</t>
  </si>
  <si>
    <t>Hay un cubrimiento hasta el 31 de diciembre de 2024 de 241 jueces en propiedad, se observa que aumento el numero de vacantes al finalizar el primer trimestre 2025, situación que se debe a traslados para otras ciudades y tambien a renuncias por pensión de vejez.</t>
  </si>
  <si>
    <t>La Convocatoria No.22 finalizao su registro en el año 2022, en este momento no hay registro de elegibles vigente, debido a esto, no hay listas para proveer el cargo de juez en el año 2025</t>
  </si>
  <si>
    <t>219 cargos estan vacantes con corte al 30 de junio de 2025, los mismos no tienen lista, debido a que no hay convocatoria vigente para el cargo de jueces. Los cargos vacantes se estan resolviendo en propiedad solo por traslado</t>
  </si>
  <si>
    <t>En el año 2025 no se crearon despachos permanentes para el Valle del Cauca.</t>
  </si>
  <si>
    <t>La Unidad de Carrera Judicial tiene a su cargo el proceso completo de publicación y posesión de magistrados</t>
  </si>
  <si>
    <t>132 listas remitidas de la convocatoria No. 4 durante el primer semestre de 2025</t>
  </si>
  <si>
    <t>1677 es la cantidad de posesionados en propiedad, bajó con respecto al segundo semestre de 2024, debido a la aplicación renuncia por traslado y pensión</t>
  </si>
  <si>
    <t>3879 cargos publicados de la Convocatoria No. 4 y 31 carlos publicados de la Convocatoria No. 2 (sólo se publican por traslado)</t>
  </si>
  <si>
    <t>Total de cargos que deben ser provistos en propiedad (Cargos tribunales, juzgados, centros de servicios y empleados del Consejo Seccional, comisión seccional de disciplina judicial y Dirección Seccional y Oficinas de servicios)</t>
  </si>
  <si>
    <t>EN EL PRIMER  TRIMESTRE 2025 SE CUMPLE CON EL 100% DEBIDO A QUE LAS SOLICITUDES RECIBIDAS CORRESPONDEN A LAS PRACTICAS ACADEMICAS.</t>
  </si>
  <si>
    <t>En el segundo trimestre 2025, se tramitan en cuanto al análisis. las ocho peticiones de creación de cargos de los diferentes despachos judiciales, desde el nivel central crean cargos mediante del Acuerdo CSJA25-12312 del 27 de junio de 2025</t>
  </si>
  <si>
    <t>Durante el primer semestre de 2025, se matiene el 100% de Cobertura de Jueces, con 241 jueces en propiedad, hay una disminución de cargos en propiedad, debido a las novedades presentadas como son:  renuncias por pensión, fallecimientos y traslados a otras seccionales. Actualmente se encuentra en proceso presentación de examenes para la convocatoria de Jueces No. 27, proceso que adelanta la Unidad de Carrera Judicial.</t>
  </si>
  <si>
    <t>Durante el primer semestre de 2025, la cobertura de carrera judicial para empleados subió al 84,12%, correspondiendo a los siguientes factores: Aplicación de listas, traslados, renuncias por pensión.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</si>
</sst>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0_-;\-* #,##0.0_-;_-* &quot;-&quot;??_-;_-@_-"/>
    <numFmt numFmtId="166" formatCode="#,##0.0"/>
  </numFmts>
  <fonts count="11"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1"/>
      <color theme="1"/>
      <name val="Calibri"/>
      <family val="2"/>
      <scheme val="minor"/>
    </font>
    <font>
      <sz val="18"/>
      <color theme="0"/>
      <name val="Arial Black"/>
      <family val="2"/>
    </font>
    <font>
      <sz val="9"/>
      <color theme="1"/>
      <name val="Calibri"/>
      <family val="2"/>
      <scheme val="minor"/>
    </font>
    <font>
      <b/>
      <sz val="9"/>
      <color indexed="81"/>
      <name val="Tahoma"/>
      <family val="2"/>
    </font>
    <font>
      <sz val="10"/>
      <color theme="1"/>
      <name val="Calibri"/>
      <family val="2"/>
      <scheme val="minor"/>
    </font>
    <font>
      <sz val="11"/>
      <color theme="0" tint="-4.9989318521683403E-2"/>
      <name val="Calibri"/>
      <family val="2"/>
      <scheme val="minor"/>
    </font>
  </fonts>
  <fills count="17">
    <fill>
      <patternFill patternType="none"/>
    </fill>
    <fill>
      <patternFill patternType="gray125"/>
    </fill>
    <fill>
      <patternFill patternType="solid">
        <fgColor rgb="FF00CC00"/>
        <bgColor indexed="64"/>
      </patternFill>
    </fill>
    <fill>
      <patternFill patternType="solid">
        <fgColor rgb="FFFF0000"/>
        <bgColor indexed="64"/>
      </patternFill>
    </fill>
    <fill>
      <patternFill patternType="solid">
        <fgColor rgb="FFFF8000"/>
        <bgColor indexed="64"/>
      </patternFill>
    </fill>
    <fill>
      <patternFill patternType="solid">
        <fgColor rgb="FFFFFF00"/>
        <bgColor indexed="64"/>
      </patternFill>
    </fill>
    <fill>
      <patternFill patternType="solid">
        <fgColor rgb="FFEEEEEE"/>
        <bgColor indexed="64"/>
      </patternFill>
    </fill>
    <fill>
      <patternFill patternType="solid">
        <fgColor theme="0" tint="-0.249977111117893"/>
        <bgColor indexed="64"/>
      </patternFill>
    </fill>
    <fill>
      <patternFill patternType="solid">
        <fgColor rgb="FFCCCCCC"/>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59999389629810485"/>
        <bgColor indexed="64"/>
      </patternFill>
    </fill>
    <fill>
      <patternFill patternType="solid">
        <fgColor rgb="FF009900"/>
        <bgColor indexed="64"/>
      </patternFill>
    </fill>
    <fill>
      <patternFill patternType="solid">
        <fgColor theme="3" tint="-0.249977111117893"/>
        <bgColor indexed="64"/>
      </patternFill>
    </fill>
    <fill>
      <patternFill patternType="solid">
        <fgColor theme="2" tint="-0.249977111117893"/>
        <bgColor indexed="64"/>
      </patternFill>
    </fill>
    <fill>
      <patternFill patternType="solid">
        <fgColor rgb="FFEEEEEE"/>
        <bgColor rgb="FF000000"/>
      </patternFill>
    </fill>
  </fills>
  <borders count="239">
    <border>
      <left/>
      <right/>
      <top/>
      <bottom/>
      <diagonal/>
    </border>
    <border>
      <left style="double">
        <color auto="1"/>
      </left>
      <right style="double">
        <color auto="1"/>
      </right>
      <top style="double">
        <color auto="1"/>
      </top>
      <bottom style="double">
        <color auto="1"/>
      </bottom>
      <diagonal/>
    </border>
    <border>
      <left/>
      <right/>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style="thin">
        <color rgb="FF999999"/>
      </left>
      <right style="thin">
        <color rgb="FF999999"/>
      </right>
      <top style="thin">
        <color rgb="FF999999"/>
      </top>
      <bottom/>
      <diagonal/>
    </border>
    <border>
      <left style="thin">
        <color rgb="FF999999"/>
      </left>
      <right style="thin">
        <color rgb="FF999999"/>
      </right>
      <top/>
      <bottom style="thin">
        <color rgb="FF999999"/>
      </bottom>
      <diagonal/>
    </border>
    <border>
      <left style="thin">
        <color rgb="FF999999"/>
      </left>
      <right style="thin">
        <color rgb="FF999999"/>
      </right>
      <top style="thin">
        <color rgb="FF999999"/>
      </top>
      <bottom style="thin">
        <color rgb="FF999999"/>
      </bottom>
      <diagonal/>
    </border>
    <border>
      <left style="double">
        <color auto="1"/>
      </left>
      <right/>
      <top/>
      <bottom style="double">
        <color auto="1"/>
      </bottom>
      <diagonal/>
    </border>
    <border>
      <left style="thin">
        <color rgb="FF999999"/>
      </left>
      <right style="thin">
        <color rgb="FF999999"/>
      </right>
      <top/>
      <bottom/>
      <diagonal/>
    </border>
    <border>
      <left style="thin">
        <color rgb="FF999999"/>
      </left>
      <right style="thin">
        <color rgb="FF999999"/>
      </right>
      <top style="thick">
        <color auto="1"/>
      </top>
      <bottom style="thin">
        <color rgb="FF999999"/>
      </bottom>
      <diagonal/>
    </border>
    <border>
      <left style="thin">
        <color rgb="FF999999"/>
      </left>
      <right style="thin">
        <color rgb="FF999999"/>
      </right>
      <top style="thin">
        <color rgb="FF999999"/>
      </top>
      <bottom style="thick">
        <color auto="1"/>
      </bottom>
      <diagonal/>
    </border>
    <border>
      <left style="thin">
        <color rgb="FF999999"/>
      </left>
      <right style="thin">
        <color rgb="FF999999"/>
      </right>
      <top style="double">
        <color auto="1"/>
      </top>
      <bottom style="double">
        <color auto="1"/>
      </bottom>
      <diagonal/>
    </border>
    <border>
      <left style="thin">
        <color rgb="FF999999"/>
      </left>
      <right style="thin">
        <color rgb="FF999999"/>
      </right>
      <top style="thin">
        <color rgb="FF999999"/>
      </top>
      <bottom style="double">
        <color auto="1"/>
      </bottom>
      <diagonal/>
    </border>
    <border>
      <left/>
      <right/>
      <top style="thick">
        <color auto="1"/>
      </top>
      <bottom style="thick">
        <color auto="1"/>
      </bottom>
      <diagonal/>
    </border>
    <border>
      <left style="thin">
        <color rgb="FF999999"/>
      </left>
      <right style="thin">
        <color rgb="FF999999"/>
      </right>
      <top style="double">
        <color auto="1"/>
      </top>
      <bottom/>
      <diagonal/>
    </border>
    <border>
      <left style="thin">
        <color rgb="FF999999"/>
      </left>
      <right style="thin">
        <color rgb="FF999999"/>
      </right>
      <top/>
      <bottom style="double">
        <color auto="1"/>
      </bottom>
      <diagonal/>
    </border>
    <border>
      <left style="thin">
        <color rgb="FF999999"/>
      </left>
      <right style="thin">
        <color rgb="FF999999"/>
      </right>
      <top style="thick">
        <color auto="1"/>
      </top>
      <bottom/>
      <diagonal/>
    </border>
    <border>
      <left style="thin">
        <color auto="1"/>
      </left>
      <right style="thin">
        <color auto="1"/>
      </right>
      <top style="thick">
        <color auto="1"/>
      </top>
      <bottom/>
      <diagonal/>
    </border>
    <border>
      <left style="thin">
        <color auto="1"/>
      </left>
      <right style="thin">
        <color auto="1"/>
      </right>
      <top style="double">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style="double">
        <color auto="1"/>
      </top>
      <bottom style="thick">
        <color auto="1"/>
      </bottom>
      <diagonal/>
    </border>
    <border>
      <left style="thick">
        <color auto="1"/>
      </left>
      <right style="thin">
        <color rgb="FF999999"/>
      </right>
      <top style="double">
        <color auto="1"/>
      </top>
      <bottom style="double">
        <color auto="1"/>
      </bottom>
      <diagonal/>
    </border>
    <border>
      <left style="thick">
        <color auto="1"/>
      </left>
      <right style="thin">
        <color rgb="FF999999"/>
      </right>
      <top style="double">
        <color auto="1"/>
      </top>
      <bottom/>
      <diagonal/>
    </border>
    <border>
      <left style="thick">
        <color auto="1"/>
      </left>
      <right style="thin">
        <color rgb="FF999999"/>
      </right>
      <top/>
      <bottom style="double">
        <color auto="1"/>
      </bottom>
      <diagonal/>
    </border>
    <border>
      <left style="thick">
        <color auto="1"/>
      </left>
      <right style="thin">
        <color rgb="FF999999"/>
      </right>
      <top/>
      <bottom/>
      <diagonal/>
    </border>
    <border>
      <left style="thick">
        <color auto="1"/>
      </left>
      <right style="thin">
        <color rgb="FF999999"/>
      </right>
      <top/>
      <bottom style="thin">
        <color rgb="FF999999"/>
      </bottom>
      <diagonal/>
    </border>
    <border>
      <left style="thick">
        <color auto="1"/>
      </left>
      <right style="thin">
        <color rgb="FF999999"/>
      </right>
      <top style="thin">
        <color rgb="FF999999"/>
      </top>
      <bottom/>
      <diagonal/>
    </border>
    <border>
      <left style="thick">
        <color auto="1"/>
      </left>
      <right style="thin">
        <color rgb="FF999999"/>
      </right>
      <top style="thin">
        <color rgb="FF999999"/>
      </top>
      <bottom style="thin">
        <color rgb="FF999999"/>
      </bottom>
      <diagonal/>
    </border>
    <border>
      <left style="thick">
        <color auto="1"/>
      </left>
      <right style="thin">
        <color rgb="FF999999"/>
      </right>
      <top style="thin">
        <color rgb="FF999999"/>
      </top>
      <bottom style="thick">
        <color auto="1"/>
      </bottom>
      <diagonal/>
    </border>
    <border>
      <left style="thin">
        <color rgb="FF999999"/>
      </left>
      <right style="thin">
        <color rgb="FF999999"/>
      </right>
      <top style="double">
        <color auto="1"/>
      </top>
      <bottom style="thin">
        <color rgb="FF999999"/>
      </bottom>
      <diagonal/>
    </border>
    <border>
      <left style="thick">
        <color auto="1"/>
      </left>
      <right style="thin">
        <color rgb="FF999999"/>
      </right>
      <top style="thin">
        <color rgb="FF999999"/>
      </top>
      <bottom style="double">
        <color auto="1"/>
      </bottom>
      <diagonal/>
    </border>
    <border>
      <left style="thick">
        <color auto="1"/>
      </left>
      <right style="thin">
        <color rgb="FF999999"/>
      </right>
      <top style="thick">
        <color auto="1"/>
      </top>
      <bottom/>
      <diagonal/>
    </border>
    <border>
      <left/>
      <right/>
      <top style="double">
        <color auto="1"/>
      </top>
      <bottom/>
      <diagonal/>
    </border>
    <border>
      <left style="thick">
        <color auto="1"/>
      </left>
      <right style="thin">
        <color rgb="FF999999"/>
      </right>
      <top/>
      <bottom style="thick">
        <color auto="1"/>
      </bottom>
      <diagonal/>
    </border>
    <border>
      <left style="thin">
        <color rgb="FF999999"/>
      </left>
      <right style="thin">
        <color rgb="FF999999"/>
      </right>
      <top/>
      <bottom style="thick">
        <color auto="1"/>
      </bottom>
      <diagonal/>
    </border>
    <border>
      <left style="double">
        <color auto="1"/>
      </left>
      <right style="double">
        <color auto="1"/>
      </right>
      <top style="thin">
        <color indexed="64"/>
      </top>
      <bottom style="thick">
        <color auto="1"/>
      </bottom>
      <diagonal/>
    </border>
    <border>
      <left style="thin">
        <color rgb="FF999999"/>
      </left>
      <right/>
      <top style="thick">
        <color auto="1"/>
      </top>
      <bottom style="thin">
        <color rgb="FF999999"/>
      </bottom>
      <diagonal/>
    </border>
    <border>
      <left style="thin">
        <color rgb="FF999999"/>
      </left>
      <right/>
      <top style="double">
        <color auto="1"/>
      </top>
      <bottom style="double">
        <color auto="1"/>
      </bottom>
      <diagonal/>
    </border>
    <border>
      <left style="thin">
        <color rgb="FF999999"/>
      </left>
      <right/>
      <top style="double">
        <color auto="1"/>
      </top>
      <bottom/>
      <diagonal/>
    </border>
    <border>
      <left/>
      <right style="thick">
        <color auto="1"/>
      </right>
      <top/>
      <bottom style="double">
        <color auto="1"/>
      </bottom>
      <diagonal/>
    </border>
    <border>
      <left/>
      <right style="thick">
        <color auto="1"/>
      </right>
      <top style="double">
        <color auto="1"/>
      </top>
      <bottom/>
      <diagonal/>
    </border>
    <border>
      <left style="double">
        <color auto="1"/>
      </left>
      <right style="double">
        <color auto="1"/>
      </right>
      <top style="thin">
        <color indexed="64"/>
      </top>
      <bottom style="double">
        <color indexed="64"/>
      </bottom>
      <diagonal/>
    </border>
    <border>
      <left style="double">
        <color auto="1"/>
      </left>
      <right style="double">
        <color auto="1"/>
      </right>
      <top/>
      <bottom style="thin">
        <color rgb="FF999999"/>
      </bottom>
      <diagonal/>
    </border>
    <border>
      <left style="double">
        <color auto="1"/>
      </left>
      <right style="double">
        <color auto="1"/>
      </right>
      <top style="double">
        <color auto="1"/>
      </top>
      <bottom style="thick">
        <color auto="1"/>
      </bottom>
      <diagonal/>
    </border>
    <border>
      <left style="thin">
        <color rgb="FF999999"/>
      </left>
      <right/>
      <top/>
      <bottom style="thin">
        <color rgb="FF999999"/>
      </bottom>
      <diagonal/>
    </border>
    <border>
      <left style="thin">
        <color rgb="FF999999"/>
      </left>
      <right/>
      <top style="thin">
        <color rgb="FF999999"/>
      </top>
      <bottom style="thin">
        <color rgb="FF999999"/>
      </bottom>
      <diagonal/>
    </border>
    <border>
      <left style="thin">
        <color rgb="FF999999"/>
      </left>
      <right/>
      <top style="thin">
        <color rgb="FF999999"/>
      </top>
      <bottom/>
      <diagonal/>
    </border>
    <border>
      <left style="thin">
        <color rgb="FF999999"/>
      </left>
      <right/>
      <top style="double">
        <color auto="1"/>
      </top>
      <bottom style="thin">
        <color rgb="FF999999"/>
      </bottom>
      <diagonal/>
    </border>
    <border>
      <left style="thin">
        <color rgb="FF999999"/>
      </left>
      <right/>
      <top style="thin">
        <color rgb="FF999999"/>
      </top>
      <bottom style="double">
        <color auto="1"/>
      </bottom>
      <diagonal/>
    </border>
    <border>
      <left style="thin">
        <color rgb="FF999999"/>
      </left>
      <right/>
      <top style="thin">
        <color rgb="FF999999"/>
      </top>
      <bottom style="thick">
        <color auto="1"/>
      </bottom>
      <diagonal/>
    </border>
    <border>
      <left/>
      <right style="thick">
        <color auto="1"/>
      </right>
      <top/>
      <bottom style="thin">
        <color rgb="FF999999"/>
      </bottom>
      <diagonal/>
    </border>
    <border>
      <left/>
      <right style="thick">
        <color auto="1"/>
      </right>
      <top style="thin">
        <color rgb="FF999999"/>
      </top>
      <bottom style="thin">
        <color rgb="FF999999"/>
      </bottom>
      <diagonal/>
    </border>
    <border>
      <left/>
      <right style="thick">
        <color auto="1"/>
      </right>
      <top style="thin">
        <color rgb="FF999999"/>
      </top>
      <bottom/>
      <diagonal/>
    </border>
    <border>
      <left/>
      <right style="thick">
        <color auto="1"/>
      </right>
      <top style="double">
        <color auto="1"/>
      </top>
      <bottom style="thin">
        <color rgb="FF999999"/>
      </bottom>
      <diagonal/>
    </border>
    <border>
      <left/>
      <right style="thick">
        <color auto="1"/>
      </right>
      <top style="thin">
        <color rgb="FF999999"/>
      </top>
      <bottom style="double">
        <color auto="1"/>
      </bottom>
      <diagonal/>
    </border>
    <border>
      <left/>
      <right style="thick">
        <color auto="1"/>
      </right>
      <top style="thin">
        <color rgb="FF999999"/>
      </top>
      <bottom style="thick">
        <color auto="1"/>
      </bottom>
      <diagonal/>
    </border>
    <border>
      <left style="double">
        <color auto="1"/>
      </left>
      <right style="double">
        <color auto="1"/>
      </right>
      <top style="thick">
        <color auto="1"/>
      </top>
      <bottom style="thin">
        <color rgb="FF999999"/>
      </bottom>
      <diagonal/>
    </border>
    <border>
      <left style="double">
        <color auto="1"/>
      </left>
      <right style="double">
        <color auto="1"/>
      </right>
      <top style="thin">
        <color rgb="FF999999"/>
      </top>
      <bottom style="thin">
        <color rgb="FF999999"/>
      </bottom>
      <diagonal/>
    </border>
    <border>
      <left style="double">
        <color auto="1"/>
      </left>
      <right style="double">
        <color auto="1"/>
      </right>
      <top style="thin">
        <color rgb="FF999999"/>
      </top>
      <bottom/>
      <diagonal/>
    </border>
    <border>
      <left style="double">
        <color auto="1"/>
      </left>
      <right style="double">
        <color auto="1"/>
      </right>
      <top style="double">
        <color auto="1"/>
      </top>
      <bottom style="thin">
        <color rgb="FF999999"/>
      </bottom>
      <diagonal/>
    </border>
    <border>
      <left style="double">
        <color auto="1"/>
      </left>
      <right style="double">
        <color auto="1"/>
      </right>
      <top style="thin">
        <color rgb="FF999999"/>
      </top>
      <bottom style="double">
        <color auto="1"/>
      </bottom>
      <diagonal/>
    </border>
    <border>
      <left style="double">
        <color auto="1"/>
      </left>
      <right style="double">
        <color auto="1"/>
      </right>
      <top style="thin">
        <color rgb="FF999999"/>
      </top>
      <bottom style="thick">
        <color auto="1"/>
      </bottom>
      <diagonal/>
    </border>
    <border>
      <left style="thin">
        <color auto="1"/>
      </left>
      <right/>
      <top style="double">
        <color auto="1"/>
      </top>
      <bottom style="thick">
        <color auto="1"/>
      </bottom>
      <diagonal/>
    </border>
    <border>
      <left/>
      <right style="thick">
        <color auto="1"/>
      </right>
      <top style="double">
        <color auto="1"/>
      </top>
      <bottom style="thick">
        <color auto="1"/>
      </bottom>
      <diagonal/>
    </border>
    <border>
      <left style="double">
        <color auto="1"/>
      </left>
      <right/>
      <top style="double">
        <color auto="1"/>
      </top>
      <bottom style="thick">
        <color auto="1"/>
      </bottom>
      <diagonal/>
    </border>
    <border>
      <left style="double">
        <color auto="1"/>
      </left>
      <right style="double">
        <color auto="1"/>
      </right>
      <top style="double">
        <color auto="1"/>
      </top>
      <bottom/>
      <diagonal/>
    </border>
    <border>
      <left style="double">
        <color auto="1"/>
      </left>
      <right/>
      <top/>
      <bottom style="thin">
        <color rgb="FF999999"/>
      </bottom>
      <diagonal/>
    </border>
    <border>
      <left style="double">
        <color auto="1"/>
      </left>
      <right style="double">
        <color auto="1"/>
      </right>
      <top/>
      <bottom style="double">
        <color indexed="64"/>
      </bottom>
      <diagonal/>
    </border>
    <border>
      <left/>
      <right style="thick">
        <color auto="1"/>
      </right>
      <top/>
      <bottom/>
      <diagonal/>
    </border>
    <border>
      <left/>
      <right style="thin">
        <color auto="1"/>
      </right>
      <top style="thick">
        <color auto="1"/>
      </top>
      <bottom/>
      <diagonal/>
    </border>
    <border>
      <left/>
      <right style="thin">
        <color auto="1"/>
      </right>
      <top style="double">
        <color auto="1"/>
      </top>
      <bottom style="thick">
        <color auto="1"/>
      </bottom>
      <diagonal/>
    </border>
    <border>
      <left/>
      <right style="thin">
        <color rgb="FF999999"/>
      </right>
      <top style="double">
        <color auto="1"/>
      </top>
      <bottom style="double">
        <color auto="1"/>
      </bottom>
      <diagonal/>
    </border>
    <border>
      <left style="thin">
        <color auto="1"/>
      </left>
      <right style="double">
        <color auto="1"/>
      </right>
      <top style="thick">
        <color auto="1"/>
      </top>
      <bottom/>
      <diagonal/>
    </border>
    <border>
      <left style="thin">
        <color auto="1"/>
      </left>
      <right style="double">
        <color auto="1"/>
      </right>
      <top style="double">
        <color auto="1"/>
      </top>
      <bottom style="thick">
        <color auto="1"/>
      </bottom>
      <diagonal/>
    </border>
    <border>
      <left style="thin">
        <color rgb="FF999999"/>
      </left>
      <right style="double">
        <color auto="1"/>
      </right>
      <top style="thick">
        <color auto="1"/>
      </top>
      <bottom/>
      <diagonal/>
    </border>
    <border>
      <left style="thin">
        <color rgb="FF999999"/>
      </left>
      <right style="double">
        <color auto="1"/>
      </right>
      <top/>
      <bottom style="double">
        <color auto="1"/>
      </bottom>
      <diagonal/>
    </border>
    <border>
      <left style="thin">
        <color rgb="FF999999"/>
      </left>
      <right style="double">
        <color auto="1"/>
      </right>
      <top style="double">
        <color auto="1"/>
      </top>
      <bottom style="double">
        <color auto="1"/>
      </bottom>
      <diagonal/>
    </border>
    <border>
      <left style="thin">
        <color rgb="FF999999"/>
      </left>
      <right style="double">
        <color auto="1"/>
      </right>
      <top style="double">
        <color auto="1"/>
      </top>
      <bottom/>
      <diagonal/>
    </border>
    <border>
      <left style="thin">
        <color auto="1"/>
      </left>
      <right/>
      <top style="thick">
        <color auto="1"/>
      </top>
      <bottom style="thick">
        <color auto="1"/>
      </bottom>
      <diagonal/>
    </border>
    <border>
      <left style="thin">
        <color auto="1"/>
      </left>
      <right/>
      <top style="thick">
        <color auto="1"/>
      </top>
      <bottom/>
      <diagonal/>
    </border>
    <border>
      <left style="double">
        <color auto="1"/>
      </left>
      <right style="thin">
        <color auto="1"/>
      </right>
      <top style="thick">
        <color auto="1"/>
      </top>
      <bottom style="double">
        <color auto="1"/>
      </bottom>
      <diagonal/>
    </border>
    <border>
      <left style="thin">
        <color auto="1"/>
      </left>
      <right style="thin">
        <color auto="1"/>
      </right>
      <top style="thick">
        <color auto="1"/>
      </top>
      <bottom style="double">
        <color auto="1"/>
      </bottom>
      <diagonal/>
    </border>
    <border>
      <left style="thin">
        <color auto="1"/>
      </left>
      <right style="thick">
        <color auto="1"/>
      </right>
      <top style="thick">
        <color auto="1"/>
      </top>
      <bottom style="double">
        <color auto="1"/>
      </bottom>
      <diagonal/>
    </border>
    <border>
      <left style="thin">
        <color rgb="FF999999"/>
      </left>
      <right/>
      <top style="thick">
        <color auto="1"/>
      </top>
      <bottom/>
      <diagonal/>
    </border>
    <border>
      <left style="thin">
        <color rgb="FF999999"/>
      </left>
      <right/>
      <top/>
      <bottom style="double">
        <color auto="1"/>
      </bottom>
      <diagonal/>
    </border>
    <border>
      <left style="thin">
        <color rgb="FF999999"/>
      </left>
      <right/>
      <top/>
      <bottom/>
      <diagonal/>
    </border>
    <border>
      <left style="double">
        <color auto="1"/>
      </left>
      <right style="thin">
        <color rgb="FF999999"/>
      </right>
      <top style="thick">
        <color auto="1"/>
      </top>
      <bottom/>
      <diagonal/>
    </border>
    <border>
      <left style="double">
        <color auto="1"/>
      </left>
      <right style="thin">
        <color rgb="FF999999"/>
      </right>
      <top/>
      <bottom style="double">
        <color auto="1"/>
      </bottom>
      <diagonal/>
    </border>
    <border>
      <left style="double">
        <color auto="1"/>
      </left>
      <right style="thin">
        <color rgb="FF999999"/>
      </right>
      <top style="double">
        <color auto="1"/>
      </top>
      <bottom style="double">
        <color auto="1"/>
      </bottom>
      <diagonal/>
    </border>
    <border>
      <left/>
      <right style="thin">
        <color rgb="FF999999"/>
      </right>
      <top/>
      <bottom/>
      <diagonal/>
    </border>
    <border>
      <left/>
      <right style="thin">
        <color rgb="FF999999"/>
      </right>
      <top/>
      <bottom style="thin">
        <color rgb="FF999999"/>
      </bottom>
      <diagonal/>
    </border>
    <border>
      <left/>
      <right style="thin">
        <color rgb="FF999999"/>
      </right>
      <top style="thin">
        <color rgb="FF999999"/>
      </top>
      <bottom/>
      <diagonal/>
    </border>
    <border>
      <left/>
      <right style="thin">
        <color rgb="FF999999"/>
      </right>
      <top style="thin">
        <color rgb="FF999999"/>
      </top>
      <bottom style="double">
        <color auto="1"/>
      </bottom>
      <diagonal/>
    </border>
    <border>
      <left/>
      <right style="thin">
        <color rgb="FF999999"/>
      </right>
      <top style="thin">
        <color rgb="FF999999"/>
      </top>
      <bottom style="thin">
        <color rgb="FF999999"/>
      </bottom>
      <diagonal/>
    </border>
    <border>
      <left/>
      <right style="thin">
        <color rgb="FF999999"/>
      </right>
      <top style="thin">
        <color rgb="FF999999"/>
      </top>
      <bottom style="thick">
        <color auto="1"/>
      </bottom>
      <diagonal/>
    </border>
    <border>
      <left style="thin">
        <color rgb="FF999999"/>
      </left>
      <right style="double">
        <color auto="1"/>
      </right>
      <top/>
      <bottom style="thin">
        <color rgb="FF999999"/>
      </bottom>
      <diagonal/>
    </border>
    <border>
      <left style="thin">
        <color rgb="FF999999"/>
      </left>
      <right style="double">
        <color auto="1"/>
      </right>
      <top style="thin">
        <color rgb="FF999999"/>
      </top>
      <bottom/>
      <diagonal/>
    </border>
    <border>
      <left style="thin">
        <color rgb="FF999999"/>
      </left>
      <right style="double">
        <color auto="1"/>
      </right>
      <top/>
      <bottom/>
      <diagonal/>
    </border>
    <border>
      <left style="thin">
        <color rgb="FF999999"/>
      </left>
      <right style="double">
        <color auto="1"/>
      </right>
      <top style="thin">
        <color rgb="FF999999"/>
      </top>
      <bottom style="double">
        <color auto="1"/>
      </bottom>
      <diagonal/>
    </border>
    <border>
      <left style="thin">
        <color rgb="FF999999"/>
      </left>
      <right style="double">
        <color auto="1"/>
      </right>
      <top style="thin">
        <color rgb="FF999999"/>
      </top>
      <bottom style="thin">
        <color rgb="FF999999"/>
      </bottom>
      <diagonal/>
    </border>
    <border>
      <left style="thin">
        <color rgb="FF999999"/>
      </left>
      <right style="double">
        <color auto="1"/>
      </right>
      <top style="thin">
        <color rgb="FF999999"/>
      </top>
      <bottom style="thick">
        <color auto="1"/>
      </bottom>
      <diagonal/>
    </border>
    <border>
      <left style="thin">
        <color rgb="FF999999"/>
      </left>
      <right style="double">
        <color auto="1"/>
      </right>
      <top/>
      <bottom style="thick">
        <color auto="1"/>
      </bottom>
      <diagonal/>
    </border>
    <border>
      <left/>
      <right style="thick">
        <color auto="1"/>
      </right>
      <top style="thick">
        <color auto="1"/>
      </top>
      <bottom style="thin">
        <color rgb="FF999999"/>
      </bottom>
      <diagonal/>
    </border>
    <border>
      <left style="double">
        <color auto="1"/>
      </left>
      <right style="double">
        <color auto="1"/>
      </right>
      <top/>
      <bottom/>
      <diagonal/>
    </border>
    <border>
      <left style="double">
        <color auto="1"/>
      </left>
      <right/>
      <top style="thick">
        <color auto="1"/>
      </top>
      <bottom/>
      <diagonal/>
    </border>
    <border>
      <left/>
      <right style="thin">
        <color rgb="FF999999"/>
      </right>
      <top style="thick">
        <color auto="1"/>
      </top>
      <bottom style="thin">
        <color rgb="FF999999"/>
      </bottom>
      <diagonal/>
    </border>
    <border>
      <left/>
      <right/>
      <top style="thick">
        <color auto="1"/>
      </top>
      <bottom/>
      <diagonal/>
    </border>
    <border>
      <left/>
      <right/>
      <top/>
      <bottom style="thin">
        <color rgb="FF999999"/>
      </bottom>
      <diagonal/>
    </border>
    <border>
      <left/>
      <right/>
      <top style="thin">
        <color rgb="FF999999"/>
      </top>
      <bottom/>
      <diagonal/>
    </border>
    <border>
      <left/>
      <right/>
      <top/>
      <bottom style="thick">
        <color auto="1"/>
      </bottom>
      <diagonal/>
    </border>
    <border>
      <left/>
      <right/>
      <top style="thin">
        <color rgb="FF999999"/>
      </top>
      <bottom style="double">
        <color auto="1"/>
      </bottom>
      <diagonal/>
    </border>
    <border>
      <left/>
      <right/>
      <top style="thin">
        <color rgb="FF999999"/>
      </top>
      <bottom style="thin">
        <color rgb="FF999999"/>
      </bottom>
      <diagonal/>
    </border>
    <border>
      <left/>
      <right/>
      <top style="thin">
        <color rgb="FF999999"/>
      </top>
      <bottom style="thick">
        <color auto="1"/>
      </bottom>
      <diagonal/>
    </border>
    <border>
      <left/>
      <right style="thin">
        <color rgb="FF999999"/>
      </right>
      <top style="double">
        <color auto="1"/>
      </top>
      <bottom style="thin">
        <color rgb="FF999999"/>
      </bottom>
      <diagonal/>
    </border>
    <border>
      <left style="double">
        <color auto="1"/>
      </left>
      <right/>
      <top/>
      <bottom/>
      <diagonal/>
    </border>
    <border>
      <left style="double">
        <color auto="1"/>
      </left>
      <right style="double">
        <color auto="1"/>
      </right>
      <top style="thick">
        <color auto="1"/>
      </top>
      <bottom/>
      <diagonal/>
    </border>
    <border>
      <left style="double">
        <color auto="1"/>
      </left>
      <right style="thin">
        <color rgb="FF999999"/>
      </right>
      <top/>
      <bottom/>
      <diagonal/>
    </border>
    <border>
      <left style="double">
        <color auto="1"/>
      </left>
      <right style="double">
        <color auto="1"/>
      </right>
      <top style="thick">
        <color auto="1"/>
      </top>
      <bottom style="double">
        <color indexed="64"/>
      </bottom>
      <diagonal/>
    </border>
    <border>
      <left style="double">
        <color auto="1"/>
      </left>
      <right style="thin">
        <color rgb="FF999999"/>
      </right>
      <top style="thick">
        <color auto="1"/>
      </top>
      <bottom style="double">
        <color auto="1"/>
      </bottom>
      <diagonal/>
    </border>
    <border>
      <left style="thin">
        <color rgb="FF999999"/>
      </left>
      <right style="double">
        <color auto="1"/>
      </right>
      <top style="thick">
        <color auto="1"/>
      </top>
      <bottom style="double">
        <color auto="1"/>
      </bottom>
      <diagonal/>
    </border>
    <border>
      <left style="double">
        <color auto="1"/>
      </left>
      <right style="double">
        <color auto="1"/>
      </right>
      <top/>
      <bottom style="thick">
        <color auto="1"/>
      </bottom>
      <diagonal/>
    </border>
    <border>
      <left style="double">
        <color auto="1"/>
      </left>
      <right style="thin">
        <color rgb="FF999999"/>
      </right>
      <top style="double">
        <color auto="1"/>
      </top>
      <bottom/>
      <diagonal/>
    </border>
    <border>
      <left style="double">
        <color auto="1"/>
      </left>
      <right style="thin">
        <color rgb="FF999999"/>
      </right>
      <top/>
      <bottom style="thick">
        <color auto="1"/>
      </bottom>
      <diagonal/>
    </border>
    <border>
      <left style="thin">
        <color auto="1"/>
      </left>
      <right/>
      <top style="thick">
        <color auto="1"/>
      </top>
      <bottom style="double">
        <color auto="1"/>
      </bottom>
      <diagonal/>
    </border>
    <border>
      <left/>
      <right/>
      <top style="double">
        <color auto="1"/>
      </top>
      <bottom style="thick">
        <color auto="1"/>
      </bottom>
      <diagonal/>
    </border>
    <border>
      <left/>
      <right style="thick">
        <color auto="1"/>
      </right>
      <top/>
      <bottom style="thick">
        <color auto="1"/>
      </bottom>
      <diagonal/>
    </border>
    <border>
      <left/>
      <right style="double">
        <color auto="1"/>
      </right>
      <top style="double">
        <color auto="1"/>
      </top>
      <bottom style="thick">
        <color auto="1"/>
      </bottom>
      <diagonal/>
    </border>
    <border>
      <left style="double">
        <color auto="1"/>
      </left>
      <right style="double">
        <color auto="1"/>
      </right>
      <top style="thick">
        <color auto="1"/>
      </top>
      <bottom style="thin">
        <color auto="1"/>
      </bottom>
      <diagonal/>
    </border>
    <border>
      <left style="double">
        <color auto="1"/>
      </left>
      <right style="double">
        <color auto="1"/>
      </right>
      <top style="thin">
        <color auto="1"/>
      </top>
      <bottom style="thin">
        <color auto="1"/>
      </bottom>
      <diagonal/>
    </border>
    <border>
      <left style="double">
        <color auto="1"/>
      </left>
      <right style="double">
        <color auto="1"/>
      </right>
      <top style="thin">
        <color auto="1"/>
      </top>
      <bottom/>
      <diagonal/>
    </border>
    <border>
      <left style="double">
        <color auto="1"/>
      </left>
      <right style="double">
        <color auto="1"/>
      </right>
      <top/>
      <bottom style="thin">
        <color auto="1"/>
      </bottom>
      <diagonal/>
    </border>
    <border>
      <left style="double">
        <color auto="1"/>
      </left>
      <right style="double">
        <color auto="1"/>
      </right>
      <top style="double">
        <color auto="1"/>
      </top>
      <bottom style="thin">
        <color auto="1"/>
      </bottom>
      <diagonal/>
    </border>
    <border>
      <left style="double">
        <color auto="1"/>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rgb="FF999999"/>
      </right>
      <top style="double">
        <color auto="1"/>
      </top>
      <bottom style="thin">
        <color rgb="FF999999"/>
      </bottom>
      <diagonal/>
    </border>
    <border>
      <left/>
      <right/>
      <top style="double">
        <color auto="1"/>
      </top>
      <bottom style="thin">
        <color rgb="FF999999"/>
      </bottom>
      <diagonal/>
    </border>
    <border>
      <left style="thin">
        <color auto="1"/>
      </left>
      <right style="thin">
        <color auto="1"/>
      </right>
      <top style="double">
        <color auto="1"/>
      </top>
      <bottom/>
      <diagonal/>
    </border>
    <border>
      <left style="thin">
        <color auto="1"/>
      </left>
      <right/>
      <top style="double">
        <color auto="1"/>
      </top>
      <bottom/>
      <diagonal/>
    </border>
    <border>
      <left style="double">
        <color auto="1"/>
      </left>
      <right style="thick">
        <color auto="1"/>
      </right>
      <top style="double">
        <color auto="1"/>
      </top>
      <bottom/>
      <diagonal/>
    </border>
    <border>
      <left style="double">
        <color auto="1"/>
      </left>
      <right style="thick">
        <color auto="1"/>
      </right>
      <top/>
      <bottom/>
      <diagonal/>
    </border>
    <border>
      <left style="double">
        <color auto="1"/>
      </left>
      <right style="thick">
        <color auto="1"/>
      </right>
      <top/>
      <bottom style="double">
        <color auto="1"/>
      </bottom>
      <diagonal/>
    </border>
    <border>
      <left style="double">
        <color auto="1"/>
      </left>
      <right/>
      <top style="thick">
        <color auto="1"/>
      </top>
      <bottom style="thin">
        <color rgb="FF999999"/>
      </bottom>
      <diagonal/>
    </border>
    <border>
      <left/>
      <right/>
      <top style="thick">
        <color auto="1"/>
      </top>
      <bottom style="thin">
        <color rgb="FF999999"/>
      </bottom>
      <diagonal/>
    </border>
    <border>
      <left style="double">
        <color auto="1"/>
      </left>
      <right/>
      <top style="thin">
        <color rgb="FF999999"/>
      </top>
      <bottom style="thin">
        <color rgb="FF999999"/>
      </bottom>
      <diagonal/>
    </border>
    <border>
      <left style="double">
        <color auto="1"/>
      </left>
      <right/>
      <top style="thin">
        <color rgb="FF999999"/>
      </top>
      <bottom style="double">
        <color auto="1"/>
      </bottom>
      <diagonal/>
    </border>
    <border>
      <left style="double">
        <color auto="1"/>
      </left>
      <right/>
      <top style="thin">
        <color rgb="FF999999"/>
      </top>
      <bottom style="thick">
        <color auto="1"/>
      </bottom>
      <diagonal/>
    </border>
    <border>
      <left style="double">
        <color auto="1"/>
      </left>
      <right/>
      <top style="double">
        <color auto="1"/>
      </top>
      <bottom/>
      <diagonal/>
    </border>
    <border>
      <left style="thick">
        <color auto="1"/>
      </left>
      <right style="thin">
        <color rgb="FF999999"/>
      </right>
      <top style="double">
        <color auto="1"/>
      </top>
      <bottom style="thin">
        <color theme="0" tint="-0.24994659260841701"/>
      </bottom>
      <diagonal/>
    </border>
    <border>
      <left style="thick">
        <color auto="1"/>
      </left>
      <right style="thin">
        <color rgb="FF999999"/>
      </right>
      <top style="thin">
        <color theme="0" tint="-0.24994659260841701"/>
      </top>
      <bottom style="thin">
        <color theme="0" tint="-0.24994659260841701"/>
      </bottom>
      <diagonal/>
    </border>
    <border>
      <left style="thick">
        <color auto="1"/>
      </left>
      <right style="thin">
        <color rgb="FF999999"/>
      </right>
      <top style="thin">
        <color theme="0" tint="-0.24994659260841701"/>
      </top>
      <bottom style="double">
        <color auto="1"/>
      </bottom>
      <diagonal/>
    </border>
    <border>
      <left style="double">
        <color auto="1"/>
      </left>
      <right/>
      <top style="double">
        <color auto="1"/>
      </top>
      <bottom style="thin">
        <color rgb="FF999999"/>
      </bottom>
      <diagonal/>
    </border>
    <border>
      <left/>
      <right style="double">
        <color auto="1"/>
      </right>
      <top style="double">
        <color auto="1"/>
      </top>
      <bottom/>
      <diagonal/>
    </border>
    <border>
      <left style="thin">
        <color theme="0" tint="-0.24994659260841701"/>
      </left>
      <right style="thin">
        <color theme="0" tint="-0.24994659260841701"/>
      </right>
      <top/>
      <bottom style="thin">
        <color theme="0" tint="-0.24994659260841701"/>
      </bottom>
      <diagonal/>
    </border>
    <border>
      <left style="thick">
        <color auto="1"/>
      </left>
      <right style="thin">
        <color theme="0" tint="-0.24994659260841701"/>
      </right>
      <top style="double">
        <color auto="1"/>
      </top>
      <bottom style="double">
        <color auto="1"/>
      </bottom>
      <diagonal/>
    </border>
    <border>
      <left style="thin">
        <color theme="0" tint="-0.24994659260841701"/>
      </left>
      <right style="thin">
        <color theme="0" tint="-0.24994659260841701"/>
      </right>
      <top style="double">
        <color auto="1"/>
      </top>
      <bottom style="double">
        <color auto="1"/>
      </bottom>
      <diagonal/>
    </border>
    <border>
      <left style="double">
        <color theme="1"/>
      </left>
      <right style="double">
        <color theme="1"/>
      </right>
      <top style="double">
        <color auto="1"/>
      </top>
      <bottom style="double">
        <color auto="1"/>
      </bottom>
      <diagonal/>
    </border>
    <border>
      <left style="thin">
        <color theme="0" tint="-0.24994659260841701"/>
      </left>
      <right/>
      <top style="double">
        <color auto="1"/>
      </top>
      <bottom style="double">
        <color auto="1"/>
      </bottom>
      <diagonal/>
    </border>
    <border>
      <left style="double">
        <color theme="1"/>
      </left>
      <right style="thin">
        <color theme="0" tint="-0.24994659260841701"/>
      </right>
      <top style="double">
        <color auto="1"/>
      </top>
      <bottom style="double">
        <color auto="1"/>
      </bottom>
      <diagonal/>
    </border>
    <border>
      <left style="thin">
        <color theme="0" tint="-0.24994659260841701"/>
      </left>
      <right style="double">
        <color theme="1"/>
      </right>
      <top style="double">
        <color auto="1"/>
      </top>
      <bottom style="double">
        <color auto="1"/>
      </bottom>
      <diagonal/>
    </border>
    <border>
      <left/>
      <right style="double">
        <color theme="1"/>
      </right>
      <top style="double">
        <color auto="1"/>
      </top>
      <bottom style="double">
        <color auto="1"/>
      </bottom>
      <diagonal/>
    </border>
    <border>
      <left style="double">
        <color theme="1"/>
      </left>
      <right/>
      <top style="double">
        <color auto="1"/>
      </top>
      <bottom style="double">
        <color auto="1"/>
      </bottom>
      <diagonal/>
    </border>
    <border>
      <left/>
      <right style="thick">
        <color theme="1"/>
      </right>
      <top style="double">
        <color auto="1"/>
      </top>
      <bottom style="double">
        <color auto="1"/>
      </bottom>
      <diagonal/>
    </border>
    <border>
      <left style="thick">
        <color auto="1"/>
      </left>
      <right style="thin">
        <color rgb="FF999999"/>
      </right>
      <top style="double">
        <color auto="1"/>
      </top>
      <bottom style="thin">
        <color theme="0" tint="-0.34998626667073579"/>
      </bottom>
      <diagonal/>
    </border>
    <border>
      <left/>
      <right style="double">
        <color auto="1"/>
      </right>
      <top style="thick">
        <color auto="1"/>
      </top>
      <bottom style="thick">
        <color auto="1"/>
      </bottom>
      <diagonal/>
    </border>
    <border>
      <left style="double">
        <color auto="1"/>
      </left>
      <right/>
      <top style="thin">
        <color rgb="FF999999"/>
      </top>
      <bottom/>
      <diagonal/>
    </border>
    <border>
      <left/>
      <right/>
      <top style="double">
        <color auto="1"/>
      </top>
      <bottom style="thin">
        <color theme="0" tint="-0.499984740745262"/>
      </bottom>
      <diagonal/>
    </border>
    <border>
      <left/>
      <right style="thick">
        <color auto="1"/>
      </right>
      <top style="double">
        <color auto="1"/>
      </top>
      <bottom style="thin">
        <color theme="0" tint="-0.499984740745262"/>
      </bottom>
      <diagonal/>
    </border>
    <border>
      <left/>
      <right/>
      <top style="thin">
        <color theme="0" tint="-0.499984740745262"/>
      </top>
      <bottom style="thick">
        <color auto="1"/>
      </bottom>
      <diagonal/>
    </border>
    <border>
      <left style="double">
        <color auto="1"/>
      </left>
      <right style="double">
        <color auto="1"/>
      </right>
      <top style="thin">
        <color theme="0" tint="-0.499984740745262"/>
      </top>
      <bottom style="thick">
        <color auto="1"/>
      </bottom>
      <diagonal/>
    </border>
    <border>
      <left/>
      <right style="thick">
        <color auto="1"/>
      </right>
      <top style="thin">
        <color theme="0" tint="-0.499984740745262"/>
      </top>
      <bottom style="thick">
        <color auto="1"/>
      </bottom>
      <diagonal/>
    </border>
    <border>
      <left style="thick">
        <color auto="1"/>
      </left>
      <right style="thin">
        <color theme="0" tint="-0.499984740745262"/>
      </right>
      <top style="double">
        <color auto="1"/>
      </top>
      <bottom style="thin">
        <color theme="0" tint="-0.499984740745262"/>
      </bottom>
      <diagonal/>
    </border>
    <border>
      <left style="thin">
        <color theme="0" tint="-0.499984740745262"/>
      </left>
      <right style="thin">
        <color theme="0" tint="-0.499984740745262"/>
      </right>
      <top style="double">
        <color auto="1"/>
      </top>
      <bottom style="thin">
        <color theme="0" tint="-0.499984740745262"/>
      </bottom>
      <diagonal/>
    </border>
    <border>
      <left style="thick">
        <color auto="1"/>
      </left>
      <right style="thin">
        <color theme="0" tint="-0.499984740745262"/>
      </right>
      <top style="thin">
        <color theme="0" tint="-0.499984740745262"/>
      </top>
      <bottom style="thick">
        <color auto="1"/>
      </bottom>
      <diagonal/>
    </border>
    <border>
      <left style="thin">
        <color theme="0" tint="-0.499984740745262"/>
      </left>
      <right style="thin">
        <color theme="0" tint="-0.499984740745262"/>
      </right>
      <top style="thin">
        <color theme="0" tint="-0.499984740745262"/>
      </top>
      <bottom style="thick">
        <color auto="1"/>
      </bottom>
      <diagonal/>
    </border>
    <border>
      <left style="thin">
        <color theme="0" tint="-0.499984740745262"/>
      </left>
      <right/>
      <top style="double">
        <color auto="1"/>
      </top>
      <bottom style="thin">
        <color theme="0" tint="-0.499984740745262"/>
      </bottom>
      <diagonal/>
    </border>
    <border>
      <left style="thin">
        <color theme="0" tint="-0.499984740745262"/>
      </left>
      <right/>
      <top style="thin">
        <color theme="0" tint="-0.499984740745262"/>
      </top>
      <bottom style="thick">
        <color auto="1"/>
      </bottom>
      <diagonal/>
    </border>
    <border>
      <left style="double">
        <color auto="1"/>
      </left>
      <right style="double">
        <color auto="1"/>
      </right>
      <top style="double">
        <color auto="1"/>
      </top>
      <bottom style="thin">
        <color theme="0" tint="-0.499984740745262"/>
      </bottom>
      <diagonal/>
    </border>
    <border>
      <left style="double">
        <color auto="1"/>
      </left>
      <right style="thin">
        <color theme="0" tint="-0.499984740745262"/>
      </right>
      <top style="double">
        <color auto="1"/>
      </top>
      <bottom style="thin">
        <color theme="0" tint="-0.499984740745262"/>
      </bottom>
      <diagonal/>
    </border>
    <border>
      <left style="double">
        <color auto="1"/>
      </left>
      <right style="thin">
        <color theme="0" tint="-0.499984740745262"/>
      </right>
      <top style="thin">
        <color theme="0" tint="-0.499984740745262"/>
      </top>
      <bottom style="thick">
        <color auto="1"/>
      </bottom>
      <diagonal/>
    </border>
    <border>
      <left style="double">
        <color auto="1"/>
      </left>
      <right style="double">
        <color auto="1"/>
      </right>
      <top style="thick">
        <color auto="1"/>
      </top>
      <bottom style="thin">
        <color theme="0" tint="-0.499984740745262"/>
      </bottom>
      <diagonal/>
    </border>
    <border>
      <left/>
      <right style="thin">
        <color rgb="FF999999"/>
      </right>
      <top style="thick">
        <color auto="1"/>
      </top>
      <bottom style="thin">
        <color theme="0" tint="-0.499984740745262"/>
      </bottom>
      <diagonal/>
    </border>
    <border>
      <left style="thin">
        <color rgb="FF999999"/>
      </left>
      <right style="thin">
        <color rgb="FF999999"/>
      </right>
      <top style="thick">
        <color auto="1"/>
      </top>
      <bottom style="thin">
        <color theme="0" tint="-0.499984740745262"/>
      </bottom>
      <diagonal/>
    </border>
    <border>
      <left style="thin">
        <color rgb="FF999999"/>
      </left>
      <right/>
      <top style="thick">
        <color auto="1"/>
      </top>
      <bottom style="thin">
        <color theme="0" tint="-0.499984740745262"/>
      </bottom>
      <diagonal/>
    </border>
    <border>
      <left style="double">
        <color auto="1"/>
      </left>
      <right/>
      <top style="thick">
        <color auto="1"/>
      </top>
      <bottom style="thin">
        <color theme="0" tint="-0.499984740745262"/>
      </bottom>
      <diagonal/>
    </border>
    <border>
      <left/>
      <right/>
      <top style="thick">
        <color auto="1"/>
      </top>
      <bottom style="thin">
        <color theme="0" tint="-0.499984740745262"/>
      </bottom>
      <diagonal/>
    </border>
    <border>
      <left/>
      <right style="thick">
        <color auto="1"/>
      </right>
      <top style="thick">
        <color auto="1"/>
      </top>
      <bottom style="thin">
        <color theme="0" tint="-0.499984740745262"/>
      </bottom>
      <diagonal/>
    </border>
    <border>
      <left style="double">
        <color auto="1"/>
      </left>
      <right style="double">
        <color auto="1"/>
      </right>
      <top style="thin">
        <color theme="0" tint="-0.499984740745262"/>
      </top>
      <bottom style="thin">
        <color theme="0" tint="-0.499984740745262"/>
      </bottom>
      <diagonal/>
    </border>
    <border>
      <left/>
      <right style="thin">
        <color rgb="FF999999"/>
      </right>
      <top style="thin">
        <color theme="0" tint="-0.499984740745262"/>
      </top>
      <bottom style="thin">
        <color theme="0" tint="-0.499984740745262"/>
      </bottom>
      <diagonal/>
    </border>
    <border>
      <left style="thin">
        <color rgb="FF999999"/>
      </left>
      <right style="thin">
        <color rgb="FF999999"/>
      </right>
      <top style="thin">
        <color theme="0" tint="-0.499984740745262"/>
      </top>
      <bottom style="thin">
        <color theme="0" tint="-0.499984740745262"/>
      </bottom>
      <diagonal/>
    </border>
    <border>
      <left style="thin">
        <color rgb="FF999999"/>
      </left>
      <right/>
      <top style="thin">
        <color theme="0" tint="-0.499984740745262"/>
      </top>
      <bottom style="thin">
        <color theme="0" tint="-0.499984740745262"/>
      </bottom>
      <diagonal/>
    </border>
    <border>
      <left style="double">
        <color auto="1"/>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ck">
        <color auto="1"/>
      </right>
      <top style="thin">
        <color theme="0" tint="-0.499984740745262"/>
      </top>
      <bottom style="thin">
        <color theme="0" tint="-0.499984740745262"/>
      </bottom>
      <diagonal/>
    </border>
    <border>
      <left style="double">
        <color auto="1"/>
      </left>
      <right style="double">
        <color auto="1"/>
      </right>
      <top style="thin">
        <color theme="0" tint="-0.499984740745262"/>
      </top>
      <bottom style="double">
        <color auto="1"/>
      </bottom>
      <diagonal/>
    </border>
    <border>
      <left/>
      <right style="thin">
        <color rgb="FF999999"/>
      </right>
      <top style="thin">
        <color theme="0" tint="-0.499984740745262"/>
      </top>
      <bottom style="double">
        <color auto="1"/>
      </bottom>
      <diagonal/>
    </border>
    <border>
      <left style="thin">
        <color rgb="FF999999"/>
      </left>
      <right style="thin">
        <color rgb="FF999999"/>
      </right>
      <top style="thin">
        <color theme="0" tint="-0.499984740745262"/>
      </top>
      <bottom style="double">
        <color auto="1"/>
      </bottom>
      <diagonal/>
    </border>
    <border>
      <left style="thin">
        <color rgb="FF999999"/>
      </left>
      <right/>
      <top style="thin">
        <color theme="0" tint="-0.499984740745262"/>
      </top>
      <bottom style="double">
        <color auto="1"/>
      </bottom>
      <diagonal/>
    </border>
    <border>
      <left style="double">
        <color auto="1"/>
      </left>
      <right/>
      <top style="thin">
        <color theme="0" tint="-0.499984740745262"/>
      </top>
      <bottom style="double">
        <color auto="1"/>
      </bottom>
      <diagonal/>
    </border>
    <border>
      <left/>
      <right/>
      <top style="thin">
        <color theme="0" tint="-0.499984740745262"/>
      </top>
      <bottom style="double">
        <color auto="1"/>
      </bottom>
      <diagonal/>
    </border>
    <border>
      <left/>
      <right style="thick">
        <color auto="1"/>
      </right>
      <top style="thin">
        <color theme="0" tint="-0.499984740745262"/>
      </top>
      <bottom style="double">
        <color auto="1"/>
      </bottom>
      <diagonal/>
    </border>
    <border>
      <left style="thick">
        <color auto="1"/>
      </left>
      <right style="thin">
        <color rgb="FF999999"/>
      </right>
      <top style="thick">
        <color auto="1"/>
      </top>
      <bottom style="thin">
        <color theme="0" tint="-0.499984740745262"/>
      </bottom>
      <diagonal/>
    </border>
    <border>
      <left style="thick">
        <color auto="1"/>
      </left>
      <right style="thin">
        <color rgb="FF999999"/>
      </right>
      <top style="thin">
        <color theme="0" tint="-0.499984740745262"/>
      </top>
      <bottom style="thin">
        <color theme="0" tint="-0.499984740745262"/>
      </bottom>
      <diagonal/>
    </border>
    <border>
      <left style="thick">
        <color auto="1"/>
      </left>
      <right style="thin">
        <color rgb="FF999999"/>
      </right>
      <top style="thin">
        <color theme="0" tint="-0.499984740745262"/>
      </top>
      <bottom style="double">
        <color auto="1"/>
      </bottom>
      <diagonal/>
    </border>
    <border>
      <left style="thick">
        <color auto="1"/>
      </left>
      <right style="thin">
        <color rgb="FF999999"/>
      </right>
      <top/>
      <bottom style="thin">
        <color theme="0" tint="-0.34998626667073579"/>
      </bottom>
      <diagonal/>
    </border>
    <border>
      <left/>
      <right style="thin">
        <color auto="1"/>
      </right>
      <top style="double">
        <color auto="1"/>
      </top>
      <bottom/>
      <diagonal/>
    </border>
    <border>
      <left/>
      <right style="thin">
        <color rgb="FF999999"/>
      </right>
      <top style="thick">
        <color auto="1"/>
      </top>
      <bottom style="double">
        <color auto="1"/>
      </bottom>
      <diagonal/>
    </border>
    <border>
      <left style="thin">
        <color rgb="FF999999"/>
      </left>
      <right/>
      <top style="thick">
        <color auto="1"/>
      </top>
      <bottom style="double">
        <color auto="1"/>
      </bottom>
      <diagonal/>
    </border>
    <border>
      <left style="thick">
        <color auto="1"/>
      </left>
      <right style="thin">
        <color rgb="FF999999"/>
      </right>
      <top style="thin">
        <color theme="0" tint="-0.34998626667073579"/>
      </top>
      <bottom style="thin">
        <color theme="0" tint="-0.34998626667073579"/>
      </bottom>
      <diagonal/>
    </border>
    <border>
      <left style="thick">
        <color auto="1"/>
      </left>
      <right style="thin">
        <color rgb="FF999999"/>
      </right>
      <top style="thin">
        <color theme="0" tint="-0.34998626667073579"/>
      </top>
      <bottom/>
      <diagonal/>
    </border>
    <border>
      <left style="thick">
        <color auto="1"/>
      </left>
      <right style="thin">
        <color rgb="FF999999"/>
      </right>
      <top style="thin">
        <color theme="0" tint="-0.34998626667073579"/>
      </top>
      <bottom style="thick">
        <color auto="1"/>
      </bottom>
      <diagonal/>
    </border>
    <border>
      <left style="double">
        <color auto="1"/>
      </left>
      <right style="thin">
        <color rgb="FF999999"/>
      </right>
      <top/>
      <bottom style="thin">
        <color rgb="FF999999"/>
      </bottom>
      <diagonal/>
    </border>
    <border>
      <left style="double">
        <color auto="1"/>
      </left>
      <right style="thin">
        <color rgb="FF999999"/>
      </right>
      <top style="thin">
        <color rgb="FF999999"/>
      </top>
      <bottom/>
      <diagonal/>
    </border>
    <border>
      <left style="double">
        <color auto="1"/>
      </left>
      <right/>
      <top/>
      <bottom style="thick">
        <color auto="1"/>
      </bottom>
      <diagonal/>
    </border>
    <border>
      <left style="double">
        <color auto="1"/>
      </left>
      <right/>
      <top style="thick">
        <color auto="1"/>
      </top>
      <bottom style="thin">
        <color auto="1"/>
      </bottom>
      <diagonal/>
    </border>
    <border>
      <left style="double">
        <color auto="1"/>
      </left>
      <right/>
      <top style="thin">
        <color auto="1"/>
      </top>
      <bottom style="thin">
        <color auto="1"/>
      </bottom>
      <diagonal/>
    </border>
    <border>
      <left style="double">
        <color auto="1"/>
      </left>
      <right/>
      <top style="thin">
        <color auto="1"/>
      </top>
      <bottom/>
      <diagonal/>
    </border>
    <border>
      <left style="double">
        <color auto="1"/>
      </left>
      <right/>
      <top style="double">
        <color auto="1"/>
      </top>
      <bottom style="thin">
        <color auto="1"/>
      </bottom>
      <diagonal/>
    </border>
    <border>
      <left style="double">
        <color auto="1"/>
      </left>
      <right/>
      <top style="thin">
        <color indexed="64"/>
      </top>
      <bottom style="double">
        <color indexed="64"/>
      </bottom>
      <diagonal/>
    </border>
    <border>
      <left style="double">
        <color auto="1"/>
      </left>
      <right style="thick">
        <color auto="1"/>
      </right>
      <top/>
      <bottom style="thick">
        <color auto="1"/>
      </bottom>
      <diagonal/>
    </border>
    <border>
      <left style="double">
        <color auto="1"/>
      </left>
      <right style="thick">
        <color auto="1"/>
      </right>
      <top style="thick">
        <color auto="1"/>
      </top>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double">
        <color auto="1"/>
      </bottom>
      <diagonal/>
    </border>
    <border>
      <left style="thick">
        <color auto="1"/>
      </left>
      <right style="thick">
        <color auto="1"/>
      </right>
      <top style="double">
        <color auto="1"/>
      </top>
      <bottom/>
      <diagonal/>
    </border>
    <border>
      <left style="thin">
        <color indexed="64"/>
      </left>
      <right style="thick">
        <color auto="1"/>
      </right>
      <top/>
      <bottom/>
      <diagonal/>
    </border>
    <border>
      <left style="thin">
        <color indexed="64"/>
      </left>
      <right style="thick">
        <color auto="1"/>
      </right>
      <top/>
      <bottom style="double">
        <color auto="1"/>
      </bottom>
      <diagonal/>
    </border>
    <border>
      <left style="thin">
        <color indexed="64"/>
      </left>
      <right style="thick">
        <color auto="1"/>
      </right>
      <top style="double">
        <color auto="1"/>
      </top>
      <bottom/>
      <diagonal/>
    </border>
    <border>
      <left style="thick">
        <color auto="1"/>
      </left>
      <right style="thick">
        <color auto="1"/>
      </right>
      <top style="double">
        <color auto="1"/>
      </top>
      <bottom style="thin">
        <color indexed="64"/>
      </bottom>
      <diagonal/>
    </border>
    <border>
      <left style="thick">
        <color auto="1"/>
      </left>
      <right style="thick">
        <color auto="1"/>
      </right>
      <top style="thin">
        <color indexed="64"/>
      </top>
      <bottom style="thin">
        <color indexed="64"/>
      </bottom>
      <diagonal/>
    </border>
    <border>
      <left style="thin">
        <color indexed="64"/>
      </left>
      <right style="thick">
        <color auto="1"/>
      </right>
      <top/>
      <bottom style="thin">
        <color indexed="64"/>
      </bottom>
      <diagonal/>
    </border>
  </borders>
  <cellStyleXfs count="3">
    <xf numFmtId="0" fontId="0" fillId="0" borderId="0"/>
    <xf numFmtId="43" fontId="5" fillId="0" borderId="0" applyFont="0" applyFill="0" applyBorder="0" applyAlignment="0" applyProtection="0"/>
    <xf numFmtId="43" fontId="5" fillId="0" borderId="0" applyFont="0" applyFill="0" applyBorder="0" applyAlignment="0" applyProtection="0"/>
  </cellStyleXfs>
  <cellXfs count="491">
    <xf numFmtId="0" fontId="0" fillId="0" borderId="0" xfId="0"/>
    <xf numFmtId="0" fontId="0" fillId="6" borderId="7" xfId="0" applyFill="1" applyBorder="1" applyAlignment="1">
      <alignment horizontal="center" vertical="center" wrapText="1"/>
    </xf>
    <xf numFmtId="0" fontId="0" fillId="6" borderId="7" xfId="0" applyFill="1" applyBorder="1" applyAlignment="1">
      <alignment vertical="center" wrapText="1"/>
    </xf>
    <xf numFmtId="0" fontId="0" fillId="6" borderId="6" xfId="0" applyFill="1" applyBorder="1" applyAlignment="1">
      <alignment horizontal="center" vertical="center" wrapText="1"/>
    </xf>
    <xf numFmtId="0" fontId="0" fillId="6" borderId="10" xfId="0" applyFill="1" applyBorder="1" applyAlignment="1">
      <alignment horizontal="center" vertical="center" wrapText="1"/>
    </xf>
    <xf numFmtId="0" fontId="0" fillId="6" borderId="10" xfId="0" applyFill="1" applyBorder="1" applyAlignment="1">
      <alignment vertical="center" wrapText="1"/>
    </xf>
    <xf numFmtId="0" fontId="0" fillId="6" borderId="13" xfId="0" applyFill="1" applyBorder="1" applyAlignment="1">
      <alignment horizontal="center" vertical="center" wrapText="1"/>
    </xf>
    <xf numFmtId="0" fontId="0" fillId="6" borderId="13" xfId="0" applyFill="1" applyBorder="1" applyAlignment="1">
      <alignment vertical="center" wrapText="1"/>
    </xf>
    <xf numFmtId="0" fontId="0" fillId="6" borderId="6" xfId="0" applyFill="1" applyBorder="1" applyAlignment="1">
      <alignment vertical="center" wrapText="1"/>
    </xf>
    <xf numFmtId="0" fontId="1" fillId="8" borderId="19"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0" fillId="6" borderId="11" xfId="0" applyFill="1" applyBorder="1" applyAlignment="1">
      <alignment horizontal="center" vertical="center" wrapText="1"/>
    </xf>
    <xf numFmtId="0" fontId="0" fillId="6" borderId="11" xfId="0" applyFill="1" applyBorder="1" applyAlignment="1">
      <alignment vertical="center" wrapText="1"/>
    </xf>
    <xf numFmtId="0" fontId="0" fillId="6" borderId="5" xfId="0" applyFill="1" applyBorder="1" applyAlignment="1">
      <alignment vertical="center" wrapText="1"/>
    </xf>
    <xf numFmtId="0" fontId="0" fillId="6" borderId="36" xfId="0" applyFill="1" applyBorder="1" applyAlignment="1">
      <alignment vertical="center" wrapText="1"/>
    </xf>
    <xf numFmtId="0" fontId="0" fillId="6" borderId="9" xfId="0" applyFill="1" applyBorder="1" applyAlignment="1">
      <alignment vertical="center" wrapText="1"/>
    </xf>
    <xf numFmtId="0" fontId="1" fillId="6" borderId="32" xfId="0" applyFont="1" applyFill="1" applyBorder="1" applyAlignment="1">
      <alignment horizontal="center" vertical="center" wrapText="1"/>
    </xf>
    <xf numFmtId="0" fontId="1" fillId="6" borderId="37" xfId="0" applyFont="1" applyFill="1" applyBorder="1" applyAlignment="1">
      <alignment horizontal="center" vertical="center" wrapText="1"/>
    </xf>
    <xf numFmtId="0" fontId="1" fillId="6" borderId="34"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0" fillId="6" borderId="43" xfId="0" applyFill="1" applyBorder="1" applyAlignment="1">
      <alignment vertical="center" wrapText="1"/>
    </xf>
    <xf numFmtId="0" fontId="0" fillId="6" borderId="51" xfId="0" applyFill="1" applyBorder="1" applyAlignment="1">
      <alignment vertical="center" wrapText="1"/>
    </xf>
    <xf numFmtId="0" fontId="0" fillId="6" borderId="52" xfId="0" applyFill="1" applyBorder="1" applyAlignment="1">
      <alignment vertical="center" wrapText="1"/>
    </xf>
    <xf numFmtId="0" fontId="0" fillId="6" borderId="53" xfId="0" applyFill="1" applyBorder="1" applyAlignment="1">
      <alignment vertical="center" wrapText="1"/>
    </xf>
    <xf numFmtId="0" fontId="0" fillId="6" borderId="54" xfId="0" applyFill="1" applyBorder="1" applyAlignment="1">
      <alignment vertical="center" wrapText="1"/>
    </xf>
    <xf numFmtId="0" fontId="0" fillId="6" borderId="55" xfId="0" applyFill="1" applyBorder="1" applyAlignment="1">
      <alignment vertical="center" wrapText="1"/>
    </xf>
    <xf numFmtId="0" fontId="2" fillId="6" borderId="51" xfId="0" applyFont="1" applyFill="1" applyBorder="1" applyAlignment="1">
      <alignment vertical="center" wrapText="1"/>
    </xf>
    <xf numFmtId="0" fontId="2" fillId="6" borderId="52" xfId="0" applyFont="1" applyFill="1" applyBorder="1" applyAlignment="1">
      <alignment vertical="center" wrapText="1"/>
    </xf>
    <xf numFmtId="0" fontId="2" fillId="6" borderId="55" xfId="0" applyFont="1" applyFill="1" applyBorder="1" applyAlignment="1">
      <alignment vertical="center" wrapText="1"/>
    </xf>
    <xf numFmtId="0" fontId="0" fillId="6" borderId="56" xfId="0" applyFill="1" applyBorder="1" applyAlignment="1">
      <alignment vertical="center" wrapText="1"/>
    </xf>
    <xf numFmtId="0" fontId="0" fillId="6" borderId="57" xfId="0" applyFill="1" applyBorder="1" applyAlignment="1">
      <alignment vertical="center" wrapText="1"/>
    </xf>
    <xf numFmtId="0" fontId="0" fillId="6" borderId="58" xfId="0" applyFill="1" applyBorder="1" applyAlignment="1">
      <alignment vertical="center" wrapText="1"/>
    </xf>
    <xf numFmtId="0" fontId="0" fillId="6" borderId="59" xfId="0" applyFill="1" applyBorder="1" applyAlignment="1">
      <alignment vertical="center" wrapText="1"/>
    </xf>
    <xf numFmtId="0" fontId="0" fillId="6" borderId="61" xfId="0" applyFill="1" applyBorder="1" applyAlignment="1">
      <alignment vertical="center" wrapText="1"/>
    </xf>
    <xf numFmtId="0" fontId="0" fillId="6" borderId="62" xfId="0" applyFill="1" applyBorder="1" applyAlignment="1">
      <alignment vertical="center" wrapText="1"/>
    </xf>
    <xf numFmtId="0" fontId="0" fillId="7" borderId="63" xfId="0" applyFill="1" applyBorder="1" applyAlignment="1">
      <alignment vertical="center" wrapText="1"/>
    </xf>
    <xf numFmtId="0" fontId="0" fillId="7" borderId="64" xfId="0" applyFill="1" applyBorder="1" applyAlignment="1">
      <alignment vertical="center" wrapText="1"/>
    </xf>
    <xf numFmtId="0" fontId="0" fillId="7" borderId="67" xfId="0" applyFill="1" applyBorder="1" applyAlignment="1">
      <alignment vertical="center" wrapText="1"/>
    </xf>
    <xf numFmtId="0" fontId="0" fillId="7" borderId="49" xfId="0" applyFill="1" applyBorder="1" applyAlignment="1">
      <alignment vertical="center" wrapText="1"/>
    </xf>
    <xf numFmtId="0" fontId="0" fillId="7" borderId="68" xfId="0" applyFill="1" applyBorder="1" applyAlignment="1">
      <alignment vertical="center" wrapText="1"/>
    </xf>
    <xf numFmtId="0" fontId="1" fillId="8" borderId="69" xfId="0" applyFont="1" applyFill="1" applyBorder="1" applyAlignment="1">
      <alignment horizontal="center" vertical="center" wrapText="1"/>
    </xf>
    <xf numFmtId="2" fontId="0" fillId="6" borderId="44" xfId="0" applyNumberFormat="1" applyFill="1" applyBorder="1" applyAlignment="1">
      <alignment vertical="center" wrapText="1"/>
    </xf>
    <xf numFmtId="0" fontId="1" fillId="8" borderId="70" xfId="0" applyFont="1" applyFill="1" applyBorder="1" applyAlignment="1">
      <alignment horizontal="center" vertical="center" wrapText="1"/>
    </xf>
    <xf numFmtId="0" fontId="1" fillId="11" borderId="50" xfId="0" applyFont="1" applyFill="1" applyBorder="1" applyAlignment="1">
      <alignment horizontal="center" vertical="center" wrapText="1"/>
    </xf>
    <xf numFmtId="0" fontId="1" fillId="8" borderId="77" xfId="0" applyFont="1" applyFill="1" applyBorder="1" applyAlignment="1">
      <alignment horizontal="center" vertical="center" wrapText="1"/>
    </xf>
    <xf numFmtId="0" fontId="1" fillId="8" borderId="80" xfId="0" applyFont="1" applyFill="1" applyBorder="1" applyAlignment="1">
      <alignment horizontal="center" vertical="center" wrapText="1"/>
    </xf>
    <xf numFmtId="0" fontId="0" fillId="6" borderId="102" xfId="0" applyFill="1" applyBorder="1" applyAlignment="1">
      <alignment horizontal="center" vertical="center" wrapText="1"/>
    </xf>
    <xf numFmtId="0" fontId="0" fillId="6" borderId="105" xfId="0" applyFill="1" applyBorder="1" applyAlignment="1">
      <alignment horizontal="center" vertical="center" wrapText="1"/>
    </xf>
    <xf numFmtId="0" fontId="0" fillId="6" borderId="106" xfId="0" applyFill="1" applyBorder="1" applyAlignment="1">
      <alignment horizontal="center" vertical="center" wrapText="1"/>
    </xf>
    <xf numFmtId="0" fontId="0" fillId="6" borderId="107" xfId="0" applyFill="1" applyBorder="1" applyAlignment="1">
      <alignment horizontal="center" vertical="center" wrapText="1"/>
    </xf>
    <xf numFmtId="0" fontId="1" fillId="8" borderId="50" xfId="0" applyFont="1" applyFill="1" applyBorder="1" applyAlignment="1">
      <alignment horizontal="center" vertical="center" wrapText="1"/>
    </xf>
    <xf numFmtId="0" fontId="0" fillId="11" borderId="1" xfId="0" applyFill="1" applyBorder="1" applyAlignment="1">
      <alignment vertical="center" wrapText="1"/>
    </xf>
    <xf numFmtId="0" fontId="0" fillId="6" borderId="109" xfId="0" applyFill="1" applyBorder="1" applyAlignment="1">
      <alignment vertical="center" wrapText="1"/>
    </xf>
    <xf numFmtId="0" fontId="0" fillId="6" borderId="92" xfId="0" applyFill="1" applyBorder="1" applyAlignment="1">
      <alignment vertical="center" wrapText="1"/>
    </xf>
    <xf numFmtId="0" fontId="0" fillId="7" borderId="110" xfId="0" applyFill="1" applyBorder="1" applyAlignment="1">
      <alignment vertical="center" wrapText="1"/>
    </xf>
    <xf numFmtId="0" fontId="0" fillId="6" borderId="75" xfId="0" applyFill="1" applyBorder="1" applyAlignment="1">
      <alignment vertical="center" wrapText="1"/>
    </xf>
    <xf numFmtId="0" fontId="1" fillId="8" borderId="71" xfId="0" applyFont="1" applyFill="1" applyBorder="1" applyAlignment="1">
      <alignment horizontal="center" vertical="center" wrapText="1"/>
    </xf>
    <xf numFmtId="2" fontId="0" fillId="6" borderId="78" xfId="0" applyNumberFormat="1" applyFill="1" applyBorder="1" applyAlignment="1">
      <alignment vertical="center" wrapText="1"/>
    </xf>
    <xf numFmtId="0" fontId="1" fillId="6" borderId="1" xfId="0" applyFont="1" applyFill="1" applyBorder="1" applyAlignment="1">
      <alignment horizontal="center" vertical="center" wrapText="1"/>
    </xf>
    <xf numFmtId="0" fontId="0" fillId="6" borderId="112" xfId="0" applyFill="1" applyBorder="1" applyAlignment="1">
      <alignment vertical="center" wrapText="1"/>
    </xf>
    <xf numFmtId="0" fontId="0" fillId="6" borderId="100" xfId="0" applyFill="1" applyBorder="1" applyAlignment="1">
      <alignment vertical="center" wrapText="1"/>
    </xf>
    <xf numFmtId="0" fontId="0" fillId="6" borderId="99" xfId="0" applyFill="1" applyBorder="1" applyAlignment="1">
      <alignment vertical="center" wrapText="1"/>
    </xf>
    <xf numFmtId="0" fontId="0" fillId="6" borderId="97" xfId="0" applyFill="1" applyBorder="1" applyAlignment="1">
      <alignment vertical="center" wrapText="1"/>
    </xf>
    <xf numFmtId="0" fontId="0" fillId="6" borderId="96" xfId="0" applyFill="1" applyBorder="1" applyAlignment="1">
      <alignment vertical="center" wrapText="1"/>
    </xf>
    <xf numFmtId="0" fontId="0" fillId="6" borderId="101" xfId="0" applyFill="1" applyBorder="1" applyAlignment="1">
      <alignment vertical="center" wrapText="1"/>
    </xf>
    <xf numFmtId="0" fontId="0" fillId="6" borderId="63" xfId="0" applyFill="1" applyBorder="1" applyAlignment="1">
      <alignment horizontal="center" vertical="center" wrapText="1"/>
    </xf>
    <xf numFmtId="0" fontId="0" fillId="6" borderId="64" xfId="0" applyFill="1" applyBorder="1" applyAlignment="1">
      <alignment horizontal="center" vertical="center" wrapText="1"/>
    </xf>
    <xf numFmtId="0" fontId="0" fillId="6" borderId="67" xfId="0" applyFill="1" applyBorder="1" applyAlignment="1">
      <alignment horizontal="center" vertical="center" wrapText="1"/>
    </xf>
    <xf numFmtId="0" fontId="0" fillId="6" borderId="49" xfId="0" applyFill="1" applyBorder="1" applyAlignment="1">
      <alignment horizontal="center" vertical="center" wrapText="1"/>
    </xf>
    <xf numFmtId="0" fontId="0" fillId="6" borderId="110" xfId="0" applyFill="1" applyBorder="1" applyAlignment="1">
      <alignment horizontal="center" vertical="center" wrapText="1"/>
    </xf>
    <xf numFmtId="0" fontId="0" fillId="6" borderId="68" xfId="0" applyFill="1" applyBorder="1" applyAlignment="1">
      <alignment horizontal="center" vertical="center" wrapText="1"/>
    </xf>
    <xf numFmtId="0" fontId="0" fillId="6" borderId="114" xfId="0" applyFill="1" applyBorder="1" applyAlignment="1">
      <alignment horizontal="center" vertical="center" wrapText="1"/>
    </xf>
    <xf numFmtId="0" fontId="0" fillId="6" borderId="117" xfId="0" applyFill="1" applyBorder="1" applyAlignment="1">
      <alignment horizontal="center" vertical="center" wrapText="1"/>
    </xf>
    <xf numFmtId="0" fontId="0" fillId="6" borderId="118" xfId="0" applyFill="1" applyBorder="1" applyAlignment="1">
      <alignment horizontal="center" vertical="center" wrapText="1"/>
    </xf>
    <xf numFmtId="0" fontId="0" fillId="6" borderId="119" xfId="0" applyFill="1" applyBorder="1" applyAlignment="1">
      <alignment horizontal="center" vertical="center" wrapText="1"/>
    </xf>
    <xf numFmtId="0" fontId="0" fillId="6" borderId="98" xfId="0" applyFill="1" applyBorder="1" applyAlignment="1">
      <alignment vertical="center" wrapText="1"/>
    </xf>
    <xf numFmtId="0" fontId="0" fillId="6" borderId="120" xfId="0" applyFill="1" applyBorder="1" applyAlignment="1">
      <alignment vertical="center" wrapText="1"/>
    </xf>
    <xf numFmtId="0" fontId="3" fillId="6" borderId="97" xfId="0" applyFont="1" applyFill="1" applyBorder="1" applyAlignment="1">
      <alignment vertical="center" wrapText="1"/>
    </xf>
    <xf numFmtId="0" fontId="3" fillId="6" borderId="100" xfId="0" applyFont="1" applyFill="1" applyBorder="1" applyAlignment="1">
      <alignment vertical="center" wrapText="1"/>
    </xf>
    <xf numFmtId="0" fontId="3" fillId="6" borderId="99" xfId="0" applyFont="1" applyFill="1" applyBorder="1" applyAlignment="1">
      <alignment vertical="center" wrapText="1"/>
    </xf>
    <xf numFmtId="0" fontId="0" fillId="6" borderId="65" xfId="0" applyFill="1" applyBorder="1" applyAlignment="1">
      <alignment horizontal="center" vertical="center" wrapText="1"/>
    </xf>
    <xf numFmtId="0" fontId="0" fillId="6" borderId="66" xfId="0" applyFill="1" applyBorder="1" applyAlignment="1">
      <alignment horizontal="center" vertical="center" wrapText="1"/>
    </xf>
    <xf numFmtId="0" fontId="3" fillId="6" borderId="49" xfId="0" applyFont="1" applyFill="1" applyBorder="1" applyAlignment="1">
      <alignment horizontal="center" vertical="center" wrapText="1"/>
    </xf>
    <xf numFmtId="0" fontId="3" fillId="6" borderId="64" xfId="0" applyFont="1" applyFill="1" applyBorder="1" applyAlignment="1">
      <alignment horizontal="center" vertical="center" wrapText="1"/>
    </xf>
    <xf numFmtId="0" fontId="3" fillId="6" borderId="67" xfId="0" applyFont="1" applyFill="1" applyBorder="1" applyAlignment="1">
      <alignment horizontal="center" vertical="center" wrapText="1"/>
    </xf>
    <xf numFmtId="0" fontId="0" fillId="3" borderId="134" xfId="0" applyFill="1" applyBorder="1" applyAlignment="1">
      <alignment horizontal="center" vertical="center" wrapText="1"/>
    </xf>
    <xf numFmtId="0" fontId="0" fillId="4" borderId="135" xfId="0" applyFill="1" applyBorder="1" applyAlignment="1">
      <alignment horizontal="center" vertical="center" wrapText="1"/>
    </xf>
    <xf numFmtId="0" fontId="0" fillId="5" borderId="135" xfId="0" applyFill="1" applyBorder="1" applyAlignment="1">
      <alignment horizontal="center" vertical="center" wrapText="1"/>
    </xf>
    <xf numFmtId="0" fontId="0" fillId="12" borderId="134" xfId="0" applyFill="1" applyBorder="1" applyAlignment="1">
      <alignment horizontal="center" vertical="center" wrapText="1"/>
    </xf>
    <xf numFmtId="0" fontId="0" fillId="12" borderId="135" xfId="0" applyFill="1" applyBorder="1" applyAlignment="1">
      <alignment horizontal="center" vertical="center" wrapText="1"/>
    </xf>
    <xf numFmtId="0" fontId="0" fillId="12" borderId="136" xfId="0" applyFill="1" applyBorder="1" applyAlignment="1">
      <alignment horizontal="center" vertical="center" wrapText="1"/>
    </xf>
    <xf numFmtId="0" fontId="0" fillId="2" borderId="136" xfId="0" applyFill="1" applyBorder="1" applyAlignment="1">
      <alignment horizontal="center" vertical="center" wrapText="1"/>
    </xf>
    <xf numFmtId="0" fontId="0" fillId="12" borderId="138" xfId="0" applyFill="1" applyBorder="1" applyAlignment="1">
      <alignment horizontal="center" vertical="center" wrapText="1"/>
    </xf>
    <xf numFmtId="0" fontId="0" fillId="3" borderId="138" xfId="0" applyFill="1" applyBorder="1" applyAlignment="1">
      <alignment horizontal="center" vertical="center" wrapText="1"/>
    </xf>
    <xf numFmtId="0" fontId="0" fillId="12" borderId="48" xfId="0" applyFill="1" applyBorder="1" applyAlignment="1">
      <alignment horizontal="center" vertical="center" wrapText="1"/>
    </xf>
    <xf numFmtId="0" fontId="1" fillId="6" borderId="141" xfId="0" applyFont="1" applyFill="1" applyBorder="1" applyAlignment="1">
      <alignment horizontal="center" vertical="center" wrapText="1"/>
    </xf>
    <xf numFmtId="164" fontId="0" fillId="12" borderId="135" xfId="0" applyNumberFormat="1" applyFill="1" applyBorder="1" applyAlignment="1">
      <alignment horizontal="center" vertical="center" wrapText="1"/>
    </xf>
    <xf numFmtId="164" fontId="0" fillId="5" borderId="135" xfId="0" applyNumberFormat="1" applyFill="1" applyBorder="1" applyAlignment="1">
      <alignment horizontal="center" vertical="center" wrapText="1"/>
    </xf>
    <xf numFmtId="164" fontId="0" fillId="12" borderId="136" xfId="0" applyNumberFormat="1" applyFill="1" applyBorder="1" applyAlignment="1">
      <alignment horizontal="center" vertical="center" wrapText="1"/>
    </xf>
    <xf numFmtId="164" fontId="0" fillId="12" borderId="138" xfId="0" applyNumberFormat="1" applyFill="1" applyBorder="1" applyAlignment="1">
      <alignment horizontal="center" vertical="center" wrapText="1"/>
    </xf>
    <xf numFmtId="164" fontId="0" fillId="3" borderId="138" xfId="0" applyNumberFormat="1" applyFill="1" applyBorder="1" applyAlignment="1">
      <alignment horizontal="center" vertical="center" wrapText="1"/>
    </xf>
    <xf numFmtId="164" fontId="0" fillId="4" borderId="135" xfId="0" applyNumberFormat="1" applyFill="1" applyBorder="1" applyAlignment="1">
      <alignment horizontal="center" vertical="center" wrapText="1"/>
    </xf>
    <xf numFmtId="164" fontId="0" fillId="12" borderId="48" xfId="0" applyNumberFormat="1" applyFill="1" applyBorder="1" applyAlignment="1">
      <alignment horizontal="center" vertical="center" wrapText="1"/>
    </xf>
    <xf numFmtId="164" fontId="0" fillId="12" borderId="137" xfId="0" applyNumberFormat="1" applyFill="1" applyBorder="1" applyAlignment="1">
      <alignment horizontal="center" vertical="center" wrapText="1"/>
    </xf>
    <xf numFmtId="164" fontId="0" fillId="12" borderId="42" xfId="0" applyNumberFormat="1" applyFill="1" applyBorder="1" applyAlignment="1">
      <alignment horizontal="center" vertical="center" wrapText="1"/>
    </xf>
    <xf numFmtId="164" fontId="0" fillId="13" borderId="136" xfId="0" applyNumberFormat="1" applyFill="1" applyBorder="1" applyAlignment="1">
      <alignment horizontal="center" vertical="center" wrapText="1"/>
    </xf>
    <xf numFmtId="164" fontId="0" fillId="13" borderId="42" xfId="0" applyNumberFormat="1" applyFill="1" applyBorder="1" applyAlignment="1">
      <alignment horizontal="center" vertical="center" wrapText="1"/>
    </xf>
    <xf numFmtId="0" fontId="0" fillId="6" borderId="114" xfId="0" applyFill="1" applyBorder="1" applyAlignment="1">
      <alignment vertical="center" wrapText="1"/>
    </xf>
    <xf numFmtId="0" fontId="0" fillId="6" borderId="118" xfId="0" applyFill="1" applyBorder="1" applyAlignment="1">
      <alignment vertical="center" wrapText="1"/>
    </xf>
    <xf numFmtId="0" fontId="0" fillId="6" borderId="117" xfId="0" applyFill="1" applyBorder="1" applyAlignment="1">
      <alignment vertical="center" wrapText="1"/>
    </xf>
    <xf numFmtId="0" fontId="0" fillId="6" borderId="119" xfId="0" applyFill="1" applyBorder="1" applyAlignment="1">
      <alignment vertical="center" wrapText="1"/>
    </xf>
    <xf numFmtId="0" fontId="1" fillId="8" borderId="143" xfId="0" applyFont="1" applyFill="1" applyBorder="1" applyAlignment="1">
      <alignment horizontal="center" vertical="center" wrapText="1"/>
    </xf>
    <xf numFmtId="0" fontId="1" fillId="8" borderId="144" xfId="0" applyFont="1" applyFill="1" applyBorder="1" applyAlignment="1">
      <alignment horizontal="center" vertical="center" wrapText="1"/>
    </xf>
    <xf numFmtId="0" fontId="0" fillId="10" borderId="114" xfId="0" applyFill="1" applyBorder="1" applyAlignment="1">
      <alignment vertical="center" wrapText="1"/>
    </xf>
    <xf numFmtId="0" fontId="0" fillId="10" borderId="118" xfId="0" applyFill="1" applyBorder="1" applyAlignment="1">
      <alignment vertical="center" wrapText="1"/>
    </xf>
    <xf numFmtId="0" fontId="0" fillId="10" borderId="117" xfId="0" applyFill="1" applyBorder="1" applyAlignment="1">
      <alignment vertical="center" wrapText="1"/>
    </xf>
    <xf numFmtId="0" fontId="0" fillId="10" borderId="119" xfId="0" applyFill="1" applyBorder="1" applyAlignment="1">
      <alignment vertical="center" wrapText="1"/>
    </xf>
    <xf numFmtId="0" fontId="0" fillId="6" borderId="148" xfId="0" applyFill="1" applyBorder="1" applyAlignment="1">
      <alignment vertical="center" wrapText="1"/>
    </xf>
    <xf numFmtId="0" fontId="0" fillId="6" borderId="149" xfId="0" applyFill="1" applyBorder="1" applyAlignment="1">
      <alignment vertical="center" wrapText="1"/>
    </xf>
    <xf numFmtId="0" fontId="0" fillId="6" borderId="150" xfId="0" applyFill="1" applyBorder="1" applyAlignment="1">
      <alignment vertical="center" wrapText="1"/>
    </xf>
    <xf numFmtId="0" fontId="0" fillId="6" borderId="151" xfId="0" applyFill="1" applyBorder="1" applyAlignment="1">
      <alignment vertical="center" wrapText="1"/>
    </xf>
    <xf numFmtId="0" fontId="0" fillId="6" borderId="73" xfId="0" applyFill="1" applyBorder="1" applyAlignment="1">
      <alignment vertical="center" wrapText="1"/>
    </xf>
    <xf numFmtId="0" fontId="0" fillId="6" borderId="121" xfId="0" applyFill="1" applyBorder="1" applyAlignment="1">
      <alignment vertical="center" wrapText="1"/>
    </xf>
    <xf numFmtId="0" fontId="0" fillId="6" borderId="0" xfId="0" applyFill="1" applyAlignment="1">
      <alignment vertical="center" wrapText="1"/>
    </xf>
    <xf numFmtId="0" fontId="0" fillId="6" borderId="152" xfId="0" applyFill="1" applyBorder="1" applyAlignment="1">
      <alignment vertical="center" wrapText="1"/>
    </xf>
    <xf numFmtId="165" fontId="0" fillId="12" borderId="134" xfId="1" applyNumberFormat="1" applyFont="1" applyFill="1" applyBorder="1" applyAlignment="1">
      <alignment horizontal="center" vertical="center" wrapText="1"/>
    </xf>
    <xf numFmtId="165" fontId="0" fillId="3" borderId="134" xfId="1" applyNumberFormat="1" applyFont="1" applyFill="1" applyBorder="1" applyAlignment="1">
      <alignment horizontal="center" vertical="center" wrapText="1"/>
    </xf>
    <xf numFmtId="165" fontId="0" fillId="12" borderId="135" xfId="1" applyNumberFormat="1" applyFont="1" applyFill="1" applyBorder="1" applyAlignment="1">
      <alignment horizontal="center" vertical="center" wrapText="1"/>
    </xf>
    <xf numFmtId="165" fontId="0" fillId="4" borderId="135" xfId="1" applyNumberFormat="1" applyFont="1" applyFill="1" applyBorder="1" applyAlignment="1">
      <alignment horizontal="center" vertical="center" wrapText="1"/>
    </xf>
    <xf numFmtId="165" fontId="0" fillId="5" borderId="135" xfId="1" applyNumberFormat="1" applyFont="1" applyFill="1" applyBorder="1" applyAlignment="1">
      <alignment horizontal="center" vertical="center" wrapText="1"/>
    </xf>
    <xf numFmtId="165" fontId="0" fillId="12" borderId="136" xfId="1" applyNumberFormat="1" applyFont="1" applyFill="1" applyBorder="1" applyAlignment="1">
      <alignment horizontal="center" vertical="center" wrapText="1"/>
    </xf>
    <xf numFmtId="165" fontId="0" fillId="13" borderId="136" xfId="1" applyNumberFormat="1" applyFont="1" applyFill="1" applyBorder="1" applyAlignment="1">
      <alignment horizontal="center" vertical="center" wrapText="1"/>
    </xf>
    <xf numFmtId="165" fontId="0" fillId="12" borderId="138" xfId="1" applyNumberFormat="1" applyFont="1" applyFill="1" applyBorder="1" applyAlignment="1">
      <alignment horizontal="center" vertical="center" wrapText="1"/>
    </xf>
    <xf numFmtId="165" fontId="0" fillId="3" borderId="138" xfId="1" applyNumberFormat="1" applyFont="1" applyFill="1" applyBorder="1" applyAlignment="1">
      <alignment horizontal="center" vertical="center" wrapText="1"/>
    </xf>
    <xf numFmtId="165" fontId="0" fillId="12" borderId="48" xfId="1" applyNumberFormat="1" applyFont="1" applyFill="1" applyBorder="1" applyAlignment="1">
      <alignment horizontal="center" vertical="center" wrapText="1"/>
    </xf>
    <xf numFmtId="0" fontId="0" fillId="13" borderId="136" xfId="0" applyFill="1" applyBorder="1" applyAlignment="1">
      <alignment horizontal="center" vertical="center" wrapText="1"/>
    </xf>
    <xf numFmtId="0" fontId="0" fillId="13" borderId="48" xfId="0" applyFill="1" applyBorder="1" applyAlignment="1">
      <alignment horizontal="center" vertical="center" wrapText="1"/>
    </xf>
    <xf numFmtId="4" fontId="1" fillId="9" borderId="1" xfId="0" applyNumberFormat="1" applyFont="1" applyFill="1" applyBorder="1" applyAlignment="1">
      <alignment horizontal="center" vertical="center" wrapText="1"/>
    </xf>
    <xf numFmtId="0" fontId="0" fillId="6" borderId="157" xfId="0" applyFill="1" applyBorder="1" applyAlignment="1">
      <alignment vertical="center" wrapText="1"/>
    </xf>
    <xf numFmtId="0" fontId="0" fillId="6" borderId="142" xfId="0" applyFill="1" applyBorder="1" applyAlignment="1">
      <alignment vertical="center" wrapText="1"/>
    </xf>
    <xf numFmtId="164" fontId="0" fillId="12" borderId="134" xfId="0" applyNumberFormat="1" applyFill="1" applyBorder="1" applyAlignment="1">
      <alignment horizontal="center" vertical="center" wrapText="1"/>
    </xf>
    <xf numFmtId="164" fontId="0" fillId="3" borderId="134" xfId="0" applyNumberFormat="1" applyFill="1" applyBorder="1" applyAlignment="1">
      <alignment horizontal="center" vertical="center" wrapText="1"/>
    </xf>
    <xf numFmtId="164" fontId="0" fillId="13" borderId="48" xfId="0" applyNumberFormat="1" applyFill="1" applyBorder="1" applyAlignment="1">
      <alignment horizontal="center" vertical="center" wrapText="1"/>
    </xf>
    <xf numFmtId="0" fontId="0" fillId="0" borderId="159" xfId="0" applyBorder="1"/>
    <xf numFmtId="0" fontId="1" fillId="6" borderId="160" xfId="0" applyFont="1" applyFill="1" applyBorder="1" applyAlignment="1">
      <alignment horizontal="center" vertical="center" wrapText="1"/>
    </xf>
    <xf numFmtId="0" fontId="0" fillId="6" borderId="161" xfId="0" applyFill="1" applyBorder="1" applyAlignment="1">
      <alignment horizontal="center" vertical="center" wrapText="1"/>
    </xf>
    <xf numFmtId="0" fontId="0" fillId="6" borderId="163" xfId="0" applyFill="1" applyBorder="1" applyAlignment="1">
      <alignment horizontal="center" vertical="center" wrapText="1"/>
    </xf>
    <xf numFmtId="0" fontId="0" fillId="6" borderId="166" xfId="0" applyFill="1" applyBorder="1" applyAlignment="1">
      <alignment horizontal="center" vertical="center" wrapText="1"/>
    </xf>
    <xf numFmtId="0" fontId="0" fillId="6" borderId="162" xfId="0" applyFill="1" applyBorder="1" applyAlignment="1">
      <alignment horizontal="center" vertical="center" wrapText="1"/>
    </xf>
    <xf numFmtId="0" fontId="0" fillId="6" borderId="164" xfId="0" applyFill="1" applyBorder="1" applyAlignment="1">
      <alignment vertical="center" wrapText="1"/>
    </xf>
    <xf numFmtId="0" fontId="0" fillId="6" borderId="167" xfId="0" applyFill="1" applyBorder="1" applyAlignment="1">
      <alignment vertical="center" wrapText="1"/>
    </xf>
    <xf numFmtId="0" fontId="0" fillId="6" borderId="4" xfId="0" applyFill="1" applyBorder="1" applyAlignment="1">
      <alignment vertical="center" wrapText="1"/>
    </xf>
    <xf numFmtId="0" fontId="0" fillId="6" borderId="168" xfId="0" applyFill="1" applyBorder="1" applyAlignment="1">
      <alignment vertical="center" wrapText="1"/>
    </xf>
    <xf numFmtId="166" fontId="1" fillId="9" borderId="1" xfId="0" applyNumberFormat="1" applyFont="1" applyFill="1" applyBorder="1" applyAlignment="1">
      <alignment horizontal="center" vertical="center" wrapText="1"/>
    </xf>
    <xf numFmtId="0" fontId="0" fillId="6" borderId="60" xfId="0" applyFill="1" applyBorder="1" applyAlignment="1">
      <alignment vertical="center" wrapText="1"/>
    </xf>
    <xf numFmtId="0" fontId="0" fillId="7" borderId="66" xfId="0" applyFill="1" applyBorder="1" applyAlignment="1">
      <alignment vertical="center" wrapText="1"/>
    </xf>
    <xf numFmtId="0" fontId="0" fillId="10" borderId="22" xfId="0" applyFill="1" applyBorder="1" applyAlignment="1">
      <alignment horizontal="center" vertical="center"/>
    </xf>
    <xf numFmtId="0" fontId="0" fillId="7" borderId="74" xfId="0" applyFill="1" applyBorder="1" applyAlignment="1">
      <alignment vertical="center" wrapText="1"/>
    </xf>
    <xf numFmtId="0" fontId="0" fillId="6" borderId="171" xfId="0" applyFill="1" applyBorder="1" applyAlignment="1">
      <alignment vertical="center" wrapText="1"/>
    </xf>
    <xf numFmtId="0" fontId="0" fillId="6" borderId="115" xfId="0" applyFill="1" applyBorder="1" applyAlignment="1">
      <alignment vertical="center" wrapText="1"/>
    </xf>
    <xf numFmtId="0" fontId="0" fillId="10" borderId="175" xfId="0" applyFill="1" applyBorder="1" applyAlignment="1">
      <alignment horizontal="center" vertical="center" wrapText="1"/>
    </xf>
    <xf numFmtId="0" fontId="0" fillId="10" borderId="174" xfId="0" applyFill="1" applyBorder="1" applyAlignment="1">
      <alignment vertical="center" wrapText="1"/>
    </xf>
    <xf numFmtId="0" fontId="0" fillId="10" borderId="176" xfId="0" applyFill="1" applyBorder="1" applyAlignment="1">
      <alignment vertical="center" wrapText="1"/>
    </xf>
    <xf numFmtId="0" fontId="0" fillId="10" borderId="185" xfId="0" applyFill="1" applyBorder="1" applyAlignment="1">
      <alignment vertical="center" wrapText="1"/>
    </xf>
    <xf numFmtId="0" fontId="0" fillId="10" borderId="180" xfId="0" applyFill="1" applyBorder="1" applyAlignment="1">
      <alignment vertical="center" wrapText="1"/>
    </xf>
    <xf numFmtId="0" fontId="0" fillId="10" borderId="182" xfId="0" applyFill="1" applyBorder="1" applyAlignment="1">
      <alignment vertical="center" wrapText="1"/>
    </xf>
    <xf numFmtId="0" fontId="1" fillId="10" borderId="177" xfId="0" applyFont="1" applyFill="1" applyBorder="1" applyAlignment="1">
      <alignment horizontal="center" vertical="center"/>
    </xf>
    <xf numFmtId="0" fontId="1" fillId="10" borderId="179" xfId="0" applyFont="1" applyFill="1" applyBorder="1" applyAlignment="1">
      <alignment horizontal="center" vertical="center"/>
    </xf>
    <xf numFmtId="0" fontId="0" fillId="10" borderId="178" xfId="0" applyFill="1" applyBorder="1" applyAlignment="1">
      <alignment vertical="center"/>
    </xf>
    <xf numFmtId="0" fontId="0" fillId="10" borderId="178" xfId="0" applyFill="1" applyBorder="1" applyAlignment="1">
      <alignment horizontal="center" vertical="center"/>
    </xf>
    <xf numFmtId="0" fontId="0" fillId="10" borderId="180" xfId="0" applyFill="1" applyBorder="1" applyAlignment="1">
      <alignment horizontal="center" vertical="center"/>
    </xf>
    <xf numFmtId="0" fontId="0" fillId="10" borderId="181" xfId="0" applyFill="1" applyBorder="1" applyAlignment="1">
      <alignment vertical="center"/>
    </xf>
    <xf numFmtId="0" fontId="0" fillId="10" borderId="181" xfId="0" applyFill="1" applyBorder="1" applyAlignment="1">
      <alignment horizontal="center" vertical="center"/>
    </xf>
    <xf numFmtId="0" fontId="0" fillId="10" borderId="182" xfId="0" applyFill="1" applyBorder="1" applyAlignment="1">
      <alignment horizontal="center" vertical="center"/>
    </xf>
    <xf numFmtId="0" fontId="0" fillId="10" borderId="183" xfId="0" applyFill="1" applyBorder="1" applyAlignment="1">
      <alignment horizontal="center" vertical="center"/>
    </xf>
    <xf numFmtId="0" fontId="0" fillId="10" borderId="175" xfId="0" applyFill="1" applyBorder="1" applyAlignment="1">
      <alignment horizontal="center" vertical="center"/>
    </xf>
    <xf numFmtId="0" fontId="0" fillId="10" borderId="184" xfId="0" applyFill="1" applyBorder="1" applyAlignment="1">
      <alignment vertical="center"/>
    </xf>
    <xf numFmtId="0" fontId="0" fillId="10" borderId="172" xfId="0" applyFill="1" applyBorder="1" applyAlignment="1">
      <alignment vertical="center"/>
    </xf>
    <xf numFmtId="0" fontId="0" fillId="10" borderId="173" xfId="0" applyFill="1" applyBorder="1" applyAlignment="1">
      <alignment vertical="center"/>
    </xf>
    <xf numFmtId="0" fontId="0" fillId="6" borderId="186" xfId="0" applyFill="1" applyBorder="1" applyAlignment="1">
      <alignment horizontal="center" vertical="center" wrapText="1"/>
    </xf>
    <xf numFmtId="0" fontId="0" fillId="6" borderId="187" xfId="0" applyFill="1" applyBorder="1" applyAlignment="1">
      <alignment vertical="center" wrapText="1"/>
    </xf>
    <xf numFmtId="0" fontId="0" fillId="6" borderId="188" xfId="0" applyFill="1" applyBorder="1" applyAlignment="1">
      <alignment vertical="center" wrapText="1"/>
    </xf>
    <xf numFmtId="0" fontId="0" fillId="6" borderId="189" xfId="0" applyFill="1" applyBorder="1" applyAlignment="1">
      <alignment vertical="center" wrapText="1"/>
    </xf>
    <xf numFmtId="0" fontId="0" fillId="7" borderId="186" xfId="0" applyFill="1" applyBorder="1" applyAlignment="1">
      <alignment vertical="center" wrapText="1"/>
    </xf>
    <xf numFmtId="0" fontId="0" fillId="6" borderId="190" xfId="0" applyFill="1" applyBorder="1" applyAlignment="1">
      <alignment vertical="center" wrapText="1"/>
    </xf>
    <xf numFmtId="0" fontId="0" fillId="6" borderId="191" xfId="0" applyFill="1" applyBorder="1" applyAlignment="1">
      <alignment vertical="center" wrapText="1"/>
    </xf>
    <xf numFmtId="0" fontId="0" fillId="6" borderId="192" xfId="0" applyFill="1" applyBorder="1" applyAlignment="1">
      <alignment vertical="center" wrapText="1"/>
    </xf>
    <xf numFmtId="0" fontId="0" fillId="6" borderId="193" xfId="0" applyFill="1" applyBorder="1" applyAlignment="1">
      <alignment horizontal="center" vertical="center" wrapText="1"/>
    </xf>
    <xf numFmtId="0" fontId="0" fillId="6" borderId="194" xfId="0" applyFill="1" applyBorder="1" applyAlignment="1">
      <alignment vertical="center" wrapText="1"/>
    </xf>
    <xf numFmtId="0" fontId="0" fillId="6" borderId="195" xfId="0" applyFill="1" applyBorder="1" applyAlignment="1">
      <alignment vertical="center" wrapText="1"/>
    </xf>
    <xf numFmtId="0" fontId="0" fillId="6" borderId="196" xfId="0" applyFill="1" applyBorder="1" applyAlignment="1">
      <alignment vertical="center" wrapText="1"/>
    </xf>
    <xf numFmtId="0" fontId="0" fillId="7" borderId="193" xfId="0" applyFill="1" applyBorder="1" applyAlignment="1">
      <alignment vertical="center" wrapText="1"/>
    </xf>
    <xf numFmtId="0" fontId="0" fillId="6" borderId="197" xfId="0" applyFill="1" applyBorder="1" applyAlignment="1">
      <alignment vertical="center" wrapText="1"/>
    </xf>
    <xf numFmtId="0" fontId="0" fillId="6" borderId="198" xfId="0" applyFill="1" applyBorder="1" applyAlignment="1">
      <alignment vertical="center" wrapText="1"/>
    </xf>
    <xf numFmtId="0" fontId="0" fillId="6" borderId="199" xfId="0" applyFill="1" applyBorder="1" applyAlignment="1">
      <alignment vertical="center" wrapText="1"/>
    </xf>
    <xf numFmtId="0" fontId="0" fillId="6" borderId="200" xfId="0" applyFill="1" applyBorder="1" applyAlignment="1">
      <alignment horizontal="center" vertical="center" wrapText="1"/>
    </xf>
    <xf numFmtId="0" fontId="0" fillId="6" borderId="201" xfId="0" applyFill="1" applyBorder="1" applyAlignment="1">
      <alignment vertical="center" wrapText="1"/>
    </xf>
    <xf numFmtId="0" fontId="0" fillId="6" borderId="202" xfId="0" applyFill="1" applyBorder="1" applyAlignment="1">
      <alignment vertical="center" wrapText="1"/>
    </xf>
    <xf numFmtId="0" fontId="0" fillId="6" borderId="203" xfId="0" applyFill="1" applyBorder="1" applyAlignment="1">
      <alignment vertical="center" wrapText="1"/>
    </xf>
    <xf numFmtId="0" fontId="0" fillId="7" borderId="200" xfId="0" applyFill="1" applyBorder="1" applyAlignment="1">
      <alignment vertical="center" wrapText="1"/>
    </xf>
    <xf numFmtId="0" fontId="0" fillId="6" borderId="204" xfId="0" applyFill="1" applyBorder="1" applyAlignment="1">
      <alignment vertical="center" wrapText="1"/>
    </xf>
    <xf numFmtId="0" fontId="0" fillId="6" borderId="205" xfId="0" applyFill="1" applyBorder="1" applyAlignment="1">
      <alignment vertical="center" wrapText="1"/>
    </xf>
    <xf numFmtId="0" fontId="0" fillId="6" borderId="206" xfId="0" applyFill="1" applyBorder="1" applyAlignment="1">
      <alignment vertical="center" wrapText="1"/>
    </xf>
    <xf numFmtId="4" fontId="1" fillId="9" borderId="72" xfId="0" applyNumberFormat="1" applyFont="1" applyFill="1" applyBorder="1" applyAlignment="1">
      <alignment horizontal="center" vertical="center" wrapText="1"/>
    </xf>
    <xf numFmtId="4" fontId="1" fillId="9" borderId="122" xfId="0" applyNumberFormat="1" applyFont="1" applyFill="1" applyBorder="1" applyAlignment="1">
      <alignment horizontal="center" vertical="center" wrapText="1"/>
    </xf>
    <xf numFmtId="0" fontId="1" fillId="6" borderId="124" xfId="0" applyFont="1" applyFill="1" applyBorder="1" applyAlignment="1">
      <alignment horizontal="center" vertical="center" wrapText="1"/>
    </xf>
    <xf numFmtId="0" fontId="1" fillId="8" borderId="72" xfId="0" applyFont="1" applyFill="1" applyBorder="1" applyAlignment="1">
      <alignment horizontal="center" vertical="center" wrapText="1"/>
    </xf>
    <xf numFmtId="0" fontId="1" fillId="8" borderId="211" xfId="0" applyFont="1" applyFill="1" applyBorder="1" applyAlignment="1">
      <alignment horizontal="center" vertical="center" wrapText="1"/>
    </xf>
    <xf numFmtId="0" fontId="1" fillId="11" borderId="72" xfId="0" applyFont="1" applyFill="1" applyBorder="1" applyAlignment="1">
      <alignment horizontal="center" vertical="center" wrapText="1"/>
    </xf>
    <xf numFmtId="2" fontId="0" fillId="6" borderId="212" xfId="0" applyNumberFormat="1" applyFill="1" applyBorder="1" applyAlignment="1">
      <alignment vertical="center" wrapText="1"/>
    </xf>
    <xf numFmtId="2" fontId="0" fillId="6" borderId="213" xfId="0" applyNumberFormat="1" applyFill="1" applyBorder="1" applyAlignment="1">
      <alignment vertical="center" wrapText="1"/>
    </xf>
    <xf numFmtId="0" fontId="0" fillId="11" borderId="124" xfId="0" applyFill="1" applyBorder="1" applyAlignment="1">
      <alignment vertical="center" wrapText="1"/>
    </xf>
    <xf numFmtId="0" fontId="0" fillId="11" borderId="1" xfId="0" applyFill="1" applyBorder="1" applyAlignment="1">
      <alignment horizontal="center" vertical="center" wrapText="1"/>
    </xf>
    <xf numFmtId="0" fontId="0" fillId="6" borderId="43" xfId="0" applyFill="1" applyBorder="1" applyAlignment="1">
      <alignment horizontal="center" vertical="center" wrapText="1"/>
    </xf>
    <xf numFmtId="0" fontId="0" fillId="6" borderId="52" xfId="0" applyFill="1" applyBorder="1" applyAlignment="1">
      <alignment horizontal="center" vertical="center" wrapText="1"/>
    </xf>
    <xf numFmtId="0" fontId="0" fillId="6" borderId="55" xfId="0" applyFill="1" applyBorder="1" applyAlignment="1">
      <alignment horizontal="center" vertical="center" wrapText="1"/>
    </xf>
    <xf numFmtId="0" fontId="0" fillId="6" borderId="54" xfId="0" applyFill="1" applyBorder="1" applyAlignment="1">
      <alignment horizontal="center" vertical="center" wrapText="1"/>
    </xf>
    <xf numFmtId="0" fontId="0" fillId="6" borderId="51" xfId="0" applyFill="1" applyBorder="1" applyAlignment="1">
      <alignment horizontal="center" vertical="center" wrapText="1"/>
    </xf>
    <xf numFmtId="0" fontId="0" fillId="6" borderId="165" xfId="0" applyFill="1" applyBorder="1" applyAlignment="1">
      <alignment horizontal="center" vertical="center" wrapText="1"/>
    </xf>
    <xf numFmtId="0" fontId="0" fillId="0" borderId="0" xfId="0" applyAlignment="1">
      <alignment horizontal="center"/>
    </xf>
    <xf numFmtId="0" fontId="0" fillId="7" borderId="66" xfId="0" applyFill="1" applyBorder="1" applyAlignment="1">
      <alignment horizontal="center" vertical="center" wrapText="1"/>
    </xf>
    <xf numFmtId="0" fontId="0" fillId="7" borderId="162" xfId="0" applyFill="1" applyBorder="1" applyAlignment="1">
      <alignment horizontal="center" vertical="center" wrapText="1"/>
    </xf>
    <xf numFmtId="0" fontId="0" fillId="7" borderId="74" xfId="0" applyFill="1" applyBorder="1" applyAlignment="1">
      <alignment horizontal="center" vertical="center" wrapText="1"/>
    </xf>
    <xf numFmtId="0" fontId="0" fillId="7" borderId="49" xfId="0" applyFill="1" applyBorder="1" applyAlignment="1">
      <alignment horizontal="center" vertical="center" wrapText="1"/>
    </xf>
    <xf numFmtId="0" fontId="0" fillId="7" borderId="65" xfId="0" applyFill="1" applyBorder="1" applyAlignment="1">
      <alignment vertical="center" wrapText="1"/>
    </xf>
    <xf numFmtId="0" fontId="0" fillId="7" borderId="183" xfId="0" applyFill="1" applyBorder="1" applyAlignment="1">
      <alignment vertical="center"/>
    </xf>
    <xf numFmtId="0" fontId="0" fillId="7" borderId="175" xfId="0" applyFill="1" applyBorder="1" applyAlignment="1">
      <alignment vertical="center" wrapText="1"/>
    </xf>
    <xf numFmtId="0" fontId="1" fillId="9" borderId="14" xfId="0" applyFont="1" applyFill="1" applyBorder="1" applyAlignment="1">
      <alignment horizontal="center" vertical="center" wrapText="1"/>
    </xf>
    <xf numFmtId="165" fontId="0" fillId="12" borderId="220" xfId="1" applyNumberFormat="1" applyFont="1" applyFill="1" applyBorder="1" applyAlignment="1">
      <alignment horizontal="center" vertical="center" wrapText="1"/>
    </xf>
    <xf numFmtId="165" fontId="0" fillId="12" borderId="221" xfId="1" applyNumberFormat="1" applyFont="1" applyFill="1" applyBorder="1" applyAlignment="1">
      <alignment horizontal="center" vertical="center" wrapText="1"/>
    </xf>
    <xf numFmtId="165" fontId="0" fillId="12" borderId="222" xfId="1" applyNumberFormat="1" applyFont="1" applyFill="1" applyBorder="1" applyAlignment="1">
      <alignment horizontal="center" vertical="center" wrapText="1"/>
    </xf>
    <xf numFmtId="165" fontId="0" fillId="12" borderId="223" xfId="1" applyNumberFormat="1" applyFont="1" applyFill="1" applyBorder="1" applyAlignment="1">
      <alignment horizontal="center" vertical="center" wrapText="1"/>
    </xf>
    <xf numFmtId="165" fontId="0" fillId="12" borderId="224" xfId="1" applyNumberFormat="1" applyFont="1" applyFill="1" applyBorder="1" applyAlignment="1">
      <alignment horizontal="center" vertical="center" wrapText="1"/>
    </xf>
    <xf numFmtId="0" fontId="1" fillId="8" borderId="47" xfId="0" applyFont="1" applyFill="1" applyBorder="1" applyAlignment="1">
      <alignment horizontal="center" vertical="center" wrapText="1"/>
    </xf>
    <xf numFmtId="0" fontId="0" fillId="7" borderId="63" xfId="0" applyFill="1" applyBorder="1" applyAlignment="1">
      <alignment horizontal="center" vertical="center" wrapText="1"/>
    </xf>
    <xf numFmtId="0" fontId="0" fillId="7" borderId="64" xfId="0" applyFill="1" applyBorder="1" applyAlignment="1">
      <alignment horizontal="center" vertical="center" wrapText="1"/>
    </xf>
    <xf numFmtId="0" fontId="3" fillId="7" borderId="66" xfId="0" applyFont="1" applyFill="1" applyBorder="1" applyAlignment="1">
      <alignment horizontal="center" vertical="center" wrapText="1"/>
    </xf>
    <xf numFmtId="0" fontId="1" fillId="7" borderId="64" xfId="0" applyFont="1" applyFill="1" applyBorder="1" applyAlignment="1">
      <alignment horizontal="center" vertical="center" wrapText="1"/>
    </xf>
    <xf numFmtId="0" fontId="1" fillId="7" borderId="65" xfId="0" applyFont="1" applyFill="1" applyBorder="1" applyAlignment="1">
      <alignment horizontal="center" vertical="center" wrapText="1"/>
    </xf>
    <xf numFmtId="0" fontId="4" fillId="7" borderId="64" xfId="0" applyFont="1" applyFill="1" applyBorder="1" applyAlignment="1">
      <alignment horizontal="center" vertical="center" wrapText="1"/>
    </xf>
    <xf numFmtId="0" fontId="3" fillId="7" borderId="64" xfId="0" applyFont="1" applyFill="1" applyBorder="1" applyAlignment="1">
      <alignment horizontal="center" vertical="center" wrapText="1"/>
    </xf>
    <xf numFmtId="0" fontId="4" fillId="7" borderId="67" xfId="0" applyFont="1" applyFill="1" applyBorder="1" applyAlignment="1">
      <alignment horizontal="center" vertical="center" wrapText="1"/>
    </xf>
    <xf numFmtId="0" fontId="0" fillId="7" borderId="49" xfId="0" applyFill="1" applyBorder="1" applyAlignment="1">
      <alignment vertical="center" wrapText="1"/>
    </xf>
    <xf numFmtId="0" fontId="1" fillId="11" borderId="50" xfId="0" applyFont="1" applyFill="1" applyBorder="1" applyAlignment="1">
      <alignment horizontal="center" vertical="center" wrapText="1"/>
    </xf>
    <xf numFmtId="0" fontId="0" fillId="7" borderId="49" xfId="0" applyFill="1" applyBorder="1" applyAlignment="1">
      <alignment horizontal="center" vertical="center" wrapText="1"/>
    </xf>
    <xf numFmtId="0" fontId="0" fillId="6" borderId="46" xfId="0" applyFill="1" applyBorder="1" applyAlignment="1">
      <alignment vertical="center" wrapText="1"/>
    </xf>
    <xf numFmtId="0" fontId="7" fillId="6" borderId="236" xfId="0" applyFont="1" applyFill="1" applyBorder="1" applyAlignment="1">
      <alignment vertical="center" wrapText="1"/>
    </xf>
    <xf numFmtId="0" fontId="10" fillId="0" borderId="0" xfId="0" applyFont="1"/>
    <xf numFmtId="3" fontId="0" fillId="6" borderId="5" xfId="0" applyNumberFormat="1" applyFill="1" applyBorder="1" applyAlignment="1">
      <alignment horizontal="center" vertical="center" wrapText="1"/>
    </xf>
    <xf numFmtId="0" fontId="0" fillId="6" borderId="16"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46" xfId="0" applyFill="1" applyBorder="1" applyAlignment="1">
      <alignment horizontal="center" vertical="center" wrapText="1"/>
    </xf>
    <xf numFmtId="0" fontId="7" fillId="6" borderId="47" xfId="0" applyFont="1" applyFill="1" applyBorder="1" applyAlignment="1">
      <alignment horizontal="center" vertical="center" wrapText="1"/>
    </xf>
    <xf numFmtId="0" fontId="0" fillId="6" borderId="47" xfId="0" applyFill="1" applyBorder="1" applyAlignment="1">
      <alignment horizontal="center" vertical="center" wrapText="1"/>
    </xf>
    <xf numFmtId="0" fontId="0" fillId="6" borderId="65" xfId="0" applyFill="1" applyBorder="1" applyAlignment="1">
      <alignment horizontal="center" vertical="center" wrapText="1"/>
    </xf>
    <xf numFmtId="0" fontId="0" fillId="6" borderId="74" xfId="0" applyFill="1" applyBorder="1" applyAlignment="1">
      <alignment horizontal="center" vertical="center" wrapText="1"/>
    </xf>
    <xf numFmtId="0" fontId="0" fillId="6" borderId="84" xfId="0" applyFill="1" applyBorder="1" applyAlignment="1">
      <alignment horizontal="center" vertical="center" wrapText="1"/>
    </xf>
    <xf numFmtId="0" fontId="0" fillId="6" borderId="104" xfId="0" applyFill="1" applyBorder="1" applyAlignment="1">
      <alignment horizontal="center" vertical="center" wrapText="1"/>
    </xf>
    <xf numFmtId="0" fontId="0" fillId="6" borderId="102" xfId="0" applyFill="1" applyBorder="1" applyAlignment="1">
      <alignment horizontal="center" vertical="center" wrapText="1"/>
    </xf>
    <xf numFmtId="0" fontId="0" fillId="6" borderId="39" xfId="0" applyFill="1" applyBorder="1" applyAlignment="1">
      <alignment horizontal="center" vertical="center" wrapText="1"/>
    </xf>
    <xf numFmtId="0" fontId="0" fillId="6" borderId="0" xfId="0" applyFill="1" applyAlignment="1">
      <alignment horizontal="center" vertical="center" wrapText="1"/>
    </xf>
    <xf numFmtId="0" fontId="0" fillId="6" borderId="114" xfId="0" applyFill="1" applyBorder="1" applyAlignment="1">
      <alignment horizontal="center" vertical="center" wrapText="1"/>
    </xf>
    <xf numFmtId="0" fontId="0" fillId="6" borderId="103" xfId="0" applyFill="1" applyBorder="1" applyAlignment="1">
      <alignment horizontal="center" vertical="center" wrapText="1"/>
    </xf>
    <xf numFmtId="0" fontId="0" fillId="6" borderId="82" xfId="0" applyFill="1" applyBorder="1" applyAlignment="1">
      <alignment horizontal="center" vertical="center" wrapText="1"/>
    </xf>
    <xf numFmtId="0" fontId="0" fillId="6" borderId="115" xfId="0" applyFill="1" applyBorder="1" applyAlignment="1">
      <alignment horizontal="center" vertical="center" wrapText="1"/>
    </xf>
    <xf numFmtId="0" fontId="0" fillId="6" borderId="2" xfId="0" applyFill="1" applyBorder="1" applyAlignment="1">
      <alignment horizontal="center" vertical="center" wrapText="1"/>
    </xf>
    <xf numFmtId="0" fontId="0" fillId="6" borderId="45"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1" xfId="0" applyFill="1" applyBorder="1" applyAlignment="1">
      <alignment horizontal="center" vertical="center" wrapText="1"/>
    </xf>
    <xf numFmtId="0" fontId="0" fillId="6" borderId="81" xfId="0" applyFill="1" applyBorder="1" applyAlignment="1">
      <alignment horizontal="center" vertical="center" wrapText="1"/>
    </xf>
    <xf numFmtId="0" fontId="0" fillId="6" borderId="113" xfId="0" applyFill="1" applyBorder="1" applyAlignment="1">
      <alignment horizontal="center" vertical="center" wrapText="1"/>
    </xf>
    <xf numFmtId="0" fontId="0" fillId="6" borderId="3" xfId="0" applyFill="1" applyBorder="1" applyAlignment="1">
      <alignment horizontal="center" vertical="center" wrapText="1"/>
    </xf>
    <xf numFmtId="0" fontId="1" fillId="6" borderId="33" xfId="0" applyFont="1" applyFill="1" applyBorder="1" applyAlignment="1">
      <alignment horizontal="center" vertical="center" wrapText="1"/>
    </xf>
    <xf numFmtId="0" fontId="1" fillId="6" borderId="30"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0" borderId="23" xfId="0" applyBorder="1" applyAlignment="1">
      <alignment horizontal="center" vertical="center"/>
    </xf>
    <xf numFmtId="0" fontId="0" fillId="0" borderId="14" xfId="0" applyBorder="1" applyAlignment="1">
      <alignment horizontal="center" vertical="center"/>
    </xf>
    <xf numFmtId="0" fontId="6" fillId="14" borderId="14" xfId="0" applyFont="1" applyFill="1" applyBorder="1" applyAlignment="1">
      <alignment horizontal="center" vertical="center"/>
    </xf>
    <xf numFmtId="0" fontId="6" fillId="14" borderId="24" xfId="0" applyFont="1" applyFill="1" applyBorder="1" applyAlignment="1">
      <alignment horizontal="center" vertical="center"/>
    </xf>
    <xf numFmtId="0" fontId="1" fillId="10" borderId="85" xfId="0" applyFont="1" applyFill="1" applyBorder="1" applyAlignment="1">
      <alignment horizontal="center" vertical="center"/>
    </xf>
    <xf numFmtId="0" fontId="1" fillId="10" borderId="170" xfId="0" applyFont="1" applyFill="1" applyBorder="1" applyAlignment="1">
      <alignment horizontal="center" vertical="center"/>
    </xf>
    <xf numFmtId="0" fontId="1" fillId="9" borderId="139" xfId="0" applyFont="1" applyFill="1" applyBorder="1" applyAlignment="1">
      <alignment horizontal="center" vertical="center"/>
    </xf>
    <xf numFmtId="0" fontId="1" fillId="9" borderId="14" xfId="0" applyFont="1" applyFill="1" applyBorder="1" applyAlignment="1">
      <alignment horizontal="center" vertical="center"/>
    </xf>
    <xf numFmtId="0" fontId="1" fillId="10" borderId="85"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1" fillId="10" borderId="170" xfId="0" applyFont="1" applyFill="1" applyBorder="1" applyAlignment="1">
      <alignment horizontal="center" vertical="center" wrapText="1"/>
    </xf>
    <xf numFmtId="0" fontId="1" fillId="9" borderId="139" xfId="0" applyFont="1" applyFill="1" applyBorder="1" applyAlignment="1">
      <alignment horizontal="center" vertical="center" wrapText="1"/>
    </xf>
    <xf numFmtId="0" fontId="1" fillId="9" borderId="14" xfId="0" applyFont="1" applyFill="1" applyBorder="1" applyAlignment="1">
      <alignment horizontal="center" vertical="center" wrapText="1"/>
    </xf>
    <xf numFmtId="0" fontId="1" fillId="9" borderId="14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0" fillId="11" borderId="72" xfId="0" applyFill="1" applyBorder="1" applyAlignment="1">
      <alignment horizontal="center" vertical="center" wrapText="1"/>
    </xf>
    <xf numFmtId="0" fontId="0" fillId="11" borderId="110" xfId="0" applyFill="1" applyBorder="1" applyAlignment="1">
      <alignment horizontal="center" vertical="center" wrapText="1"/>
    </xf>
    <xf numFmtId="0" fontId="0" fillId="11" borderId="74" xfId="0" applyFill="1" applyBorder="1" applyAlignment="1">
      <alignment horizontal="center" vertical="center" wrapText="1"/>
    </xf>
    <xf numFmtId="166" fontId="1" fillId="9" borderId="72" xfId="0" applyNumberFormat="1" applyFont="1" applyFill="1" applyBorder="1" applyAlignment="1">
      <alignment horizontal="center" vertical="center" wrapText="1"/>
    </xf>
    <xf numFmtId="166" fontId="1" fillId="9" borderId="110" xfId="0" applyNumberFormat="1" applyFont="1" applyFill="1" applyBorder="1" applyAlignment="1">
      <alignment horizontal="center" vertical="center" wrapText="1"/>
    </xf>
    <xf numFmtId="166" fontId="1" fillId="9" borderId="74" xfId="0" applyNumberFormat="1" applyFont="1" applyFill="1" applyBorder="1" applyAlignment="1">
      <alignment horizontal="center" vertical="center" wrapText="1"/>
    </xf>
    <xf numFmtId="0" fontId="1" fillId="6" borderId="28"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29" xfId="0" applyFont="1" applyFill="1" applyBorder="1" applyAlignment="1">
      <alignment horizontal="center" vertical="center" wrapText="1"/>
    </xf>
    <xf numFmtId="0" fontId="1" fillId="6" borderId="31" xfId="0" applyFont="1" applyFill="1" applyBorder="1" applyAlignment="1">
      <alignment horizontal="center" vertical="center" wrapText="1"/>
    </xf>
    <xf numFmtId="0" fontId="0" fillId="6" borderId="12" xfId="0" applyFill="1" applyBorder="1" applyAlignment="1">
      <alignment horizontal="center" vertical="center" wrapText="1"/>
    </xf>
    <xf numFmtId="0" fontId="0" fillId="6" borderId="44" xfId="0" applyFill="1" applyBorder="1" applyAlignment="1">
      <alignment horizontal="center" vertical="center" wrapText="1"/>
    </xf>
    <xf numFmtId="0" fontId="1" fillId="6" borderId="72" xfId="0" applyFont="1" applyFill="1" applyBorder="1" applyAlignment="1">
      <alignment horizontal="center" vertical="center" wrapText="1"/>
    </xf>
    <xf numFmtId="0" fontId="1" fillId="6" borderId="110" xfId="0" applyFont="1" applyFill="1" applyBorder="1" applyAlignment="1">
      <alignment horizontal="center" vertical="center" wrapText="1"/>
    </xf>
    <xf numFmtId="0" fontId="1" fillId="6" borderId="74" xfId="0" applyFont="1" applyFill="1" applyBorder="1" applyAlignment="1">
      <alignment horizontal="center" vertical="center" wrapText="1"/>
    </xf>
    <xf numFmtId="2" fontId="0" fillId="6" borderId="128" xfId="0" applyNumberFormat="1" applyFill="1" applyBorder="1" applyAlignment="1">
      <alignment horizontal="center" vertical="center" wrapText="1"/>
    </xf>
    <xf numFmtId="2" fontId="0" fillId="6" borderId="123" xfId="0" applyNumberFormat="1" applyFill="1" applyBorder="1" applyAlignment="1">
      <alignment horizontal="center" vertical="center" wrapText="1"/>
    </xf>
    <xf numFmtId="2" fontId="0" fillId="6" borderId="94" xfId="0" applyNumberFormat="1" applyFill="1" applyBorder="1" applyAlignment="1">
      <alignment horizontal="center" vertical="center" wrapText="1"/>
    </xf>
    <xf numFmtId="2" fontId="0" fillId="6" borderId="84" xfId="0" applyNumberFormat="1" applyFill="1" applyBorder="1" applyAlignment="1">
      <alignment horizontal="center" vertical="center" wrapText="1"/>
    </xf>
    <xf numFmtId="2" fontId="0" fillId="6" borderId="104" xfId="0" applyNumberFormat="1" applyFill="1" applyBorder="1" applyAlignment="1">
      <alignment horizontal="center" vertical="center" wrapText="1"/>
    </xf>
    <xf numFmtId="2" fontId="0" fillId="6" borderId="82" xfId="0" applyNumberFormat="1" applyFill="1" applyBorder="1" applyAlignment="1">
      <alignment horizontal="center" vertical="center" wrapText="1"/>
    </xf>
    <xf numFmtId="0" fontId="0" fillId="6" borderId="122" xfId="0" applyFill="1" applyBorder="1" applyAlignment="1">
      <alignment horizontal="center" vertical="center" wrapText="1"/>
    </xf>
    <xf numFmtId="0" fontId="0" fillId="6" borderId="49" xfId="0" applyFill="1" applyBorder="1" applyAlignment="1">
      <alignment horizontal="center" vertical="center" wrapText="1"/>
    </xf>
    <xf numFmtId="0" fontId="1" fillId="6" borderId="155" xfId="0" applyFont="1" applyFill="1" applyBorder="1" applyAlignment="1">
      <alignment horizontal="center" vertical="center" wrapText="1"/>
    </xf>
    <xf numFmtId="0" fontId="1" fillId="6" borderId="156" xfId="0" applyFont="1" applyFill="1" applyBorder="1" applyAlignment="1">
      <alignment horizontal="center" vertical="center" wrapText="1"/>
    </xf>
    <xf numFmtId="0" fontId="1" fillId="6" borderId="154"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9" xfId="0" applyFill="1" applyBorder="1" applyAlignment="1">
      <alignment horizontal="center" vertical="center" wrapText="1"/>
    </xf>
    <xf numFmtId="0" fontId="0" fillId="6" borderId="6" xfId="0" applyFill="1" applyBorder="1" applyAlignment="1">
      <alignment horizontal="center" vertical="center" wrapText="1"/>
    </xf>
    <xf numFmtId="0" fontId="1" fillId="6" borderId="38" xfId="0" applyFont="1" applyFill="1" applyBorder="1" applyAlignment="1">
      <alignment horizontal="center" vertical="center" wrapText="1"/>
    </xf>
    <xf numFmtId="0" fontId="1" fillId="6" borderId="32" xfId="0" applyFont="1" applyFill="1" applyBorder="1" applyAlignment="1">
      <alignment horizontal="center" vertical="center" wrapText="1"/>
    </xf>
    <xf numFmtId="0" fontId="0" fillId="6" borderId="17" xfId="0" applyFill="1" applyBorder="1" applyAlignment="1">
      <alignment horizontal="center" vertical="center" wrapText="1"/>
    </xf>
    <xf numFmtId="0" fontId="1" fillId="9" borderId="23" xfId="0" applyFont="1" applyFill="1" applyBorder="1" applyAlignment="1">
      <alignment horizontal="center" vertical="center" wrapText="1"/>
    </xf>
    <xf numFmtId="0" fontId="1" fillId="9" borderId="24" xfId="0" applyFont="1" applyFill="1" applyBorder="1" applyAlignment="1">
      <alignment horizontal="center" vertical="center" wrapText="1"/>
    </xf>
    <xf numFmtId="0" fontId="1" fillId="6" borderId="40"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41" xfId="0" applyFont="1" applyFill="1" applyBorder="1" applyAlignment="1">
      <alignment horizontal="center" vertical="center" wrapText="1"/>
    </xf>
    <xf numFmtId="0" fontId="0" fillId="6" borderId="41" xfId="0" applyFill="1" applyBorder="1" applyAlignment="1">
      <alignment horizontal="center" vertical="center" wrapText="1"/>
    </xf>
    <xf numFmtId="0" fontId="0" fillId="6" borderId="108" xfId="0" applyFill="1" applyBorder="1" applyAlignment="1">
      <alignment horizontal="center" vertical="center" wrapText="1"/>
    </xf>
    <xf numFmtId="0" fontId="0" fillId="6" borderId="72" xfId="0" applyFill="1" applyBorder="1" applyAlignment="1">
      <alignment horizontal="center" vertical="center" wrapText="1"/>
    </xf>
    <xf numFmtId="0" fontId="0" fillId="6" borderId="110" xfId="0" applyFill="1" applyBorder="1" applyAlignment="1">
      <alignment horizontal="center" vertical="center" wrapText="1"/>
    </xf>
    <xf numFmtId="0" fontId="0" fillId="6" borderId="127" xfId="0" applyFill="1" applyBorder="1" applyAlignment="1">
      <alignment horizontal="center" vertical="center" wrapText="1"/>
    </xf>
    <xf numFmtId="0" fontId="1" fillId="6" borderId="127" xfId="0" applyFont="1" applyFill="1" applyBorder="1" applyAlignment="1">
      <alignment horizontal="center" vertical="center" wrapText="1"/>
    </xf>
    <xf numFmtId="2" fontId="0" fillId="6" borderId="129" xfId="0" applyNumberFormat="1" applyFill="1" applyBorder="1" applyAlignment="1">
      <alignment horizontal="center" vertical="center" wrapText="1"/>
    </xf>
    <xf numFmtId="2" fontId="0" fillId="6" borderId="108" xfId="0" applyNumberFormat="1" applyFill="1" applyBorder="1" applyAlignment="1">
      <alignment horizontal="center" vertical="center" wrapText="1"/>
    </xf>
    <xf numFmtId="0" fontId="0" fillId="11" borderId="127" xfId="0" applyFill="1" applyBorder="1" applyAlignment="1">
      <alignment horizontal="center" vertical="center" wrapText="1"/>
    </xf>
    <xf numFmtId="166" fontId="1" fillId="9" borderId="127" xfId="0" applyNumberFormat="1"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9" borderId="25" xfId="0" applyFont="1" applyFill="1" applyBorder="1" applyAlignment="1">
      <alignment horizontal="center" vertical="center" wrapText="1"/>
    </xf>
    <xf numFmtId="0" fontId="1" fillId="9" borderId="18" xfId="0" applyFont="1" applyFill="1" applyBorder="1" applyAlignment="1">
      <alignment horizontal="center" vertical="center" wrapText="1"/>
    </xf>
    <xf numFmtId="0" fontId="1" fillId="9" borderId="86" xfId="0" applyFont="1" applyFill="1" applyBorder="1" applyAlignment="1">
      <alignment horizontal="center" vertical="center" wrapText="1"/>
    </xf>
    <xf numFmtId="0" fontId="1" fillId="9" borderId="87" xfId="0" applyFont="1" applyFill="1" applyBorder="1" applyAlignment="1">
      <alignment horizontal="center" vertical="center" wrapText="1"/>
    </xf>
    <xf numFmtId="0" fontId="1" fillId="9" borderId="88" xfId="0" applyFont="1" applyFill="1" applyBorder="1" applyAlignment="1">
      <alignment horizontal="center" vertical="center" wrapText="1"/>
    </xf>
    <xf numFmtId="0" fontId="1" fillId="9" borderId="130" xfId="0" applyFont="1" applyFill="1" applyBorder="1" applyAlignment="1">
      <alignment horizontal="center" vertical="center" wrapText="1"/>
    </xf>
    <xf numFmtId="0" fontId="1" fillId="9" borderId="89" xfId="0" applyFont="1" applyFill="1" applyBorder="1" applyAlignment="1">
      <alignment horizontal="center" vertical="center" wrapText="1"/>
    </xf>
    <xf numFmtId="0" fontId="1" fillId="6" borderId="122" xfId="0" applyFont="1" applyFill="1" applyBorder="1" applyAlignment="1">
      <alignment horizontal="center" vertical="center" wrapText="1"/>
    </xf>
    <xf numFmtId="2" fontId="0" fillId="6" borderId="93" xfId="0" applyNumberFormat="1" applyFill="1" applyBorder="1" applyAlignment="1">
      <alignment horizontal="center" vertical="center" wrapText="1"/>
    </xf>
    <xf numFmtId="0" fontId="1" fillId="11" borderId="153" xfId="0" applyFont="1" applyFill="1" applyBorder="1" applyAlignment="1">
      <alignment horizontal="center" vertical="center" wrapText="1"/>
    </xf>
    <xf numFmtId="0" fontId="1" fillId="11" borderId="39" xfId="0" applyFont="1" applyFill="1" applyBorder="1" applyAlignment="1">
      <alignment horizontal="center" vertical="center" wrapText="1"/>
    </xf>
    <xf numFmtId="0" fontId="1" fillId="11" borderId="158" xfId="0" applyFont="1" applyFill="1" applyBorder="1" applyAlignment="1">
      <alignment horizontal="center" vertical="center" wrapText="1"/>
    </xf>
    <xf numFmtId="166" fontId="1" fillId="9" borderId="122" xfId="0" applyNumberFormat="1" applyFont="1" applyFill="1" applyBorder="1" applyAlignment="1">
      <alignment horizontal="center" vertical="center" wrapText="1"/>
    </xf>
    <xf numFmtId="0" fontId="1" fillId="6" borderId="17" xfId="0" applyFont="1" applyFill="1" applyBorder="1" applyAlignment="1">
      <alignment horizontal="center" vertical="center" wrapText="1"/>
    </xf>
    <xf numFmtId="0" fontId="0" fillId="6" borderId="90" xfId="0" applyFill="1" applyBorder="1" applyAlignment="1">
      <alignment horizontal="center" vertical="center" wrapText="1"/>
    </xf>
    <xf numFmtId="0" fontId="0" fillId="6" borderId="111" xfId="0" applyFill="1" applyBorder="1" applyAlignment="1">
      <alignment horizontal="center" vertical="center" wrapText="1"/>
    </xf>
    <xf numFmtId="0" fontId="0" fillId="6" borderId="121" xfId="0" applyFill="1" applyBorder="1" applyAlignment="1">
      <alignment horizontal="center" vertical="center" wrapText="1"/>
    </xf>
    <xf numFmtId="0" fontId="0" fillId="6" borderId="8" xfId="0" applyFill="1" applyBorder="1" applyAlignment="1">
      <alignment horizontal="center" vertical="center" wrapText="1"/>
    </xf>
    <xf numFmtId="2" fontId="0" fillId="15" borderId="93" xfId="0" applyNumberFormat="1" applyFill="1" applyBorder="1" applyAlignment="1">
      <alignment horizontal="center" vertical="center" wrapText="1"/>
    </xf>
    <xf numFmtId="2" fontId="0" fillId="15" borderId="123" xfId="0" applyNumberFormat="1" applyFill="1" applyBorder="1" applyAlignment="1">
      <alignment horizontal="center" vertical="center" wrapText="1"/>
    </xf>
    <xf numFmtId="2" fontId="0" fillId="15" borderId="94" xfId="0" applyNumberFormat="1" applyFill="1" applyBorder="1" applyAlignment="1">
      <alignment horizontal="center" vertical="center" wrapText="1"/>
    </xf>
    <xf numFmtId="0" fontId="3" fillId="10" borderId="150" xfId="0" applyFont="1" applyFill="1" applyBorder="1" applyAlignment="1">
      <alignment horizontal="center" vertical="center" wrapText="1"/>
    </xf>
    <xf numFmtId="0" fontId="3" fillId="10" borderId="118" xfId="0" applyFont="1" applyFill="1" applyBorder="1" applyAlignment="1">
      <alignment horizontal="center" vertical="center" wrapText="1"/>
    </xf>
    <xf numFmtId="0" fontId="3" fillId="10" borderId="58" xfId="0" applyFont="1" applyFill="1" applyBorder="1" applyAlignment="1">
      <alignment horizontal="center" vertical="center" wrapText="1"/>
    </xf>
    <xf numFmtId="0" fontId="0" fillId="10" borderId="73" xfId="0" applyFill="1" applyBorder="1" applyAlignment="1">
      <alignment horizontal="left" vertical="center" wrapText="1"/>
    </xf>
    <xf numFmtId="0" fontId="0" fillId="10" borderId="114" xfId="0" applyFill="1" applyBorder="1" applyAlignment="1">
      <alignment horizontal="left" vertical="center" wrapText="1"/>
    </xf>
    <xf numFmtId="0" fontId="0" fillId="10" borderId="57" xfId="0" applyFill="1" applyBorder="1" applyAlignment="1">
      <alignment horizontal="left" vertical="center" wrapText="1"/>
    </xf>
    <xf numFmtId="0" fontId="0" fillId="10" borderId="150" xfId="0" applyFill="1" applyBorder="1" applyAlignment="1">
      <alignment horizontal="center" vertical="center" wrapText="1"/>
    </xf>
    <xf numFmtId="0" fontId="0" fillId="10" borderId="118" xfId="0" applyFill="1" applyBorder="1" applyAlignment="1">
      <alignment horizontal="center" vertical="center" wrapText="1"/>
    </xf>
    <xf numFmtId="0" fontId="0" fillId="10" borderId="58" xfId="0" applyFill="1" applyBorder="1" applyAlignment="1">
      <alignment horizontal="center" vertical="center" wrapText="1"/>
    </xf>
    <xf numFmtId="0" fontId="0" fillId="10" borderId="150" xfId="0" applyFill="1" applyBorder="1" applyAlignment="1">
      <alignment horizontal="left" vertical="center" wrapText="1"/>
    </xf>
    <xf numFmtId="0" fontId="0" fillId="10" borderId="118" xfId="0" applyFill="1" applyBorder="1" applyAlignment="1">
      <alignment horizontal="left" vertical="center" wrapText="1"/>
    </xf>
    <xf numFmtId="0" fontId="0" fillId="10" borderId="58" xfId="0" applyFill="1" applyBorder="1" applyAlignment="1">
      <alignment horizontal="left" vertical="center" wrapText="1"/>
    </xf>
    <xf numFmtId="0" fontId="0" fillId="10" borderId="153" xfId="0" applyFill="1" applyBorder="1" applyAlignment="1">
      <alignment horizontal="left" vertical="center" wrapText="1"/>
    </xf>
    <xf numFmtId="0" fontId="0" fillId="10" borderId="39" xfId="0" applyFill="1" applyBorder="1" applyAlignment="1">
      <alignment horizontal="left" vertical="center" wrapText="1"/>
    </xf>
    <xf numFmtId="0" fontId="0" fillId="10" borderId="47" xfId="0" applyFill="1" applyBorder="1" applyAlignment="1">
      <alignment horizontal="left" vertical="center" wrapText="1"/>
    </xf>
    <xf numFmtId="0" fontId="0" fillId="10" borderId="121" xfId="0" applyFill="1" applyBorder="1" applyAlignment="1">
      <alignment horizontal="left" vertical="center" wrapText="1"/>
    </xf>
    <xf numFmtId="0" fontId="0" fillId="10" borderId="0" xfId="0" applyFill="1" applyAlignment="1">
      <alignment horizontal="left" vertical="center" wrapText="1"/>
    </xf>
    <xf numFmtId="0" fontId="0" fillId="10" borderId="75" xfId="0" applyFill="1" applyBorder="1" applyAlignment="1">
      <alignment horizontal="left" vertical="center" wrapText="1"/>
    </xf>
    <xf numFmtId="0" fontId="0" fillId="10" borderId="8" xfId="0" applyFill="1" applyBorder="1" applyAlignment="1">
      <alignment horizontal="left" vertical="center" wrapText="1"/>
    </xf>
    <xf numFmtId="0" fontId="0" fillId="10" borderId="2" xfId="0" applyFill="1" applyBorder="1" applyAlignment="1">
      <alignment horizontal="left" vertical="center" wrapText="1"/>
    </xf>
    <xf numFmtId="0" fontId="0" fillId="10" borderId="46" xfId="0" applyFill="1" applyBorder="1" applyAlignment="1">
      <alignment horizontal="left" vertical="center" wrapText="1"/>
    </xf>
    <xf numFmtId="0" fontId="3" fillId="10" borderId="157" xfId="0" applyFont="1" applyFill="1" applyBorder="1" applyAlignment="1">
      <alignment horizontal="left" vertical="center" wrapText="1"/>
    </xf>
    <xf numFmtId="0" fontId="3" fillId="10" borderId="142" xfId="0" applyFont="1" applyFill="1" applyBorder="1" applyAlignment="1">
      <alignment horizontal="left" vertical="center" wrapText="1"/>
    </xf>
    <xf numFmtId="0" fontId="3" fillId="10" borderId="60" xfId="0" applyFont="1" applyFill="1" applyBorder="1" applyAlignment="1">
      <alignment horizontal="left" vertical="center" wrapText="1"/>
    </xf>
    <xf numFmtId="0" fontId="3" fillId="10" borderId="150" xfId="0" applyFont="1" applyFill="1" applyBorder="1" applyAlignment="1">
      <alignment horizontal="left" vertical="center" wrapText="1"/>
    </xf>
    <xf numFmtId="0" fontId="3" fillId="10" borderId="118" xfId="0" applyFont="1" applyFill="1" applyBorder="1" applyAlignment="1">
      <alignment horizontal="left" vertical="center" wrapText="1"/>
    </xf>
    <xf numFmtId="0" fontId="3" fillId="10" borderId="58" xfId="0" applyFont="1" applyFill="1" applyBorder="1" applyAlignment="1">
      <alignment horizontal="left" vertical="center" wrapText="1"/>
    </xf>
    <xf numFmtId="49" fontId="3" fillId="10" borderId="150" xfId="0" applyNumberFormat="1" applyFont="1" applyFill="1" applyBorder="1" applyAlignment="1">
      <alignment horizontal="left" vertical="center" wrapText="1"/>
    </xf>
    <xf numFmtId="49" fontId="3" fillId="10" borderId="118" xfId="0" applyNumberFormat="1" applyFont="1" applyFill="1" applyBorder="1" applyAlignment="1">
      <alignment horizontal="left" vertical="center" wrapText="1"/>
    </xf>
    <xf numFmtId="49" fontId="3" fillId="10" borderId="58" xfId="0" applyNumberFormat="1" applyFont="1" applyFill="1" applyBorder="1" applyAlignment="1">
      <alignment horizontal="left" vertical="center" wrapText="1"/>
    </xf>
    <xf numFmtId="0" fontId="0" fillId="10" borderId="151" xfId="0" applyFill="1" applyBorder="1" applyAlignment="1">
      <alignment horizontal="center" vertical="center" wrapText="1"/>
    </xf>
    <xf numFmtId="0" fontId="0" fillId="10" borderId="117" xfId="0" applyFill="1" applyBorder="1" applyAlignment="1">
      <alignment horizontal="center" vertical="center" wrapText="1"/>
    </xf>
    <xf numFmtId="0" fontId="0" fillId="10" borderId="61" xfId="0" applyFill="1" applyBorder="1" applyAlignment="1">
      <alignment horizontal="center" vertical="center" wrapText="1"/>
    </xf>
    <xf numFmtId="0" fontId="0" fillId="6" borderId="233" xfId="0" applyFill="1" applyBorder="1" applyAlignment="1">
      <alignment horizontal="center" vertical="center" wrapText="1"/>
    </xf>
    <xf numFmtId="0" fontId="0" fillId="6" borderId="234" xfId="0" applyFill="1" applyBorder="1" applyAlignment="1">
      <alignment horizontal="center" vertical="center" wrapText="1"/>
    </xf>
    <xf numFmtId="0" fontId="1" fillId="9" borderId="79" xfId="0" applyFont="1" applyFill="1" applyBorder="1" applyAlignment="1">
      <alignment horizontal="center" vertical="center" wrapText="1"/>
    </xf>
    <xf numFmtId="0" fontId="1" fillId="9" borderId="76" xfId="0" applyFont="1" applyFill="1" applyBorder="1" applyAlignment="1">
      <alignment horizontal="center" vertical="center" wrapText="1"/>
    </xf>
    <xf numFmtId="0" fontId="1" fillId="9" borderId="26" xfId="0" applyFont="1" applyFill="1" applyBorder="1" applyAlignment="1">
      <alignment horizontal="center" vertical="center" wrapText="1"/>
    </xf>
    <xf numFmtId="0" fontId="1" fillId="11" borderId="71" xfId="0" applyFont="1" applyFill="1" applyBorder="1" applyAlignment="1">
      <alignment horizontal="center" vertical="center" wrapText="1"/>
    </xf>
    <xf numFmtId="0" fontId="1" fillId="11" borderId="131" xfId="0" applyFont="1" applyFill="1" applyBorder="1" applyAlignment="1">
      <alignment horizontal="center" vertical="center" wrapText="1"/>
    </xf>
    <xf numFmtId="0" fontId="1" fillId="11" borderId="133" xfId="0" applyFont="1" applyFill="1" applyBorder="1" applyAlignment="1">
      <alignment horizontal="center" vertical="center" wrapText="1"/>
    </xf>
    <xf numFmtId="0" fontId="0" fillId="6" borderId="124" xfId="0" applyFill="1" applyBorder="1" applyAlignment="1">
      <alignment horizontal="center" vertical="center" wrapText="1"/>
    </xf>
    <xf numFmtId="0" fontId="0" fillId="6" borderId="1" xfId="0" applyFill="1" applyBorder="1" applyAlignment="1">
      <alignment horizontal="center" vertical="center" wrapText="1"/>
    </xf>
    <xf numFmtId="4" fontId="1" fillId="9" borderId="124" xfId="0" applyNumberFormat="1" applyFont="1" applyFill="1" applyBorder="1" applyAlignment="1">
      <alignment horizontal="center" vertical="center" wrapText="1"/>
    </xf>
    <xf numFmtId="4" fontId="1" fillId="9" borderId="1" xfId="0" applyNumberFormat="1" applyFont="1" applyFill="1" applyBorder="1" applyAlignment="1">
      <alignment horizontal="center" vertical="center" wrapText="1"/>
    </xf>
    <xf numFmtId="0" fontId="3" fillId="6" borderId="0" xfId="0" applyFont="1" applyFill="1" applyBorder="1" applyAlignment="1">
      <alignment horizontal="center" vertical="center" wrapText="1"/>
    </xf>
    <xf numFmtId="0" fontId="0" fillId="6" borderId="0" xfId="0" applyFill="1" applyBorder="1" applyAlignment="1">
      <alignment horizontal="center" vertical="center" wrapText="1"/>
    </xf>
    <xf numFmtId="0" fontId="1" fillId="9" borderId="116" xfId="0" applyFont="1" applyFill="1" applyBorder="1" applyAlignment="1">
      <alignment horizontal="center" vertical="center" wrapText="1"/>
    </xf>
    <xf numFmtId="0" fontId="1" fillId="9" borderId="132" xfId="0" applyFont="1" applyFill="1" applyBorder="1" applyAlignment="1">
      <alignment horizontal="center" vertical="center" wrapText="1"/>
    </xf>
    <xf numFmtId="0" fontId="0" fillId="10" borderId="220" xfId="0" applyFill="1" applyBorder="1" applyAlignment="1">
      <alignment horizontal="left" vertical="center" wrapText="1"/>
    </xf>
    <xf numFmtId="0" fontId="0" fillId="10" borderId="227" xfId="0" applyFill="1" applyBorder="1" applyAlignment="1">
      <alignment horizontal="left" vertical="center" wrapText="1"/>
    </xf>
    <xf numFmtId="0" fontId="0" fillId="10" borderId="228" xfId="0" applyFill="1" applyBorder="1" applyAlignment="1">
      <alignment horizontal="left" vertical="center" wrapText="1"/>
    </xf>
    <xf numFmtId="0" fontId="0" fillId="11" borderId="124" xfId="0" applyFill="1" applyBorder="1" applyAlignment="1">
      <alignment horizontal="center" vertical="center" wrapText="1"/>
    </xf>
    <xf numFmtId="0" fontId="0" fillId="11" borderId="1" xfId="0" applyFill="1" applyBorder="1" applyAlignment="1">
      <alignment horizontal="center" vertical="center" wrapText="1"/>
    </xf>
    <xf numFmtId="0" fontId="0" fillId="6" borderId="4" xfId="0" applyFill="1" applyBorder="1" applyAlignment="1">
      <alignment horizontal="center" vertical="center" wrapText="1"/>
    </xf>
    <xf numFmtId="0" fontId="0" fillId="6" borderId="83" xfId="0" applyFill="1" applyBorder="1" applyAlignment="1">
      <alignment horizontal="center" vertical="center" wrapText="1"/>
    </xf>
    <xf numFmtId="4" fontId="1" fillId="9" borderId="72" xfId="0" applyNumberFormat="1" applyFont="1" applyFill="1" applyBorder="1" applyAlignment="1">
      <alignment horizontal="center" vertical="center" wrapText="1"/>
    </xf>
    <xf numFmtId="4" fontId="1" fillId="9" borderId="110" xfId="0" applyNumberFormat="1" applyFont="1" applyFill="1" applyBorder="1" applyAlignment="1">
      <alignment horizontal="center" vertical="center" wrapText="1"/>
    </xf>
    <xf numFmtId="4" fontId="1" fillId="9" borderId="74" xfId="0" applyNumberFormat="1" applyFont="1" applyFill="1" applyBorder="1" applyAlignment="1">
      <alignment horizontal="center" vertical="center" wrapText="1"/>
    </xf>
    <xf numFmtId="4" fontId="1" fillId="9" borderId="127" xfId="0" applyNumberFormat="1" applyFont="1" applyFill="1" applyBorder="1" applyAlignment="1">
      <alignment horizontal="center" vertical="center" wrapText="1"/>
    </xf>
    <xf numFmtId="0" fontId="4" fillId="6" borderId="31" xfId="0" applyFont="1" applyFill="1" applyBorder="1" applyAlignment="1">
      <alignment horizontal="center" vertical="center" wrapText="1"/>
    </xf>
    <xf numFmtId="0" fontId="4" fillId="6" borderId="32"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6" borderId="33"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103" xfId="0" applyFont="1" applyFill="1" applyBorder="1" applyAlignment="1">
      <alignment horizontal="center" vertical="center" wrapText="1"/>
    </xf>
    <xf numFmtId="0" fontId="3" fillId="6" borderId="102" xfId="0" applyFont="1" applyFill="1" applyBorder="1" applyAlignment="1">
      <alignment horizontal="center" vertical="center" wrapText="1"/>
    </xf>
    <xf numFmtId="0" fontId="3" fillId="6" borderId="115" xfId="0" applyFont="1" applyFill="1" applyBorder="1" applyAlignment="1">
      <alignment horizontal="center" vertical="center" wrapText="1"/>
    </xf>
    <xf numFmtId="0" fontId="3" fillId="6" borderId="114" xfId="0" applyFont="1" applyFill="1" applyBorder="1" applyAlignment="1">
      <alignment horizontal="center" vertical="center" wrapText="1"/>
    </xf>
    <xf numFmtId="0" fontId="3" fillId="6" borderId="104" xfId="0" applyFont="1" applyFill="1" applyBorder="1" applyAlignment="1">
      <alignment horizontal="center" vertical="center" wrapText="1"/>
    </xf>
    <xf numFmtId="0" fontId="3" fillId="6" borderId="0" xfId="0" applyFont="1" applyFill="1" applyAlignment="1">
      <alignment horizontal="center" vertical="center" wrapText="1"/>
    </xf>
    <xf numFmtId="0" fontId="4" fillId="6" borderId="30"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82"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0" fillId="0" borderId="0" xfId="0" applyAlignment="1">
      <alignment horizontal="center" vertical="center" wrapText="1"/>
    </xf>
    <xf numFmtId="0" fontId="0" fillId="6" borderId="235" xfId="0" applyFill="1" applyBorder="1" applyAlignment="1">
      <alignment horizontal="center" vertical="center" wrapText="1"/>
    </xf>
    <xf numFmtId="0" fontId="1" fillId="6" borderId="207" xfId="0" applyFont="1" applyFill="1" applyBorder="1" applyAlignment="1">
      <alignment horizontal="center" vertical="center" wrapText="1"/>
    </xf>
    <xf numFmtId="0" fontId="1" fillId="6" borderId="208" xfId="0" applyFont="1" applyFill="1" applyBorder="1" applyAlignment="1">
      <alignment horizontal="center" vertical="center" wrapText="1"/>
    </xf>
    <xf numFmtId="0" fontId="1" fillId="6" borderId="209" xfId="0" applyFont="1" applyFill="1" applyBorder="1" applyAlignment="1">
      <alignment horizontal="center" vertical="center" wrapText="1"/>
    </xf>
    <xf numFmtId="0" fontId="1" fillId="6" borderId="124" xfId="0" applyFont="1" applyFill="1" applyBorder="1" applyAlignment="1">
      <alignment horizontal="center" vertical="center" wrapText="1"/>
    </xf>
    <xf numFmtId="0" fontId="1" fillId="6" borderId="1" xfId="0" applyFont="1" applyFill="1" applyBorder="1" applyAlignment="1">
      <alignment horizontal="center" vertical="center" wrapText="1"/>
    </xf>
    <xf numFmtId="2" fontId="0" fillId="6" borderId="125" xfId="0" applyNumberFormat="1" applyFill="1" applyBorder="1" applyAlignment="1">
      <alignment horizontal="center" vertical="center" wrapText="1"/>
    </xf>
    <xf numFmtId="2" fontId="0" fillId="6" borderId="95" xfId="0" applyNumberFormat="1" applyFill="1" applyBorder="1" applyAlignment="1">
      <alignment horizontal="center" vertical="center" wrapText="1"/>
    </xf>
    <xf numFmtId="2" fontId="0" fillId="6" borderId="126" xfId="0" applyNumberFormat="1" applyFill="1" applyBorder="1" applyAlignment="1">
      <alignment horizontal="center" vertical="center" wrapText="1"/>
    </xf>
    <xf numFmtId="2" fontId="0" fillId="6" borderId="83" xfId="0" applyNumberFormat="1" applyFill="1" applyBorder="1" applyAlignment="1">
      <alignment horizontal="center" vertical="center" wrapText="1"/>
    </xf>
    <xf numFmtId="0" fontId="0" fillId="6" borderId="145" xfId="0" applyFill="1" applyBorder="1" applyAlignment="1">
      <alignment horizontal="center" vertical="center" wrapText="1"/>
    </xf>
    <xf numFmtId="0" fontId="0" fillId="6" borderId="146" xfId="0" applyFill="1" applyBorder="1" applyAlignment="1">
      <alignment horizontal="center" vertical="center" wrapText="1"/>
    </xf>
    <xf numFmtId="0" fontId="0" fillId="6" borderId="225" xfId="0" applyFill="1" applyBorder="1" applyAlignment="1">
      <alignment horizontal="center" vertical="center" wrapText="1"/>
    </xf>
    <xf numFmtId="0" fontId="0" fillId="6" borderId="147" xfId="0" applyFill="1" applyBorder="1" applyAlignment="1">
      <alignment horizontal="center" vertical="center" wrapText="1"/>
    </xf>
    <xf numFmtId="0" fontId="0" fillId="6" borderId="226" xfId="0" applyFill="1" applyBorder="1" applyAlignment="1">
      <alignment horizontal="center" vertical="center" wrapText="1"/>
    </xf>
    <xf numFmtId="0" fontId="0" fillId="6" borderId="229" xfId="0" applyFill="1" applyBorder="1" applyAlignment="1">
      <alignment horizontal="center" vertical="center" wrapText="1"/>
    </xf>
    <xf numFmtId="0" fontId="0" fillId="6" borderId="230" xfId="0" applyFill="1" applyBorder="1" applyAlignment="1">
      <alignment horizontal="center" vertical="center" wrapText="1"/>
    </xf>
    <xf numFmtId="0" fontId="0" fillId="6" borderId="231" xfId="0" applyFill="1" applyBorder="1" applyAlignment="1">
      <alignment horizontal="center" vertical="center" wrapText="1"/>
    </xf>
    <xf numFmtId="0" fontId="0" fillId="6" borderId="232" xfId="0" applyFill="1" applyBorder="1" applyAlignment="1">
      <alignment horizontal="center" vertical="center" wrapText="1"/>
    </xf>
    <xf numFmtId="0" fontId="0" fillId="6" borderId="132" xfId="0" applyFill="1" applyBorder="1" applyAlignment="1">
      <alignment horizontal="center" vertical="center" wrapText="1"/>
    </xf>
    <xf numFmtId="0" fontId="0" fillId="6" borderId="153" xfId="0" applyFill="1" applyBorder="1" applyAlignment="1">
      <alignment horizontal="center" vertical="center" wrapText="1"/>
    </xf>
    <xf numFmtId="0" fontId="0" fillId="6" borderId="73" xfId="0" applyFill="1" applyBorder="1" applyAlignment="1">
      <alignment horizontal="center" vertical="center" wrapText="1"/>
    </xf>
    <xf numFmtId="0" fontId="0" fillId="6" borderId="57" xfId="0" applyFill="1" applyBorder="1" applyAlignment="1">
      <alignment horizontal="center" vertical="center" wrapText="1"/>
    </xf>
    <xf numFmtId="0" fontId="0" fillId="6" borderId="218" xfId="0" applyFill="1" applyBorder="1" applyAlignment="1">
      <alignment horizontal="center" vertical="center" wrapText="1"/>
    </xf>
    <xf numFmtId="0" fontId="0" fillId="6" borderId="123" xfId="0" applyFill="1" applyBorder="1" applyAlignment="1">
      <alignment horizontal="center" vertical="center" wrapText="1"/>
    </xf>
    <xf numFmtId="0" fontId="0" fillId="6" borderId="129" xfId="0" applyFill="1" applyBorder="1" applyAlignment="1">
      <alignment horizontal="center" vertical="center" wrapText="1"/>
    </xf>
    <xf numFmtId="0" fontId="0" fillId="7" borderId="65" xfId="0" applyFill="1" applyBorder="1" applyAlignment="1">
      <alignment horizontal="center" vertical="center" wrapText="1"/>
    </xf>
    <xf numFmtId="0" fontId="0" fillId="7" borderId="110" xfId="0" applyFill="1" applyBorder="1" applyAlignment="1">
      <alignment horizontal="center" vertical="center" wrapText="1"/>
    </xf>
    <xf numFmtId="0" fontId="0" fillId="7" borderId="127" xfId="0" applyFill="1" applyBorder="1" applyAlignment="1">
      <alignment horizontal="center" vertical="center" wrapText="1"/>
    </xf>
    <xf numFmtId="0" fontId="0" fillId="7" borderId="72" xfId="0" applyFill="1" applyBorder="1" applyAlignment="1">
      <alignment horizontal="center" vertical="center" wrapText="1"/>
    </xf>
    <xf numFmtId="0" fontId="0" fillId="7" borderId="49" xfId="0" applyFill="1" applyBorder="1" applyAlignment="1">
      <alignment horizontal="center" vertical="center" wrapText="1"/>
    </xf>
    <xf numFmtId="0" fontId="0" fillId="6" borderId="171" xfId="0" applyFill="1" applyBorder="1" applyAlignment="1">
      <alignment horizontal="center" vertical="center" wrapText="1"/>
    </xf>
    <xf numFmtId="0" fontId="0" fillId="6" borderId="59" xfId="0" applyFill="1" applyBorder="1" applyAlignment="1">
      <alignment horizontal="center" vertical="center" wrapText="1"/>
    </xf>
    <xf numFmtId="0" fontId="0" fillId="6" borderId="219" xfId="0" applyFill="1" applyBorder="1" applyAlignment="1">
      <alignment horizontal="center" vertical="center" wrapText="1"/>
    </xf>
    <xf numFmtId="0" fontId="0" fillId="6" borderId="116" xfId="0" applyFill="1" applyBorder="1" applyAlignment="1">
      <alignment horizontal="center" vertical="center" wrapText="1"/>
    </xf>
    <xf numFmtId="0" fontId="1" fillId="6" borderId="169" xfId="0" applyFont="1" applyFill="1" applyBorder="1" applyAlignment="1">
      <alignment horizontal="center" vertical="center" wrapText="1"/>
    </xf>
    <xf numFmtId="0" fontId="1" fillId="6" borderId="214" xfId="0" applyFont="1" applyFill="1" applyBorder="1" applyAlignment="1">
      <alignment horizontal="center" vertical="center" wrapText="1"/>
    </xf>
    <xf numFmtId="0" fontId="1" fillId="6" borderId="215" xfId="0" applyFont="1" applyFill="1" applyBorder="1" applyAlignment="1">
      <alignment horizontal="center" vertical="center" wrapText="1"/>
    </xf>
    <xf numFmtId="0" fontId="1" fillId="6" borderId="210" xfId="0" applyFont="1" applyFill="1" applyBorder="1" applyAlignment="1">
      <alignment horizontal="center" vertical="center" wrapText="1"/>
    </xf>
    <xf numFmtId="0" fontId="1" fillId="6" borderId="216" xfId="0" applyFont="1" applyFill="1" applyBorder="1" applyAlignment="1">
      <alignment horizontal="center" vertical="center" wrapText="1"/>
    </xf>
    <xf numFmtId="0" fontId="0" fillId="6" borderId="128" xfId="0" applyFill="1" applyBorder="1" applyAlignment="1">
      <alignment horizontal="center" vertical="center" wrapText="1"/>
    </xf>
    <xf numFmtId="0" fontId="0" fillId="6" borderId="217" xfId="0" applyFill="1" applyBorder="1" applyAlignment="1">
      <alignment horizontal="center" vertical="center" wrapText="1"/>
    </xf>
    <xf numFmtId="0" fontId="9" fillId="6" borderId="47" xfId="0" applyFont="1" applyFill="1" applyBorder="1" applyAlignment="1">
      <alignment horizontal="center" vertical="center" wrapText="1"/>
    </xf>
    <xf numFmtId="0" fontId="9" fillId="6" borderId="75" xfId="0" applyFont="1" applyFill="1" applyBorder="1" applyAlignment="1">
      <alignment horizontal="center" vertical="center" wrapText="1"/>
    </xf>
    <xf numFmtId="0" fontId="9" fillId="6" borderId="46" xfId="0" applyFont="1" applyFill="1" applyBorder="1" applyAlignment="1">
      <alignment horizontal="center" vertical="center" wrapText="1"/>
    </xf>
    <xf numFmtId="0" fontId="0" fillId="6" borderId="237" xfId="0" applyFill="1" applyBorder="1" applyAlignment="1">
      <alignment vertical="center" wrapText="1"/>
    </xf>
    <xf numFmtId="0" fontId="0" fillId="6" borderId="238" xfId="0" applyFill="1" applyBorder="1" applyAlignment="1">
      <alignment horizontal="center" vertical="center" wrapText="1"/>
    </xf>
    <xf numFmtId="0" fontId="0" fillId="6" borderId="233" xfId="0" applyFill="1" applyBorder="1" applyAlignment="1">
      <alignment vertical="center" wrapText="1"/>
    </xf>
    <xf numFmtId="0" fontId="0" fillId="6" borderId="234" xfId="0" applyFill="1" applyBorder="1" applyAlignment="1">
      <alignment vertical="center" wrapText="1"/>
    </xf>
    <xf numFmtId="0" fontId="3" fillId="16" borderId="26" xfId="0" applyFont="1" applyFill="1" applyBorder="1" applyAlignment="1">
      <alignment horizontal="center" vertical="center" wrapText="1"/>
    </xf>
    <xf numFmtId="0" fontId="3" fillId="16" borderId="233" xfId="0" applyFont="1" applyFill="1" applyBorder="1" applyAlignment="1">
      <alignment vertical="center" wrapText="1"/>
    </xf>
    <xf numFmtId="0" fontId="3" fillId="16" borderId="234" xfId="0" applyFont="1" applyFill="1" applyBorder="1" applyAlignment="1">
      <alignment vertical="center" wrapText="1"/>
    </xf>
    <xf numFmtId="0" fontId="3" fillId="16" borderId="238" xfId="0" applyFont="1" applyFill="1" applyBorder="1" applyAlignment="1">
      <alignment horizontal="center" vertical="center" wrapText="1"/>
    </xf>
  </cellXfs>
  <cellStyles count="3">
    <cellStyle name="Millares" xfId="1" builtinId="3"/>
    <cellStyle name="Millares 2" xfId="2" xr:uid="{68DB72E3-F433-4C20-B670-09D07A9915CB}"/>
    <cellStyle name="Normal" xfId="0" builtinId="0"/>
  </cellStyles>
  <dxfs count="52">
    <dxf>
      <font>
        <b/>
        <i val="0"/>
      </font>
      <fill>
        <patternFill>
          <bgColor rgb="FFFF0000"/>
        </patternFill>
      </fill>
    </dxf>
    <dxf>
      <font>
        <b/>
        <i val="0"/>
      </font>
      <fill>
        <patternFill>
          <bgColor rgb="FFFF6600"/>
        </patternFill>
      </fill>
    </dxf>
    <dxf>
      <font>
        <b/>
        <i val="0"/>
      </font>
      <fill>
        <patternFill>
          <bgColor rgb="FFFFFF00"/>
        </patternFill>
      </fill>
    </dxf>
    <dxf>
      <font>
        <b/>
        <i val="0"/>
      </font>
      <fill>
        <patternFill>
          <bgColor rgb="FF009900"/>
        </patternFill>
      </fill>
    </dxf>
    <dxf>
      <fill>
        <patternFill>
          <bgColor rgb="FFFF0000"/>
        </patternFill>
      </fill>
    </dxf>
    <dxf>
      <fill>
        <patternFill>
          <bgColor rgb="FFFF6600"/>
        </patternFill>
      </fill>
    </dxf>
    <dxf>
      <fill>
        <patternFill>
          <bgColor rgb="FFFFFF00"/>
        </patternFill>
      </fill>
    </dxf>
    <dxf>
      <fill>
        <patternFill>
          <bgColor rgb="FF008000"/>
        </patternFill>
      </fill>
    </dxf>
    <dxf>
      <font>
        <color rgb="FFFF0000"/>
      </font>
    </dxf>
    <dxf>
      <fill>
        <patternFill>
          <bgColor rgb="FFFF0000"/>
        </patternFill>
      </fill>
    </dxf>
    <dxf>
      <fill>
        <patternFill>
          <bgColor rgb="FFFF6600"/>
        </patternFill>
      </fill>
    </dxf>
    <dxf>
      <fill>
        <patternFill>
          <bgColor rgb="FFFFFF00"/>
        </patternFill>
      </fill>
    </dxf>
    <dxf>
      <fill>
        <patternFill>
          <bgColor rgb="FFFFFF00"/>
        </patternFill>
      </fill>
    </dxf>
    <dxf>
      <fill>
        <patternFill>
          <bgColor rgb="FF008000"/>
        </patternFill>
      </fill>
    </dxf>
    <dxf>
      <font>
        <b/>
        <i val="0"/>
        <color auto="1"/>
      </font>
      <fill>
        <patternFill>
          <bgColor rgb="FFFF0000"/>
        </patternFill>
      </fill>
    </dxf>
    <dxf>
      <font>
        <b/>
        <i val="0"/>
      </font>
      <fill>
        <patternFill>
          <bgColor rgb="FFFF6600"/>
        </patternFill>
      </fill>
    </dxf>
    <dxf>
      <font>
        <b/>
        <i val="0"/>
      </font>
      <fill>
        <patternFill>
          <bgColor rgb="FFFFFF00"/>
        </patternFill>
      </fill>
    </dxf>
    <dxf>
      <font>
        <b/>
        <i val="0"/>
      </font>
      <fill>
        <patternFill>
          <bgColor rgb="FF008000"/>
        </patternFill>
      </fill>
    </dxf>
    <dxf>
      <font>
        <color rgb="FFFF0000"/>
      </font>
    </dxf>
    <dxf>
      <fill>
        <patternFill>
          <bgColor rgb="FFFF0000"/>
        </patternFill>
      </fill>
    </dxf>
    <dxf>
      <fill>
        <patternFill>
          <bgColor rgb="FFFF6600"/>
        </patternFill>
      </fill>
    </dxf>
    <dxf>
      <fill>
        <patternFill>
          <bgColor rgb="FFFFFF00"/>
        </patternFill>
      </fill>
    </dxf>
    <dxf>
      <fill>
        <patternFill>
          <bgColor rgb="FFFFFF00"/>
        </patternFill>
      </fill>
    </dxf>
    <dxf>
      <fill>
        <patternFill>
          <bgColor rgb="FF008000"/>
        </patternFill>
      </fill>
    </dxf>
    <dxf>
      <font>
        <b/>
        <i val="0"/>
        <color auto="1"/>
      </font>
      <fill>
        <patternFill>
          <bgColor rgb="FFFF0000"/>
        </patternFill>
      </fill>
    </dxf>
    <dxf>
      <font>
        <b/>
        <i val="0"/>
      </font>
      <fill>
        <patternFill>
          <bgColor rgb="FFFF6600"/>
        </patternFill>
      </fill>
    </dxf>
    <dxf>
      <font>
        <b/>
        <i val="0"/>
      </font>
      <fill>
        <patternFill>
          <bgColor rgb="FFFFFF00"/>
        </patternFill>
      </fill>
    </dxf>
    <dxf>
      <font>
        <b/>
        <i val="0"/>
      </font>
      <fill>
        <patternFill>
          <bgColor rgb="FF008000"/>
        </patternFill>
      </fill>
    </dxf>
    <dxf>
      <font>
        <color rgb="FFFF0000"/>
      </font>
    </dxf>
    <dxf>
      <fill>
        <patternFill>
          <bgColor rgb="FFFF0000"/>
        </patternFill>
      </fill>
    </dxf>
    <dxf>
      <fill>
        <patternFill>
          <bgColor rgb="FFFF6600"/>
        </patternFill>
      </fill>
    </dxf>
    <dxf>
      <fill>
        <patternFill>
          <bgColor rgb="FFFFFF00"/>
        </patternFill>
      </fill>
    </dxf>
    <dxf>
      <fill>
        <patternFill>
          <bgColor rgb="FFFFFF00"/>
        </patternFill>
      </fill>
    </dxf>
    <dxf>
      <fill>
        <patternFill>
          <bgColor rgb="FF008000"/>
        </patternFill>
      </fill>
    </dxf>
    <dxf>
      <fill>
        <patternFill>
          <bgColor rgb="FFFF0000"/>
        </patternFill>
      </fill>
    </dxf>
    <dxf>
      <fill>
        <patternFill>
          <bgColor rgb="FFFF6600"/>
        </patternFill>
      </fill>
    </dxf>
    <dxf>
      <font>
        <color auto="1"/>
      </font>
      <fill>
        <patternFill>
          <bgColor rgb="FFFF6600"/>
        </patternFill>
      </fill>
    </dxf>
    <dxf>
      <fill>
        <patternFill>
          <bgColor rgb="FFFFFF00"/>
        </patternFill>
      </fill>
    </dxf>
    <dxf>
      <fill>
        <patternFill>
          <bgColor rgb="FF009900"/>
        </patternFill>
      </fill>
    </dxf>
    <dxf>
      <font>
        <color rgb="FFFF0000"/>
      </font>
    </dxf>
    <dxf>
      <fill>
        <patternFill>
          <bgColor rgb="FFFF0000"/>
        </patternFill>
      </fill>
    </dxf>
    <dxf>
      <fill>
        <patternFill>
          <bgColor rgb="FFFF6600"/>
        </patternFill>
      </fill>
    </dxf>
    <dxf>
      <fill>
        <patternFill>
          <bgColor rgb="FFFFFF00"/>
        </patternFill>
      </fill>
    </dxf>
    <dxf>
      <fill>
        <patternFill>
          <bgColor rgb="FFFFFF00"/>
        </patternFill>
      </fill>
    </dxf>
    <dxf>
      <fill>
        <patternFill>
          <bgColor rgb="FF008000"/>
        </patternFill>
      </fill>
    </dxf>
    <dxf>
      <fill>
        <patternFill>
          <bgColor rgb="FFFF0000"/>
        </patternFill>
      </fill>
    </dxf>
    <dxf>
      <fill>
        <patternFill>
          <bgColor rgb="FFFF6600"/>
        </patternFill>
      </fill>
    </dxf>
    <dxf>
      <font>
        <color auto="1"/>
      </font>
      <fill>
        <patternFill>
          <bgColor rgb="FFFF6600"/>
        </patternFill>
      </fill>
    </dxf>
    <dxf>
      <fill>
        <patternFill>
          <bgColor rgb="FFFFFF00"/>
        </patternFill>
      </fill>
    </dxf>
    <dxf>
      <fill>
        <patternFill>
          <bgColor rgb="FF009900"/>
        </patternFill>
      </fill>
    </dxf>
    <dxf>
      <font>
        <b/>
        <i val="0"/>
      </font>
      <fill>
        <patternFill>
          <bgColor rgb="FFFFC000"/>
        </patternFill>
      </fill>
    </dxf>
    <dxf>
      <font>
        <b/>
        <i val="0"/>
      </font>
      <fill>
        <patternFill>
          <bgColor rgb="FFFFFF00"/>
        </patternFill>
      </fill>
    </dxf>
  </dxfs>
  <tableStyles count="0" defaultTableStyle="TableStyleMedium2" defaultPivotStyle="PivotStyleLight16"/>
  <colors>
    <mruColors>
      <color rgb="FF009900"/>
      <color rgb="FFFF6600"/>
      <color rgb="FF008000"/>
      <color rgb="FFFF99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158749</xdr:colOff>
      <xdr:row>0</xdr:row>
      <xdr:rowOff>31750</xdr:rowOff>
    </xdr:from>
    <xdr:ext cx="3067402" cy="994833"/>
    <xdr:pic>
      <xdr:nvPicPr>
        <xdr:cNvPr id="10" name="Imagen 9">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749" y="31750"/>
          <a:ext cx="3067402" cy="994833"/>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158749</xdr:colOff>
      <xdr:row>0</xdr:row>
      <xdr:rowOff>31750</xdr:rowOff>
    </xdr:from>
    <xdr:to>
      <xdr:col>1</xdr:col>
      <xdr:colOff>3226151</xdr:colOff>
      <xdr:row>0</xdr:row>
      <xdr:rowOff>1006929</xdr:rowOff>
    </xdr:to>
    <xdr:pic>
      <xdr:nvPicPr>
        <xdr:cNvPr id="2" name="Imagen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749" y="31750"/>
          <a:ext cx="3067402" cy="975179"/>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158749</xdr:colOff>
      <xdr:row>0</xdr:row>
      <xdr:rowOff>31750</xdr:rowOff>
    </xdr:from>
    <xdr:to>
      <xdr:col>1</xdr:col>
      <xdr:colOff>3226151</xdr:colOff>
      <xdr:row>0</xdr:row>
      <xdr:rowOff>1006929</xdr:rowOff>
    </xdr:to>
    <xdr:pic>
      <xdr:nvPicPr>
        <xdr:cNvPr id="2" name="Imagen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749" y="31750"/>
          <a:ext cx="3067402" cy="975179"/>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158749</xdr:colOff>
      <xdr:row>0</xdr:row>
      <xdr:rowOff>31750</xdr:rowOff>
    </xdr:from>
    <xdr:to>
      <xdr:col>1</xdr:col>
      <xdr:colOff>3226151</xdr:colOff>
      <xdr:row>0</xdr:row>
      <xdr:rowOff>1012031</xdr:rowOff>
    </xdr:to>
    <xdr:pic>
      <xdr:nvPicPr>
        <xdr:cNvPr id="2" name="Imagen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749" y="31750"/>
          <a:ext cx="3067402" cy="980281"/>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158749</xdr:colOff>
      <xdr:row>0</xdr:row>
      <xdr:rowOff>31750</xdr:rowOff>
    </xdr:from>
    <xdr:to>
      <xdr:col>1</xdr:col>
      <xdr:colOff>3226151</xdr:colOff>
      <xdr:row>0</xdr:row>
      <xdr:rowOff>1012031</xdr:rowOff>
    </xdr:to>
    <xdr:pic>
      <xdr:nvPicPr>
        <xdr:cNvPr id="2" name="Imagen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749" y="31750"/>
          <a:ext cx="3067402" cy="980281"/>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6"/>
  <sheetViews>
    <sheetView topLeftCell="B16" zoomScale="55" zoomScaleNormal="55" workbookViewId="0">
      <selection activeCell="F18" sqref="F18:F21"/>
    </sheetView>
  </sheetViews>
  <sheetFormatPr baseColWidth="10" defaultRowHeight="15" x14ac:dyDescent="0.25"/>
  <cols>
    <col min="2" max="2" width="50.7109375" customWidth="1"/>
    <col min="3" max="3" width="10.7109375" customWidth="1"/>
    <col min="4" max="4" width="50.7109375" customWidth="1"/>
    <col min="5" max="5" width="15.7109375" customWidth="1"/>
    <col min="6" max="6" width="13.85546875" customWidth="1"/>
    <col min="7" max="8" width="13.7109375" customWidth="1"/>
    <col min="9" max="10" width="13.7109375" style="219" customWidth="1"/>
    <col min="11" max="11" width="5.7109375" customWidth="1"/>
    <col min="12" max="12" width="3.28515625" customWidth="1"/>
    <col min="13" max="13" width="7.5703125" customWidth="1"/>
    <col min="14" max="15" width="32" hidden="1" customWidth="1"/>
    <col min="16" max="16" width="36.28515625" hidden="1" customWidth="1"/>
    <col min="17" max="17" width="38" customWidth="1"/>
  </cols>
  <sheetData>
    <row r="1" spans="1:17" ht="81.75" customHeight="1" thickTop="1" thickBot="1" x14ac:dyDescent="0.3">
      <c r="A1" s="275"/>
      <c r="B1" s="276"/>
      <c r="C1" s="276"/>
      <c r="D1" s="277" t="s">
        <v>132</v>
      </c>
      <c r="E1" s="277"/>
      <c r="F1" s="277"/>
      <c r="G1" s="277"/>
      <c r="H1" s="277"/>
      <c r="I1" s="277"/>
      <c r="J1" s="277"/>
      <c r="K1" s="277"/>
      <c r="L1" s="277"/>
      <c r="M1" s="277"/>
      <c r="N1" s="277"/>
      <c r="O1" s="277"/>
      <c r="P1" s="277"/>
      <c r="Q1" s="278"/>
    </row>
    <row r="2" spans="1:17" ht="28.5" customHeight="1" thickTop="1" thickBot="1" x14ac:dyDescent="0.3">
      <c r="A2" s="289" t="s">
        <v>12</v>
      </c>
      <c r="B2" s="290"/>
      <c r="C2" s="279" t="s">
        <v>134</v>
      </c>
      <c r="D2" s="280"/>
      <c r="E2" s="281" t="s">
        <v>131</v>
      </c>
      <c r="F2" s="282"/>
      <c r="G2" s="283" t="s">
        <v>175</v>
      </c>
      <c r="H2" s="284"/>
      <c r="I2" s="285"/>
      <c r="J2" s="286" t="s">
        <v>48</v>
      </c>
      <c r="K2" s="287"/>
      <c r="L2" s="287"/>
      <c r="M2" s="288"/>
      <c r="N2" s="227"/>
      <c r="O2" s="227"/>
      <c r="P2" s="227"/>
      <c r="Q2" s="156">
        <v>2025</v>
      </c>
    </row>
    <row r="3" spans="1:17" ht="16.5" customHeight="1" thickTop="1" thickBot="1" x14ac:dyDescent="0.3">
      <c r="A3" s="323"/>
      <c r="B3" s="287"/>
      <c r="C3" s="287"/>
      <c r="D3" s="287"/>
      <c r="E3" s="287"/>
      <c r="F3" s="287"/>
      <c r="G3" s="287"/>
      <c r="H3" s="287"/>
      <c r="I3" s="287"/>
      <c r="J3" s="287"/>
      <c r="K3" s="287"/>
      <c r="L3" s="287"/>
      <c r="M3" s="287"/>
      <c r="N3" s="287"/>
      <c r="O3" s="287"/>
      <c r="P3" s="287"/>
      <c r="Q3" s="324"/>
    </row>
    <row r="4" spans="1:17" ht="16.5" customHeight="1" thickTop="1" thickBot="1" x14ac:dyDescent="0.3">
      <c r="A4" s="340" t="s">
        <v>25</v>
      </c>
      <c r="B4" s="341"/>
      <c r="C4" s="341"/>
      <c r="D4" s="342"/>
      <c r="E4" s="343" t="s">
        <v>23</v>
      </c>
      <c r="F4" s="344"/>
      <c r="G4" s="344"/>
      <c r="H4" s="344"/>
      <c r="I4" s="344"/>
      <c r="J4" s="344"/>
      <c r="K4" s="345"/>
      <c r="L4" s="345"/>
      <c r="M4" s="345"/>
      <c r="N4" s="345"/>
      <c r="O4" s="345"/>
      <c r="P4" s="345"/>
      <c r="Q4" s="346"/>
    </row>
    <row r="5" spans="1:17" ht="79.5" customHeight="1" thickTop="1" thickBot="1" x14ac:dyDescent="0.3">
      <c r="A5" s="10" t="s">
        <v>46</v>
      </c>
      <c r="B5" s="9" t="s">
        <v>47</v>
      </c>
      <c r="C5" s="9" t="s">
        <v>0</v>
      </c>
      <c r="D5" s="40" t="s">
        <v>13</v>
      </c>
      <c r="E5" s="56" t="s">
        <v>24</v>
      </c>
      <c r="F5" s="50" t="s">
        <v>14</v>
      </c>
      <c r="G5" s="44" t="s">
        <v>102</v>
      </c>
      <c r="H5" s="40" t="s">
        <v>103</v>
      </c>
      <c r="I5" s="43" t="s">
        <v>104</v>
      </c>
      <c r="J5" s="43" t="s">
        <v>105</v>
      </c>
      <c r="K5" s="349" t="s">
        <v>1</v>
      </c>
      <c r="L5" s="350"/>
      <c r="M5" s="351"/>
      <c r="N5" s="42" t="s">
        <v>106</v>
      </c>
      <c r="O5" s="42" t="s">
        <v>106</v>
      </c>
      <c r="P5" s="42" t="s">
        <v>106</v>
      </c>
      <c r="Q5" s="42" t="s">
        <v>106</v>
      </c>
    </row>
    <row r="6" spans="1:17" ht="20.100000000000001" customHeight="1" thickTop="1" x14ac:dyDescent="0.25">
      <c r="A6" s="320">
        <v>1</v>
      </c>
      <c r="B6" s="353" t="s">
        <v>111</v>
      </c>
      <c r="C6" s="322" t="s">
        <v>15</v>
      </c>
      <c r="D6" s="354" t="s">
        <v>124</v>
      </c>
      <c r="E6" s="355" t="s">
        <v>3</v>
      </c>
      <c r="F6" s="347" t="s">
        <v>28</v>
      </c>
      <c r="G6" s="348">
        <v>2</v>
      </c>
      <c r="H6" s="309"/>
      <c r="I6" s="358">
        <v>2</v>
      </c>
      <c r="J6" s="352" t="e">
        <f>SUM((J27-J29)/J29)*100</f>
        <v>#DIV/0!</v>
      </c>
      <c r="K6" s="140">
        <v>0</v>
      </c>
      <c r="L6" s="141"/>
      <c r="M6" s="140">
        <v>60</v>
      </c>
      <c r="N6" s="250"/>
      <c r="O6" s="250"/>
      <c r="P6" s="250"/>
      <c r="Q6" s="250"/>
    </row>
    <row r="7" spans="1:17" ht="20.100000000000001" customHeight="1" x14ac:dyDescent="0.25">
      <c r="A7" s="300"/>
      <c r="B7" s="327"/>
      <c r="C7" s="318"/>
      <c r="D7" s="267"/>
      <c r="E7" s="356"/>
      <c r="F7" s="304"/>
      <c r="G7" s="307"/>
      <c r="H7" s="310"/>
      <c r="I7" s="359"/>
      <c r="J7" s="295"/>
      <c r="K7" s="96">
        <f>+M6+$S$6</f>
        <v>60</v>
      </c>
      <c r="L7" s="101"/>
      <c r="M7" s="96">
        <v>70</v>
      </c>
      <c r="N7" s="250"/>
      <c r="O7" s="250"/>
      <c r="P7" s="250"/>
      <c r="Q7" s="250"/>
    </row>
    <row r="8" spans="1:17" ht="20.100000000000001" customHeight="1" x14ac:dyDescent="0.25">
      <c r="A8" s="300"/>
      <c r="B8" s="327"/>
      <c r="C8" s="318"/>
      <c r="D8" s="267"/>
      <c r="E8" s="356"/>
      <c r="F8" s="304"/>
      <c r="G8" s="307"/>
      <c r="H8" s="310"/>
      <c r="I8" s="359"/>
      <c r="J8" s="295"/>
      <c r="K8" s="96">
        <f t="shared" ref="K8:K9" si="0">+M7+$S$6</f>
        <v>70</v>
      </c>
      <c r="L8" s="97"/>
      <c r="M8" s="96">
        <v>85</v>
      </c>
      <c r="N8" s="250"/>
      <c r="O8" s="250"/>
      <c r="P8" s="250"/>
      <c r="Q8" s="250"/>
    </row>
    <row r="9" spans="1:17" ht="20.100000000000001" customHeight="1" thickBot="1" x14ac:dyDescent="0.3">
      <c r="A9" s="273"/>
      <c r="B9" s="339"/>
      <c r="C9" s="249"/>
      <c r="D9" s="268"/>
      <c r="E9" s="357"/>
      <c r="F9" s="305"/>
      <c r="G9" s="308"/>
      <c r="H9" s="311"/>
      <c r="I9" s="360"/>
      <c r="J9" s="296"/>
      <c r="K9" s="96">
        <f t="shared" si="0"/>
        <v>85</v>
      </c>
      <c r="L9" s="142"/>
      <c r="M9" s="102">
        <v>100</v>
      </c>
      <c r="N9" s="251"/>
      <c r="O9" s="251"/>
      <c r="P9" s="251"/>
      <c r="Q9" s="251"/>
    </row>
    <row r="10" spans="1:17" ht="123" customHeight="1" thickTop="1" thickBot="1" x14ac:dyDescent="0.3">
      <c r="A10" s="297">
        <v>2</v>
      </c>
      <c r="B10" s="298" t="s">
        <v>115</v>
      </c>
      <c r="C10" s="301" t="s">
        <v>15</v>
      </c>
      <c r="D10" s="302" t="s">
        <v>116</v>
      </c>
      <c r="E10" s="271" t="s">
        <v>62</v>
      </c>
      <c r="F10" s="58" t="s">
        <v>63</v>
      </c>
      <c r="G10" s="41">
        <v>100</v>
      </c>
      <c r="H10" s="41">
        <v>100</v>
      </c>
      <c r="I10" s="212">
        <v>100</v>
      </c>
      <c r="J10" s="153">
        <f>+J31/J35*100</f>
        <v>100</v>
      </c>
      <c r="K10" s="99">
        <v>0</v>
      </c>
      <c r="L10" s="100"/>
      <c r="M10" s="99">
        <v>90</v>
      </c>
      <c r="N10" s="252"/>
      <c r="O10" s="252"/>
      <c r="P10" s="252"/>
      <c r="Q10" s="246" t="s">
        <v>184</v>
      </c>
    </row>
    <row r="11" spans="1:17" ht="103.5" customHeight="1" thickTop="1" thickBot="1" x14ac:dyDescent="0.3">
      <c r="A11" s="297"/>
      <c r="B11" s="298"/>
      <c r="C11" s="301"/>
      <c r="D11" s="302"/>
      <c r="E11" s="271"/>
      <c r="F11" s="58" t="s">
        <v>64</v>
      </c>
      <c r="G11" s="41">
        <v>100</v>
      </c>
      <c r="H11" s="41">
        <v>100</v>
      </c>
      <c r="I11" s="212">
        <v>100</v>
      </c>
      <c r="J11" s="153">
        <f t="shared" ref="J11:J13" si="1">+J32/J36*100</f>
        <v>100</v>
      </c>
      <c r="K11" s="96">
        <f t="shared" ref="K11:K13" si="2">+M10+$S$6</f>
        <v>90</v>
      </c>
      <c r="L11" s="101"/>
      <c r="M11" s="96">
        <v>95</v>
      </c>
      <c r="N11" s="250"/>
      <c r="O11" s="250"/>
      <c r="P11" s="250"/>
      <c r="Q11" s="483" t="s">
        <v>195</v>
      </c>
    </row>
    <row r="12" spans="1:17" ht="51.75" customHeight="1" thickTop="1" thickBot="1" x14ac:dyDescent="0.3">
      <c r="A12" s="297"/>
      <c r="B12" s="298"/>
      <c r="C12" s="301"/>
      <c r="D12" s="302"/>
      <c r="E12" s="271"/>
      <c r="F12" s="58" t="s">
        <v>65</v>
      </c>
      <c r="G12" s="41">
        <v>100</v>
      </c>
      <c r="H12" s="41">
        <v>100</v>
      </c>
      <c r="I12" s="212">
        <v>100</v>
      </c>
      <c r="J12" s="153" t="e">
        <f t="shared" si="1"/>
        <v>#DIV/0!</v>
      </c>
      <c r="K12" s="96">
        <f t="shared" si="2"/>
        <v>95</v>
      </c>
      <c r="L12" s="97"/>
      <c r="M12" s="96">
        <v>98</v>
      </c>
      <c r="N12" s="250"/>
      <c r="O12" s="250"/>
      <c r="P12" s="250"/>
      <c r="Q12" s="55"/>
    </row>
    <row r="13" spans="1:17" ht="59.25" customHeight="1" thickTop="1" thickBot="1" x14ac:dyDescent="0.3">
      <c r="A13" s="297"/>
      <c r="B13" s="298"/>
      <c r="C13" s="301"/>
      <c r="D13" s="302"/>
      <c r="E13" s="271"/>
      <c r="F13" s="58" t="s">
        <v>107</v>
      </c>
      <c r="G13" s="41">
        <v>100</v>
      </c>
      <c r="H13" s="41">
        <v>100</v>
      </c>
      <c r="I13" s="212">
        <v>100</v>
      </c>
      <c r="J13" s="153" t="e">
        <f t="shared" si="1"/>
        <v>#DIV/0!</v>
      </c>
      <c r="K13" s="96">
        <f t="shared" si="2"/>
        <v>98</v>
      </c>
      <c r="L13" s="142"/>
      <c r="M13" s="102">
        <v>100</v>
      </c>
      <c r="N13" s="251"/>
      <c r="O13" s="251"/>
      <c r="P13" s="251"/>
      <c r="Q13" s="245"/>
    </row>
    <row r="14" spans="1:17" ht="17.100000000000001" customHeight="1" thickTop="1" thickBot="1" x14ac:dyDescent="0.3">
      <c r="A14" s="299">
        <v>3</v>
      </c>
      <c r="B14" s="326" t="s">
        <v>119</v>
      </c>
      <c r="C14" s="301" t="s">
        <v>15</v>
      </c>
      <c r="D14" s="266" t="s">
        <v>120</v>
      </c>
      <c r="E14" s="271" t="s">
        <v>62</v>
      </c>
      <c r="F14" s="58" t="s">
        <v>63</v>
      </c>
      <c r="G14" s="57"/>
      <c r="H14" s="41"/>
      <c r="I14" s="212"/>
      <c r="J14" s="153" t="e">
        <f>+J43/J39*100</f>
        <v>#DIV/0!</v>
      </c>
      <c r="K14" s="99">
        <v>0</v>
      </c>
      <c r="L14" s="100"/>
      <c r="M14" s="99">
        <v>5</v>
      </c>
      <c r="N14" s="253" t="s">
        <v>177</v>
      </c>
      <c r="O14" s="253" t="s">
        <v>177</v>
      </c>
      <c r="P14" s="253" t="s">
        <v>177</v>
      </c>
      <c r="Q14" s="253" t="s">
        <v>177</v>
      </c>
    </row>
    <row r="15" spans="1:17" ht="17.100000000000001" customHeight="1" thickTop="1" thickBot="1" x14ac:dyDescent="0.3">
      <c r="A15" s="300"/>
      <c r="B15" s="327"/>
      <c r="C15" s="301"/>
      <c r="D15" s="267"/>
      <c r="E15" s="271"/>
      <c r="F15" s="58" t="s">
        <v>64</v>
      </c>
      <c r="G15" s="57"/>
      <c r="H15" s="41"/>
      <c r="I15" s="212"/>
      <c r="J15" s="153" t="e">
        <f>+J44/J40*100</f>
        <v>#DIV/0!</v>
      </c>
      <c r="K15" s="96">
        <f t="shared" ref="K15:K17" si="3">+M14+$S$6</f>
        <v>5</v>
      </c>
      <c r="L15" s="101"/>
      <c r="M15" s="96">
        <v>8</v>
      </c>
      <c r="N15" s="250"/>
      <c r="O15" s="250"/>
      <c r="P15" s="250"/>
      <c r="Q15" s="250"/>
    </row>
    <row r="16" spans="1:17" ht="17.100000000000001" customHeight="1" thickTop="1" thickBot="1" x14ac:dyDescent="0.3">
      <c r="A16" s="300"/>
      <c r="B16" s="327"/>
      <c r="C16" s="301"/>
      <c r="D16" s="267"/>
      <c r="E16" s="271"/>
      <c r="F16" s="58" t="s">
        <v>65</v>
      </c>
      <c r="G16" s="57"/>
      <c r="H16" s="41"/>
      <c r="I16" s="212"/>
      <c r="J16" s="153" t="e">
        <f t="shared" ref="J16:J17" si="4">+J37/J41*100</f>
        <v>#DIV/0!</v>
      </c>
      <c r="K16" s="96">
        <f t="shared" si="3"/>
        <v>8</v>
      </c>
      <c r="L16" s="97"/>
      <c r="M16" s="96">
        <v>10</v>
      </c>
      <c r="N16" s="250"/>
      <c r="O16" s="250"/>
      <c r="P16" s="250"/>
      <c r="Q16" s="250"/>
    </row>
    <row r="17" spans="1:17" ht="17.100000000000001" customHeight="1" thickTop="1" thickBot="1" x14ac:dyDescent="0.3">
      <c r="A17" s="273"/>
      <c r="B17" s="339"/>
      <c r="C17" s="301"/>
      <c r="D17" s="268"/>
      <c r="E17" s="271"/>
      <c r="F17" s="58" t="s">
        <v>107</v>
      </c>
      <c r="G17" s="57"/>
      <c r="H17" s="41"/>
      <c r="I17" s="212"/>
      <c r="J17" s="153" t="e">
        <f t="shared" si="4"/>
        <v>#DIV/0!</v>
      </c>
      <c r="K17" s="96">
        <f t="shared" si="3"/>
        <v>10</v>
      </c>
      <c r="L17" s="142"/>
      <c r="M17" s="102">
        <v>20</v>
      </c>
      <c r="N17" s="251"/>
      <c r="O17" s="251"/>
      <c r="P17" s="251"/>
      <c r="Q17" s="251"/>
    </row>
    <row r="18" spans="1:17" ht="24.95" customHeight="1" thickTop="1" thickBot="1" x14ac:dyDescent="0.3">
      <c r="A18" s="299">
        <v>4</v>
      </c>
      <c r="B18" s="326" t="s">
        <v>123</v>
      </c>
      <c r="C18" s="301" t="s">
        <v>15</v>
      </c>
      <c r="D18" s="266" t="s">
        <v>129</v>
      </c>
      <c r="E18" s="271" t="s">
        <v>3</v>
      </c>
      <c r="F18" s="303" t="s">
        <v>28</v>
      </c>
      <c r="G18" s="306">
        <v>10</v>
      </c>
      <c r="H18" s="309"/>
      <c r="I18" s="291">
        <v>10</v>
      </c>
      <c r="J18" s="294" t="e">
        <f>(0.8*(J47-J48))/(J48+0.2*(J49-J50))*100</f>
        <v>#DIV/0!</v>
      </c>
      <c r="K18" s="99">
        <v>0</v>
      </c>
      <c r="L18" s="100"/>
      <c r="M18" s="99">
        <v>0.5</v>
      </c>
      <c r="N18" s="253"/>
      <c r="O18" s="253"/>
      <c r="P18" s="253"/>
      <c r="Q18" s="253"/>
    </row>
    <row r="19" spans="1:17" ht="24.95" customHeight="1" thickTop="1" thickBot="1" x14ac:dyDescent="0.3">
      <c r="A19" s="300"/>
      <c r="B19" s="327"/>
      <c r="C19" s="301"/>
      <c r="D19" s="267"/>
      <c r="E19" s="271"/>
      <c r="F19" s="304"/>
      <c r="G19" s="307"/>
      <c r="H19" s="310"/>
      <c r="I19" s="292"/>
      <c r="J19" s="295"/>
      <c r="K19" s="96">
        <f t="shared" ref="K19:K21" si="5">+M18+$S$6</f>
        <v>0.5</v>
      </c>
      <c r="L19" s="101"/>
      <c r="M19" s="96">
        <v>1</v>
      </c>
      <c r="N19" s="250"/>
      <c r="O19" s="250"/>
      <c r="P19" s="250"/>
      <c r="Q19" s="250"/>
    </row>
    <row r="20" spans="1:17" ht="24.95" customHeight="1" thickTop="1" thickBot="1" x14ac:dyDescent="0.3">
      <c r="A20" s="300"/>
      <c r="B20" s="327"/>
      <c r="C20" s="301"/>
      <c r="D20" s="267"/>
      <c r="E20" s="271"/>
      <c r="F20" s="304"/>
      <c r="G20" s="307"/>
      <c r="H20" s="310"/>
      <c r="I20" s="292"/>
      <c r="J20" s="295"/>
      <c r="K20" s="96">
        <f t="shared" si="5"/>
        <v>1</v>
      </c>
      <c r="L20" s="97"/>
      <c r="M20" s="96">
        <v>1.2</v>
      </c>
      <c r="N20" s="250"/>
      <c r="O20" s="250"/>
      <c r="P20" s="250"/>
      <c r="Q20" s="250"/>
    </row>
    <row r="21" spans="1:17" ht="57.75" customHeight="1" thickTop="1" thickBot="1" x14ac:dyDescent="0.3">
      <c r="A21" s="273"/>
      <c r="B21" s="339"/>
      <c r="C21" s="301"/>
      <c r="D21" s="268"/>
      <c r="E21" s="271"/>
      <c r="F21" s="305"/>
      <c r="G21" s="308"/>
      <c r="H21" s="311"/>
      <c r="I21" s="293"/>
      <c r="J21" s="296"/>
      <c r="K21" s="96">
        <f t="shared" si="5"/>
        <v>1.2</v>
      </c>
      <c r="L21" s="142"/>
      <c r="M21" s="102">
        <v>2</v>
      </c>
      <c r="N21" s="251"/>
      <c r="O21" s="251"/>
      <c r="P21" s="251"/>
      <c r="Q21" s="251"/>
    </row>
    <row r="22" spans="1:17" ht="15" customHeight="1" thickTop="1" x14ac:dyDescent="0.25">
      <c r="A22" s="299">
        <v>5</v>
      </c>
      <c r="B22" s="326" t="s">
        <v>109</v>
      </c>
      <c r="C22" s="317" t="s">
        <v>15</v>
      </c>
      <c r="D22" s="256" t="s">
        <v>110</v>
      </c>
      <c r="E22" s="331" t="s">
        <v>3</v>
      </c>
      <c r="F22" s="303" t="s">
        <v>28</v>
      </c>
      <c r="G22" s="306"/>
      <c r="H22" s="309"/>
      <c r="I22" s="291"/>
      <c r="J22" s="294">
        <f>+J51</f>
        <v>0</v>
      </c>
      <c r="K22" s="99">
        <v>0</v>
      </c>
      <c r="L22" s="100"/>
      <c r="M22" s="103">
        <v>70</v>
      </c>
      <c r="N22" s="253" t="s">
        <v>177</v>
      </c>
      <c r="O22" s="253" t="s">
        <v>177</v>
      </c>
      <c r="P22" s="253" t="s">
        <v>177</v>
      </c>
      <c r="Q22" s="253" t="s">
        <v>177</v>
      </c>
    </row>
    <row r="23" spans="1:17" ht="15" customHeight="1" x14ac:dyDescent="0.25">
      <c r="A23" s="300"/>
      <c r="B23" s="327"/>
      <c r="C23" s="318"/>
      <c r="D23" s="257"/>
      <c r="E23" s="332"/>
      <c r="F23" s="304"/>
      <c r="G23" s="307"/>
      <c r="H23" s="310"/>
      <c r="I23" s="292"/>
      <c r="J23" s="295"/>
      <c r="K23" s="96">
        <f t="shared" ref="K23:K25" si="6">+M22+$S$6</f>
        <v>70</v>
      </c>
      <c r="L23" s="101"/>
      <c r="M23" s="96">
        <v>80</v>
      </c>
      <c r="N23" s="250"/>
      <c r="O23" s="250"/>
      <c r="P23" s="250"/>
      <c r="Q23" s="250"/>
    </row>
    <row r="24" spans="1:17" x14ac:dyDescent="0.25">
      <c r="A24" s="300"/>
      <c r="B24" s="327"/>
      <c r="C24" s="318"/>
      <c r="D24" s="257"/>
      <c r="E24" s="332"/>
      <c r="F24" s="304"/>
      <c r="G24" s="307"/>
      <c r="H24" s="310"/>
      <c r="I24" s="292"/>
      <c r="J24" s="295"/>
      <c r="K24" s="96">
        <f t="shared" si="6"/>
        <v>80</v>
      </c>
      <c r="L24" s="97"/>
      <c r="M24" s="96">
        <v>90</v>
      </c>
      <c r="N24" s="250"/>
      <c r="O24" s="250"/>
      <c r="P24" s="250"/>
      <c r="Q24" s="250"/>
    </row>
    <row r="25" spans="1:17" ht="15" customHeight="1" thickBot="1" x14ac:dyDescent="0.3">
      <c r="A25" s="325"/>
      <c r="B25" s="328"/>
      <c r="C25" s="329"/>
      <c r="D25" s="330"/>
      <c r="E25" s="333"/>
      <c r="F25" s="334"/>
      <c r="G25" s="335"/>
      <c r="H25" s="336"/>
      <c r="I25" s="337"/>
      <c r="J25" s="338"/>
      <c r="K25" s="96">
        <f t="shared" si="6"/>
        <v>90</v>
      </c>
      <c r="L25" s="106"/>
      <c r="M25" s="104">
        <v>100</v>
      </c>
      <c r="N25" s="251"/>
      <c r="O25" s="251"/>
      <c r="P25" s="251"/>
      <c r="Q25" s="251"/>
    </row>
    <row r="26" spans="1:17" ht="16.5" thickTop="1" thickBot="1" x14ac:dyDescent="0.3">
      <c r="A26" s="323" t="s">
        <v>29</v>
      </c>
      <c r="B26" s="287"/>
      <c r="C26" s="287"/>
      <c r="D26" s="287"/>
      <c r="E26" s="287"/>
      <c r="F26" s="287"/>
      <c r="G26" s="287"/>
      <c r="H26" s="287"/>
      <c r="I26" s="287"/>
      <c r="J26" s="287"/>
      <c r="K26" s="287"/>
      <c r="L26" s="287"/>
      <c r="M26" s="287"/>
      <c r="N26" s="287"/>
      <c r="O26" s="287"/>
      <c r="P26" s="287"/>
      <c r="Q26" s="324"/>
    </row>
    <row r="27" spans="1:17" ht="15.75" thickTop="1" x14ac:dyDescent="0.25">
      <c r="A27" s="320" t="s">
        <v>31</v>
      </c>
      <c r="B27" s="322" t="s">
        <v>112</v>
      </c>
      <c r="C27" s="322" t="s">
        <v>5</v>
      </c>
      <c r="D27" s="269" t="s">
        <v>53</v>
      </c>
      <c r="E27" s="270" t="s">
        <v>3</v>
      </c>
      <c r="F27" s="312" t="s">
        <v>28</v>
      </c>
      <c r="G27" s="59"/>
      <c r="H27" s="5"/>
      <c r="I27" s="213"/>
      <c r="J27" s="269"/>
      <c r="K27" s="117"/>
      <c r="L27" s="118"/>
      <c r="M27" s="118"/>
      <c r="N27" s="118"/>
      <c r="O27" s="118"/>
      <c r="P27" s="118"/>
      <c r="Q27" s="52"/>
    </row>
    <row r="28" spans="1:17" x14ac:dyDescent="0.25">
      <c r="A28" s="321"/>
      <c r="B28" s="319"/>
      <c r="C28" s="319"/>
      <c r="D28" s="258"/>
      <c r="E28" s="261"/>
      <c r="F28" s="313"/>
      <c r="G28" s="60"/>
      <c r="H28" s="2"/>
      <c r="I28" s="214"/>
      <c r="J28" s="258"/>
      <c r="K28" s="119"/>
      <c r="L28" s="108"/>
      <c r="M28" s="108"/>
      <c r="N28" s="108"/>
      <c r="O28" s="108"/>
      <c r="P28" s="108"/>
      <c r="Q28" s="31"/>
    </row>
    <row r="29" spans="1:17" x14ac:dyDescent="0.25">
      <c r="A29" s="272" t="s">
        <v>32</v>
      </c>
      <c r="B29" s="274" t="s">
        <v>113</v>
      </c>
      <c r="C29" s="274" t="s">
        <v>5</v>
      </c>
      <c r="D29" s="262" t="s">
        <v>53</v>
      </c>
      <c r="E29" s="264" t="s">
        <v>3</v>
      </c>
      <c r="F29" s="254" t="s">
        <v>114</v>
      </c>
      <c r="G29" s="60"/>
      <c r="H29" s="2"/>
      <c r="I29" s="214"/>
      <c r="J29" s="248"/>
      <c r="K29" s="119"/>
      <c r="L29" s="108"/>
      <c r="M29" s="108"/>
      <c r="N29" s="108"/>
      <c r="O29" s="108"/>
      <c r="P29" s="108"/>
      <c r="Q29" s="31"/>
    </row>
    <row r="30" spans="1:17" ht="15.75" thickBot="1" x14ac:dyDescent="0.3">
      <c r="A30" s="273"/>
      <c r="B30" s="249"/>
      <c r="C30" s="249"/>
      <c r="D30" s="263"/>
      <c r="E30" s="265"/>
      <c r="F30" s="255"/>
      <c r="G30" s="61"/>
      <c r="H30" s="7"/>
      <c r="I30" s="215"/>
      <c r="J30" s="249"/>
      <c r="K30" s="120"/>
      <c r="L30" s="109"/>
      <c r="M30" s="109"/>
      <c r="N30" s="109"/>
      <c r="O30" s="109"/>
      <c r="P30" s="109"/>
      <c r="Q30" s="33"/>
    </row>
    <row r="31" spans="1:17" ht="15" customHeight="1" thickTop="1" x14ac:dyDescent="0.25">
      <c r="A31" s="316" t="s">
        <v>33</v>
      </c>
      <c r="B31" s="317" t="s">
        <v>117</v>
      </c>
      <c r="C31" s="317" t="s">
        <v>5</v>
      </c>
      <c r="D31" s="256" t="s">
        <v>22</v>
      </c>
      <c r="E31" s="259" t="s">
        <v>62</v>
      </c>
      <c r="F31" s="81" t="s">
        <v>63</v>
      </c>
      <c r="G31" s="76"/>
      <c r="H31" s="220">
        <v>2</v>
      </c>
      <c r="I31" s="216"/>
      <c r="J31" s="220">
        <v>12</v>
      </c>
      <c r="K31" s="138"/>
      <c r="L31" s="139"/>
      <c r="M31" s="139"/>
      <c r="N31" s="139"/>
      <c r="O31" s="139"/>
      <c r="P31" s="139"/>
      <c r="Q31" s="154"/>
    </row>
    <row r="32" spans="1:17" x14ac:dyDescent="0.25">
      <c r="A32" s="314"/>
      <c r="B32" s="318"/>
      <c r="C32" s="318"/>
      <c r="D32" s="257"/>
      <c r="E32" s="260"/>
      <c r="F32" s="68" t="s">
        <v>64</v>
      </c>
      <c r="G32" s="62"/>
      <c r="H32" s="244">
        <v>0</v>
      </c>
      <c r="I32" s="217"/>
      <c r="J32" s="223">
        <v>8</v>
      </c>
      <c r="K32" s="121"/>
      <c r="L32" s="107"/>
      <c r="M32" s="107"/>
      <c r="N32" s="107"/>
      <c r="O32" s="107"/>
      <c r="P32" s="107"/>
      <c r="Q32" s="30"/>
    </row>
    <row r="33" spans="1:17" x14ac:dyDescent="0.25">
      <c r="A33" s="314"/>
      <c r="B33" s="318"/>
      <c r="C33" s="318"/>
      <c r="D33" s="257"/>
      <c r="E33" s="260"/>
      <c r="F33" s="68" t="s">
        <v>65</v>
      </c>
      <c r="G33" s="62"/>
      <c r="H33" s="244">
        <v>0</v>
      </c>
      <c r="I33" s="217"/>
      <c r="J33" s="223"/>
      <c r="K33" s="121"/>
      <c r="L33" s="107"/>
      <c r="M33" s="107"/>
      <c r="N33" s="107"/>
      <c r="O33" s="107"/>
      <c r="P33" s="107"/>
      <c r="Q33" s="30"/>
    </row>
    <row r="34" spans="1:17" x14ac:dyDescent="0.25">
      <c r="A34" s="314"/>
      <c r="B34" s="319"/>
      <c r="C34" s="319"/>
      <c r="D34" s="258"/>
      <c r="E34" s="261"/>
      <c r="F34" s="66" t="s">
        <v>107</v>
      </c>
      <c r="G34" s="60"/>
      <c r="H34" s="244">
        <v>6</v>
      </c>
      <c r="I34" s="214"/>
      <c r="J34" s="223"/>
      <c r="K34" s="119"/>
      <c r="L34" s="108"/>
      <c r="M34" s="108"/>
      <c r="N34" s="108"/>
      <c r="O34" s="108"/>
      <c r="P34" s="108"/>
      <c r="Q34" s="31"/>
    </row>
    <row r="35" spans="1:17" x14ac:dyDescent="0.25">
      <c r="A35" s="314" t="s">
        <v>34</v>
      </c>
      <c r="B35" s="318" t="s">
        <v>118</v>
      </c>
      <c r="C35" s="318" t="s">
        <v>5</v>
      </c>
      <c r="D35" s="257" t="s">
        <v>22</v>
      </c>
      <c r="E35" s="260" t="s">
        <v>62</v>
      </c>
      <c r="F35" s="68" t="s">
        <v>63</v>
      </c>
      <c r="G35" s="62"/>
      <c r="H35" s="244">
        <v>2</v>
      </c>
      <c r="I35" s="217"/>
      <c r="J35" s="223">
        <v>12</v>
      </c>
      <c r="K35" s="121"/>
      <c r="L35" s="107"/>
      <c r="M35" s="107"/>
      <c r="N35" s="107"/>
      <c r="O35" s="107"/>
      <c r="P35" s="107"/>
      <c r="Q35" s="30"/>
    </row>
    <row r="36" spans="1:17" x14ac:dyDescent="0.25">
      <c r="A36" s="314"/>
      <c r="B36" s="318"/>
      <c r="C36" s="318"/>
      <c r="D36" s="257"/>
      <c r="E36" s="260"/>
      <c r="F36" s="68" t="s">
        <v>64</v>
      </c>
      <c r="G36" s="62"/>
      <c r="H36" s="244">
        <v>0</v>
      </c>
      <c r="I36" s="217"/>
      <c r="J36" s="223">
        <v>8</v>
      </c>
      <c r="K36" s="121"/>
      <c r="L36" s="107"/>
      <c r="M36" s="107"/>
      <c r="N36" s="107"/>
      <c r="O36" s="107"/>
      <c r="P36" s="107"/>
      <c r="Q36" s="30"/>
    </row>
    <row r="37" spans="1:17" x14ac:dyDescent="0.25">
      <c r="A37" s="314"/>
      <c r="B37" s="318"/>
      <c r="C37" s="318"/>
      <c r="D37" s="257"/>
      <c r="E37" s="260"/>
      <c r="F37" s="68" t="s">
        <v>65</v>
      </c>
      <c r="G37" s="62"/>
      <c r="H37" s="244">
        <v>0</v>
      </c>
      <c r="I37" s="217"/>
      <c r="J37" s="223"/>
      <c r="K37" s="121"/>
      <c r="L37" s="107"/>
      <c r="M37" s="107"/>
      <c r="N37" s="107"/>
      <c r="O37" s="107"/>
      <c r="P37" s="107"/>
      <c r="Q37" s="30"/>
    </row>
    <row r="38" spans="1:17" ht="15.75" thickBot="1" x14ac:dyDescent="0.3">
      <c r="A38" s="315"/>
      <c r="B38" s="249"/>
      <c r="C38" s="249"/>
      <c r="D38" s="263"/>
      <c r="E38" s="265"/>
      <c r="F38" s="67" t="s">
        <v>107</v>
      </c>
      <c r="G38" s="61"/>
      <c r="H38" s="222">
        <v>6</v>
      </c>
      <c r="I38" s="215"/>
      <c r="J38" s="222"/>
      <c r="K38" s="120"/>
      <c r="L38" s="109"/>
      <c r="M38" s="109"/>
      <c r="N38" s="109"/>
      <c r="O38" s="109"/>
      <c r="P38" s="109"/>
      <c r="Q38" s="33"/>
    </row>
    <row r="39" spans="1:17" ht="15" customHeight="1" thickTop="1" x14ac:dyDescent="0.25">
      <c r="A39" s="316" t="s">
        <v>35</v>
      </c>
      <c r="B39" s="317" t="s">
        <v>121</v>
      </c>
      <c r="C39" s="317" t="s">
        <v>5</v>
      </c>
      <c r="D39" s="256" t="s">
        <v>22</v>
      </c>
      <c r="E39" s="259" t="s">
        <v>62</v>
      </c>
      <c r="F39" s="81" t="s">
        <v>63</v>
      </c>
      <c r="G39" s="76"/>
      <c r="H39" s="220"/>
      <c r="I39" s="216"/>
      <c r="J39" s="220">
        <v>0</v>
      </c>
      <c r="K39" s="138"/>
      <c r="L39" s="139"/>
      <c r="M39" s="139"/>
      <c r="N39" s="139"/>
      <c r="O39" s="139"/>
      <c r="P39" s="139"/>
      <c r="Q39" s="154"/>
    </row>
    <row r="40" spans="1:17" x14ac:dyDescent="0.25">
      <c r="A40" s="314"/>
      <c r="B40" s="318"/>
      <c r="C40" s="318"/>
      <c r="D40" s="257"/>
      <c r="E40" s="260"/>
      <c r="F40" s="68" t="s">
        <v>64</v>
      </c>
      <c r="G40" s="62"/>
      <c r="H40" s="244"/>
      <c r="I40" s="217"/>
      <c r="J40" s="223">
        <v>0</v>
      </c>
      <c r="K40" s="121"/>
      <c r="L40" s="107"/>
      <c r="M40" s="107"/>
      <c r="N40" s="107"/>
      <c r="O40" s="107"/>
      <c r="P40" s="107"/>
      <c r="Q40" s="30"/>
    </row>
    <row r="41" spans="1:17" x14ac:dyDescent="0.25">
      <c r="A41" s="314"/>
      <c r="B41" s="318"/>
      <c r="C41" s="318"/>
      <c r="D41" s="257"/>
      <c r="E41" s="260"/>
      <c r="F41" s="68" t="s">
        <v>65</v>
      </c>
      <c r="G41" s="62"/>
      <c r="H41" s="244"/>
      <c r="I41" s="217"/>
      <c r="J41" s="223"/>
      <c r="K41" s="121"/>
      <c r="L41" s="107"/>
      <c r="M41" s="107"/>
      <c r="N41" s="107"/>
      <c r="O41" s="107"/>
      <c r="P41" s="107"/>
      <c r="Q41" s="30"/>
    </row>
    <row r="42" spans="1:17" x14ac:dyDescent="0.25">
      <c r="A42" s="314"/>
      <c r="B42" s="319"/>
      <c r="C42" s="319"/>
      <c r="D42" s="258"/>
      <c r="E42" s="261"/>
      <c r="F42" s="66" t="s">
        <v>107</v>
      </c>
      <c r="G42" s="60"/>
      <c r="H42" s="244"/>
      <c r="I42" s="214"/>
      <c r="J42" s="223"/>
      <c r="K42" s="119"/>
      <c r="L42" s="108"/>
      <c r="M42" s="108"/>
      <c r="N42" s="108"/>
      <c r="O42" s="108"/>
      <c r="P42" s="108"/>
      <c r="Q42" s="31"/>
    </row>
    <row r="43" spans="1:17" x14ac:dyDescent="0.25">
      <c r="A43" s="314" t="s">
        <v>36</v>
      </c>
      <c r="B43" s="318" t="s">
        <v>122</v>
      </c>
      <c r="C43" s="318" t="s">
        <v>5</v>
      </c>
      <c r="D43" s="257" t="s">
        <v>22</v>
      </c>
      <c r="E43" s="260" t="s">
        <v>62</v>
      </c>
      <c r="F43" s="68" t="s">
        <v>63</v>
      </c>
      <c r="G43" s="62"/>
      <c r="H43" s="244"/>
      <c r="I43" s="217"/>
      <c r="J43" s="223">
        <v>0</v>
      </c>
      <c r="K43" s="121"/>
      <c r="L43" s="107"/>
      <c r="M43" s="107"/>
      <c r="N43" s="107"/>
      <c r="O43" s="107"/>
      <c r="P43" s="107"/>
      <c r="Q43" s="30"/>
    </row>
    <row r="44" spans="1:17" x14ac:dyDescent="0.25">
      <c r="A44" s="314"/>
      <c r="B44" s="318"/>
      <c r="C44" s="318"/>
      <c r="D44" s="257"/>
      <c r="E44" s="260"/>
      <c r="F44" s="68" t="s">
        <v>64</v>
      </c>
      <c r="G44" s="62"/>
      <c r="H44" s="244"/>
      <c r="I44" s="217"/>
      <c r="J44" s="223">
        <v>0</v>
      </c>
      <c r="K44" s="121"/>
      <c r="L44" s="107"/>
      <c r="M44" s="107"/>
      <c r="N44" s="107"/>
      <c r="O44" s="107"/>
      <c r="P44" s="107"/>
      <c r="Q44" s="30"/>
    </row>
    <row r="45" spans="1:17" x14ac:dyDescent="0.25">
      <c r="A45" s="314"/>
      <c r="B45" s="318"/>
      <c r="C45" s="318"/>
      <c r="D45" s="257"/>
      <c r="E45" s="260"/>
      <c r="F45" s="68" t="s">
        <v>65</v>
      </c>
      <c r="G45" s="62"/>
      <c r="H45" s="244"/>
      <c r="I45" s="217"/>
      <c r="J45" s="223"/>
      <c r="K45" s="121"/>
      <c r="L45" s="107"/>
      <c r="M45" s="107"/>
      <c r="N45" s="107"/>
      <c r="O45" s="107"/>
      <c r="P45" s="107"/>
      <c r="Q45" s="30"/>
    </row>
    <row r="46" spans="1:17" ht="15.75" thickBot="1" x14ac:dyDescent="0.3">
      <c r="A46" s="315"/>
      <c r="B46" s="249"/>
      <c r="C46" s="249"/>
      <c r="D46" s="263"/>
      <c r="E46" s="265"/>
      <c r="F46" s="67" t="s">
        <v>107</v>
      </c>
      <c r="G46" s="61"/>
      <c r="H46" s="222"/>
      <c r="I46" s="215"/>
      <c r="J46" s="222"/>
      <c r="K46" s="120"/>
      <c r="L46" s="109"/>
      <c r="M46" s="109"/>
      <c r="N46" s="109"/>
      <c r="O46" s="109"/>
      <c r="P46" s="109"/>
      <c r="Q46" s="33"/>
    </row>
    <row r="47" spans="1:17" s="143" customFormat="1" ht="27" customHeight="1" thickTop="1" thickBot="1" x14ac:dyDescent="0.3">
      <c r="A47" s="144" t="s">
        <v>37</v>
      </c>
      <c r="B47" s="145" t="s">
        <v>125</v>
      </c>
      <c r="C47" s="145" t="s">
        <v>5</v>
      </c>
      <c r="D47" s="146" t="s">
        <v>22</v>
      </c>
      <c r="E47" s="148" t="s">
        <v>3</v>
      </c>
      <c r="F47" s="147" t="s">
        <v>28</v>
      </c>
      <c r="G47" s="149"/>
      <c r="H47" s="221">
        <v>540</v>
      </c>
      <c r="I47" s="218"/>
      <c r="J47" s="221"/>
      <c r="K47" s="150"/>
      <c r="L47" s="151"/>
      <c r="M47" s="151"/>
      <c r="N47" s="151"/>
      <c r="O47" s="151"/>
      <c r="P47" s="151"/>
      <c r="Q47" s="152"/>
    </row>
    <row r="48" spans="1:17" s="143" customFormat="1" ht="27" customHeight="1" thickTop="1" thickBot="1" x14ac:dyDescent="0.3">
      <c r="A48" s="144" t="s">
        <v>38</v>
      </c>
      <c r="B48" s="145" t="s">
        <v>126</v>
      </c>
      <c r="C48" s="145" t="s">
        <v>5</v>
      </c>
      <c r="D48" s="146" t="s">
        <v>22</v>
      </c>
      <c r="E48" s="148" t="s">
        <v>3</v>
      </c>
      <c r="F48" s="147" t="s">
        <v>28</v>
      </c>
      <c r="G48" s="149"/>
      <c r="H48" s="221">
        <v>511</v>
      </c>
      <c r="I48" s="218"/>
      <c r="J48" s="221"/>
      <c r="K48" s="150"/>
      <c r="L48" s="151"/>
      <c r="M48" s="151"/>
      <c r="N48" s="151"/>
      <c r="O48" s="151"/>
      <c r="P48" s="151"/>
      <c r="Q48" s="152"/>
    </row>
    <row r="49" spans="1:17" s="143" customFormat="1" ht="27" customHeight="1" thickTop="1" thickBot="1" x14ac:dyDescent="0.3">
      <c r="A49" s="144" t="s">
        <v>40</v>
      </c>
      <c r="B49" s="145" t="s">
        <v>127</v>
      </c>
      <c r="C49" s="145" t="s">
        <v>5</v>
      </c>
      <c r="D49" s="146" t="s">
        <v>22</v>
      </c>
      <c r="E49" s="148" t="s">
        <v>3</v>
      </c>
      <c r="F49" s="147" t="s">
        <v>28</v>
      </c>
      <c r="G49" s="149"/>
      <c r="H49" s="221">
        <f>36+12</f>
        <v>48</v>
      </c>
      <c r="I49" s="218"/>
      <c r="J49" s="221"/>
      <c r="K49" s="150"/>
      <c r="L49" s="151"/>
      <c r="M49" s="151"/>
      <c r="N49" s="151"/>
      <c r="O49" s="151"/>
      <c r="P49" s="151"/>
      <c r="Q49" s="152"/>
    </row>
    <row r="50" spans="1:17" s="143" customFormat="1" ht="27" customHeight="1" thickTop="1" thickBot="1" x14ac:dyDescent="0.3">
      <c r="A50" s="144" t="s">
        <v>39</v>
      </c>
      <c r="B50" s="145" t="s">
        <v>128</v>
      </c>
      <c r="C50" s="145" t="s">
        <v>5</v>
      </c>
      <c r="D50" s="146" t="s">
        <v>22</v>
      </c>
      <c r="E50" s="148" t="s">
        <v>3</v>
      </c>
      <c r="F50" s="147" t="s">
        <v>28</v>
      </c>
      <c r="G50" s="149"/>
      <c r="H50" s="221">
        <v>42</v>
      </c>
      <c r="I50" s="218"/>
      <c r="J50" s="221"/>
      <c r="K50" s="150"/>
      <c r="L50" s="151"/>
      <c r="M50" s="151"/>
      <c r="N50" s="151"/>
      <c r="O50" s="151"/>
      <c r="P50" s="151"/>
      <c r="Q50" s="152"/>
    </row>
    <row r="51" spans="1:17" s="143" customFormat="1" ht="27" customHeight="1" thickTop="1" thickBot="1" x14ac:dyDescent="0.3">
      <c r="A51" s="144" t="s">
        <v>41</v>
      </c>
      <c r="B51" s="145" t="s">
        <v>130</v>
      </c>
      <c r="C51" s="145" t="s">
        <v>5</v>
      </c>
      <c r="D51" s="146" t="s">
        <v>22</v>
      </c>
      <c r="E51" s="148" t="s">
        <v>3</v>
      </c>
      <c r="F51" s="147" t="s">
        <v>28</v>
      </c>
      <c r="G51" s="149"/>
      <c r="H51" s="221"/>
      <c r="I51" s="218"/>
      <c r="J51" s="221"/>
      <c r="K51" s="150"/>
      <c r="L51" s="151"/>
      <c r="M51" s="151"/>
      <c r="N51" s="151"/>
      <c r="O51" s="151"/>
      <c r="P51" s="151"/>
      <c r="Q51" s="152"/>
    </row>
    <row r="52" spans="1:17" ht="15.75" thickTop="1" x14ac:dyDescent="0.25"/>
    <row r="56" spans="1:17" x14ac:dyDescent="0.25">
      <c r="J56" s="219" t="s">
        <v>176</v>
      </c>
    </row>
  </sheetData>
  <mergeCells count="105">
    <mergeCell ref="A14:A17"/>
    <mergeCell ref="B14:B17"/>
    <mergeCell ref="C14:C17"/>
    <mergeCell ref="A3:Q3"/>
    <mergeCell ref="A4:D4"/>
    <mergeCell ref="E4:Q4"/>
    <mergeCell ref="Q6:Q9"/>
    <mergeCell ref="F6:F9"/>
    <mergeCell ref="G6:G9"/>
    <mergeCell ref="H6:H9"/>
    <mergeCell ref="K5:M5"/>
    <mergeCell ref="J6:J9"/>
    <mergeCell ref="A6:A9"/>
    <mergeCell ref="B6:B9"/>
    <mergeCell ref="C6:C9"/>
    <mergeCell ref="D6:D9"/>
    <mergeCell ref="E6:E9"/>
    <mergeCell ref="I6:I9"/>
    <mergeCell ref="P6:P9"/>
    <mergeCell ref="P10:P13"/>
    <mergeCell ref="P14:P17"/>
    <mergeCell ref="A27:A28"/>
    <mergeCell ref="B27:B28"/>
    <mergeCell ref="C27:C28"/>
    <mergeCell ref="C18:C21"/>
    <mergeCell ref="Q22:Q25"/>
    <mergeCell ref="A26:Q26"/>
    <mergeCell ref="A22:A25"/>
    <mergeCell ref="B22:B25"/>
    <mergeCell ref="C22:C25"/>
    <mergeCell ref="D22:D25"/>
    <mergeCell ref="E22:E25"/>
    <mergeCell ref="F22:F25"/>
    <mergeCell ref="G22:G25"/>
    <mergeCell ref="H22:H25"/>
    <mergeCell ref="I22:I25"/>
    <mergeCell ref="J22:J25"/>
    <mergeCell ref="P18:P21"/>
    <mergeCell ref="P22:P25"/>
    <mergeCell ref="B18:B21"/>
    <mergeCell ref="D39:D42"/>
    <mergeCell ref="E39:E42"/>
    <mergeCell ref="C35:C38"/>
    <mergeCell ref="C31:C34"/>
    <mergeCell ref="C43:C46"/>
    <mergeCell ref="D43:D46"/>
    <mergeCell ref="E43:E46"/>
    <mergeCell ref="D35:D38"/>
    <mergeCell ref="E35:E38"/>
    <mergeCell ref="A43:A46"/>
    <mergeCell ref="A31:A34"/>
    <mergeCell ref="A35:A38"/>
    <mergeCell ref="A39:A42"/>
    <mergeCell ref="B39:B42"/>
    <mergeCell ref="B35:B38"/>
    <mergeCell ref="B31:B34"/>
    <mergeCell ref="B43:B46"/>
    <mergeCell ref="C39:C42"/>
    <mergeCell ref="A29:A30"/>
    <mergeCell ref="B29:B30"/>
    <mergeCell ref="A1:C1"/>
    <mergeCell ref="D1:Q1"/>
    <mergeCell ref="C2:D2"/>
    <mergeCell ref="E2:F2"/>
    <mergeCell ref="G2:I2"/>
    <mergeCell ref="J2:M2"/>
    <mergeCell ref="A2:B2"/>
    <mergeCell ref="I18:I21"/>
    <mergeCell ref="Q18:Q21"/>
    <mergeCell ref="J18:J21"/>
    <mergeCell ref="Q14:Q17"/>
    <mergeCell ref="A10:A13"/>
    <mergeCell ref="B10:B13"/>
    <mergeCell ref="E18:E21"/>
    <mergeCell ref="A18:A21"/>
    <mergeCell ref="C10:C13"/>
    <mergeCell ref="D10:D13"/>
    <mergeCell ref="C29:C30"/>
    <mergeCell ref="F18:F21"/>
    <mergeCell ref="G18:G21"/>
    <mergeCell ref="H18:H21"/>
    <mergeCell ref="F27:F28"/>
    <mergeCell ref="J29:J30"/>
    <mergeCell ref="O6:O9"/>
    <mergeCell ref="O10:O13"/>
    <mergeCell ref="O14:O17"/>
    <mergeCell ref="O18:O21"/>
    <mergeCell ref="O22:O25"/>
    <mergeCell ref="F29:F30"/>
    <mergeCell ref="D31:D34"/>
    <mergeCell ref="E31:E34"/>
    <mergeCell ref="D29:D30"/>
    <mergeCell ref="E29:E30"/>
    <mergeCell ref="D18:D21"/>
    <mergeCell ref="D27:D28"/>
    <mergeCell ref="E27:E28"/>
    <mergeCell ref="E14:E17"/>
    <mergeCell ref="E10:E13"/>
    <mergeCell ref="D14:D17"/>
    <mergeCell ref="J27:J28"/>
    <mergeCell ref="N6:N9"/>
    <mergeCell ref="N10:N13"/>
    <mergeCell ref="N14:N17"/>
    <mergeCell ref="N18:N21"/>
    <mergeCell ref="N22:N25"/>
  </mergeCell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Q57"/>
  <sheetViews>
    <sheetView topLeftCell="A40" zoomScale="70" zoomScaleNormal="70" workbookViewId="0">
      <selection activeCell="O10" sqref="O10:O13"/>
    </sheetView>
  </sheetViews>
  <sheetFormatPr baseColWidth="10" defaultRowHeight="15" x14ac:dyDescent="0.25"/>
  <cols>
    <col min="2" max="2" width="50.7109375" customWidth="1"/>
    <col min="3" max="3" width="10.7109375" customWidth="1"/>
    <col min="4" max="4" width="50.7109375" customWidth="1"/>
    <col min="5" max="5" width="15.7109375" customWidth="1"/>
    <col min="6" max="6" width="13.85546875" customWidth="1"/>
    <col min="7" max="10" width="13.7109375" customWidth="1"/>
    <col min="11" max="11" width="6.42578125" customWidth="1"/>
    <col min="12" max="12" width="3.28515625" customWidth="1"/>
    <col min="13" max="13" width="7.5703125" customWidth="1"/>
    <col min="14" max="14" width="1" hidden="1" customWidth="1"/>
    <col min="15" max="15" width="49.28515625" customWidth="1"/>
  </cols>
  <sheetData>
    <row r="1" spans="1:17" ht="81.75" customHeight="1" thickTop="1" thickBot="1" x14ac:dyDescent="0.3">
      <c r="A1" s="275"/>
      <c r="B1" s="276"/>
      <c r="C1" s="276"/>
      <c r="D1" s="277" t="s">
        <v>132</v>
      </c>
      <c r="E1" s="277"/>
      <c r="F1" s="277"/>
      <c r="G1" s="277"/>
      <c r="H1" s="277"/>
      <c r="I1" s="277"/>
      <c r="J1" s="277"/>
      <c r="K1" s="277"/>
      <c r="L1" s="277"/>
      <c r="M1" s="277"/>
      <c r="N1" s="277"/>
      <c r="O1" s="278"/>
    </row>
    <row r="2" spans="1:17" ht="28.5" customHeight="1" thickTop="1" thickBot="1" x14ac:dyDescent="0.3">
      <c r="A2" s="289" t="s">
        <v>12</v>
      </c>
      <c r="B2" s="290"/>
      <c r="C2" s="283" t="s">
        <v>133</v>
      </c>
      <c r="D2" s="285"/>
      <c r="E2" s="281" t="s">
        <v>131</v>
      </c>
      <c r="F2" s="282"/>
      <c r="G2" s="283" t="s">
        <v>175</v>
      </c>
      <c r="H2" s="284"/>
      <c r="I2" s="285"/>
      <c r="J2" s="286" t="s">
        <v>48</v>
      </c>
      <c r="K2" s="287"/>
      <c r="L2" s="287"/>
      <c r="M2" s="288"/>
      <c r="N2" s="227"/>
      <c r="O2" s="156">
        <v>2025</v>
      </c>
    </row>
    <row r="3" spans="1:17" ht="16.5" customHeight="1" thickTop="1" thickBot="1" x14ac:dyDescent="0.3">
      <c r="A3" s="323" t="s">
        <v>30</v>
      </c>
      <c r="B3" s="287"/>
      <c r="C3" s="287"/>
      <c r="D3" s="287"/>
      <c r="E3" s="287"/>
      <c r="F3" s="287"/>
      <c r="G3" s="287"/>
      <c r="H3" s="287"/>
      <c r="I3" s="287"/>
      <c r="J3" s="287"/>
      <c r="K3" s="287"/>
      <c r="L3" s="287"/>
      <c r="M3" s="287"/>
      <c r="N3" s="287"/>
      <c r="O3" s="324"/>
    </row>
    <row r="4" spans="1:17" ht="16.5" customHeight="1" thickTop="1" thickBot="1" x14ac:dyDescent="0.3">
      <c r="A4" s="340" t="s">
        <v>25</v>
      </c>
      <c r="B4" s="341"/>
      <c r="C4" s="341"/>
      <c r="D4" s="396"/>
      <c r="E4" s="397" t="s">
        <v>23</v>
      </c>
      <c r="F4" s="341"/>
      <c r="G4" s="341"/>
      <c r="H4" s="341"/>
      <c r="I4" s="341"/>
      <c r="J4" s="341"/>
      <c r="K4" s="342"/>
      <c r="L4" s="342"/>
      <c r="M4" s="342"/>
      <c r="N4" s="342"/>
      <c r="O4" s="398"/>
    </row>
    <row r="5" spans="1:17" ht="78.75" customHeight="1" thickTop="1" thickBot="1" x14ac:dyDescent="0.3">
      <c r="A5" s="10" t="s">
        <v>46</v>
      </c>
      <c r="B5" s="9" t="s">
        <v>47</v>
      </c>
      <c r="C5" s="9" t="s">
        <v>0</v>
      </c>
      <c r="D5" s="45" t="s">
        <v>13</v>
      </c>
      <c r="E5" s="44" t="s">
        <v>24</v>
      </c>
      <c r="F5" s="9" t="s">
        <v>14</v>
      </c>
      <c r="G5" s="111" t="s">
        <v>102</v>
      </c>
      <c r="H5" s="112" t="s">
        <v>103</v>
      </c>
      <c r="I5" s="43" t="s">
        <v>104</v>
      </c>
      <c r="J5" s="43" t="s">
        <v>105</v>
      </c>
      <c r="K5" s="399" t="s">
        <v>1</v>
      </c>
      <c r="L5" s="400"/>
      <c r="M5" s="401"/>
      <c r="N5" s="233" t="s">
        <v>106</v>
      </c>
      <c r="O5" s="243" t="s">
        <v>106</v>
      </c>
    </row>
    <row r="6" spans="1:17" ht="72" customHeight="1" thickTop="1" thickBot="1" x14ac:dyDescent="0.3">
      <c r="A6" s="320">
        <v>1</v>
      </c>
      <c r="B6" s="353" t="s">
        <v>4</v>
      </c>
      <c r="C6" s="322" t="s">
        <v>15</v>
      </c>
      <c r="D6" s="269" t="s">
        <v>169</v>
      </c>
      <c r="E6" s="270" t="s">
        <v>2</v>
      </c>
      <c r="F6" s="402" t="s">
        <v>26</v>
      </c>
      <c r="G6" s="348"/>
      <c r="H6" s="404">
        <f>SUM(H27,H29,H31)/H33*100</f>
        <v>100</v>
      </c>
      <c r="I6" s="413"/>
      <c r="J6" s="404">
        <f>SUM(J27,J29,J31)/J33*100</f>
        <v>100</v>
      </c>
      <c r="K6" s="125">
        <v>0</v>
      </c>
      <c r="L6" s="126"/>
      <c r="M6" s="228">
        <v>85</v>
      </c>
      <c r="N6" s="406" t="s">
        <v>181</v>
      </c>
      <c r="O6" s="487" t="s">
        <v>196</v>
      </c>
      <c r="Q6" s="247">
        <v>1.0000000000000001E-5</v>
      </c>
    </row>
    <row r="7" spans="1:17" ht="81.75" customHeight="1" thickTop="1" thickBot="1" x14ac:dyDescent="0.3">
      <c r="A7" s="300"/>
      <c r="B7" s="327"/>
      <c r="C7" s="318"/>
      <c r="D7" s="257"/>
      <c r="E7" s="260"/>
      <c r="F7" s="403"/>
      <c r="G7" s="308"/>
      <c r="H7" s="405"/>
      <c r="I7" s="414"/>
      <c r="J7" s="405"/>
      <c r="K7" s="127">
        <f>+M6+$Q$6</f>
        <v>85.000010000000003</v>
      </c>
      <c r="L7" s="128"/>
      <c r="M7" s="229">
        <v>90</v>
      </c>
      <c r="N7" s="407"/>
      <c r="O7" s="490"/>
    </row>
    <row r="8" spans="1:17" ht="50.25" customHeight="1" thickTop="1" thickBot="1" x14ac:dyDescent="0.3">
      <c r="A8" s="300"/>
      <c r="B8" s="327"/>
      <c r="C8" s="318"/>
      <c r="D8" s="257"/>
      <c r="E8" s="260"/>
      <c r="F8" s="403" t="s">
        <v>27</v>
      </c>
      <c r="G8" s="306"/>
      <c r="H8" s="404">
        <f>SUM(H28,H30,H32)/H34*100</f>
        <v>100</v>
      </c>
      <c r="I8" s="414"/>
      <c r="J8" s="404" t="e">
        <f>SUM(J28,J30,J32)/J34*100</f>
        <v>#DIV/0!</v>
      </c>
      <c r="K8" s="127">
        <f>+M7+$Q$6</f>
        <v>90.000010000000003</v>
      </c>
      <c r="L8" s="129"/>
      <c r="M8" s="229">
        <v>95</v>
      </c>
      <c r="N8" s="407"/>
      <c r="O8" s="488"/>
    </row>
    <row r="9" spans="1:17" ht="63.75" customHeight="1" thickTop="1" thickBot="1" x14ac:dyDescent="0.3">
      <c r="A9" s="273"/>
      <c r="B9" s="339"/>
      <c r="C9" s="249"/>
      <c r="D9" s="263"/>
      <c r="E9" s="265"/>
      <c r="F9" s="403"/>
      <c r="G9" s="308"/>
      <c r="H9" s="405"/>
      <c r="I9" s="414"/>
      <c r="J9" s="405"/>
      <c r="K9" s="130">
        <f>+M8+$Q$6</f>
        <v>95.000010000000003</v>
      </c>
      <c r="L9" s="131"/>
      <c r="M9" s="230">
        <v>100</v>
      </c>
      <c r="N9" s="265"/>
      <c r="O9" s="489"/>
    </row>
    <row r="10" spans="1:17" ht="24.95" customHeight="1" thickTop="1" thickBot="1" x14ac:dyDescent="0.3">
      <c r="A10" s="297">
        <v>2</v>
      </c>
      <c r="B10" s="298" t="s">
        <v>16</v>
      </c>
      <c r="C10" s="301" t="s">
        <v>15</v>
      </c>
      <c r="D10" s="416" t="s">
        <v>170</v>
      </c>
      <c r="E10" s="415" t="s">
        <v>2</v>
      </c>
      <c r="F10" s="403" t="s">
        <v>26</v>
      </c>
      <c r="G10" s="306"/>
      <c r="H10" s="405" t="e">
        <f>SUM(H35,H37,H39)/H41*100</f>
        <v>#DIV/0!</v>
      </c>
      <c r="I10" s="414"/>
      <c r="J10" s="405" t="e">
        <f>SUM(J35,J37,J39)/J41*100</f>
        <v>#DIV/0!</v>
      </c>
      <c r="K10" s="132">
        <v>0</v>
      </c>
      <c r="L10" s="133"/>
      <c r="M10" s="231">
        <v>95</v>
      </c>
      <c r="N10" s="259" t="s">
        <v>177</v>
      </c>
      <c r="O10" s="438" t="s">
        <v>177</v>
      </c>
      <c r="P10" s="437"/>
    </row>
    <row r="11" spans="1:17" ht="24.95" customHeight="1" thickTop="1" thickBot="1" x14ac:dyDescent="0.3">
      <c r="A11" s="297"/>
      <c r="B11" s="298"/>
      <c r="C11" s="301"/>
      <c r="D11" s="416"/>
      <c r="E11" s="415"/>
      <c r="F11" s="403"/>
      <c r="G11" s="308"/>
      <c r="H11" s="405"/>
      <c r="I11" s="414"/>
      <c r="J11" s="405"/>
      <c r="K11" s="127">
        <f>+M10+$Q$6</f>
        <v>95.000010000000003</v>
      </c>
      <c r="L11" s="128"/>
      <c r="M11" s="229">
        <v>97</v>
      </c>
      <c r="N11" s="407"/>
      <c r="O11" s="394"/>
      <c r="P11" s="437"/>
    </row>
    <row r="12" spans="1:17" ht="24.95" customHeight="1" thickTop="1" thickBot="1" x14ac:dyDescent="0.3">
      <c r="A12" s="297"/>
      <c r="B12" s="298"/>
      <c r="C12" s="301"/>
      <c r="D12" s="416"/>
      <c r="E12" s="415"/>
      <c r="F12" s="403" t="s">
        <v>27</v>
      </c>
      <c r="G12" s="306"/>
      <c r="H12" s="405" t="e">
        <f>SUM(H36,H38,H40)/H42*100</f>
        <v>#DIV/0!</v>
      </c>
      <c r="I12" s="414"/>
      <c r="J12" s="405" t="e">
        <f>SUM(J36,J38,J40)/J42*100</f>
        <v>#DIV/0!</v>
      </c>
      <c r="K12" s="127">
        <f t="shared" ref="K12:K13" si="0">+M11+$Q$6</f>
        <v>97.000010000000003</v>
      </c>
      <c r="L12" s="129"/>
      <c r="M12" s="229">
        <v>98</v>
      </c>
      <c r="N12" s="407"/>
      <c r="O12" s="394"/>
      <c r="P12" s="437"/>
    </row>
    <row r="13" spans="1:17" ht="24.95" customHeight="1" thickTop="1" thickBot="1" x14ac:dyDescent="0.3">
      <c r="A13" s="297"/>
      <c r="B13" s="298"/>
      <c r="C13" s="301"/>
      <c r="D13" s="416"/>
      <c r="E13" s="415"/>
      <c r="F13" s="403"/>
      <c r="G13" s="308"/>
      <c r="H13" s="405"/>
      <c r="I13" s="414"/>
      <c r="J13" s="405"/>
      <c r="K13" s="134">
        <f t="shared" si="0"/>
        <v>98.000010000000003</v>
      </c>
      <c r="L13" s="131"/>
      <c r="M13" s="232">
        <v>100</v>
      </c>
      <c r="N13" s="265"/>
      <c r="O13" s="395"/>
      <c r="P13" s="437"/>
    </row>
    <row r="14" spans="1:17" ht="42" customHeight="1" thickTop="1" thickBot="1" x14ac:dyDescent="0.3">
      <c r="A14" s="299">
        <v>3</v>
      </c>
      <c r="B14" s="326" t="s">
        <v>59</v>
      </c>
      <c r="C14" s="301" t="s">
        <v>15</v>
      </c>
      <c r="D14" s="256" t="s">
        <v>58</v>
      </c>
      <c r="E14" s="415" t="s">
        <v>2</v>
      </c>
      <c r="F14" s="403" t="s">
        <v>26</v>
      </c>
      <c r="G14" s="306"/>
      <c r="H14" s="405">
        <f>SUM(H43,H45,H47)/H49*100</f>
        <v>78.645235361653278</v>
      </c>
      <c r="I14" s="414"/>
      <c r="J14" s="405">
        <f>SUM(J43,J45,J47)/J49*100</f>
        <v>84.117872177573673</v>
      </c>
      <c r="K14" s="132">
        <v>0</v>
      </c>
      <c r="L14" s="133"/>
      <c r="M14" s="231">
        <v>80</v>
      </c>
      <c r="N14" s="406" t="s">
        <v>181</v>
      </c>
      <c r="O14" s="438" t="s">
        <v>197</v>
      </c>
    </row>
    <row r="15" spans="1:17" ht="39.75" customHeight="1" thickTop="1" thickBot="1" x14ac:dyDescent="0.3">
      <c r="A15" s="300"/>
      <c r="B15" s="327"/>
      <c r="C15" s="301"/>
      <c r="D15" s="257"/>
      <c r="E15" s="415"/>
      <c r="F15" s="403"/>
      <c r="G15" s="308"/>
      <c r="H15" s="405"/>
      <c r="I15" s="414"/>
      <c r="J15" s="405"/>
      <c r="K15" s="127">
        <f t="shared" ref="K15:K16" si="1">+M14+$Q$6</f>
        <v>80.000010000000003</v>
      </c>
      <c r="L15" s="128"/>
      <c r="M15" s="229">
        <v>85</v>
      </c>
      <c r="N15" s="407"/>
      <c r="O15" s="484"/>
    </row>
    <row r="16" spans="1:17" ht="24.95" customHeight="1" thickTop="1" thickBot="1" x14ac:dyDescent="0.3">
      <c r="A16" s="300"/>
      <c r="B16" s="327"/>
      <c r="C16" s="301"/>
      <c r="D16" s="257"/>
      <c r="E16" s="415"/>
      <c r="F16" s="403" t="s">
        <v>27</v>
      </c>
      <c r="G16" s="306"/>
      <c r="H16" s="405">
        <f>SUM(H44,H45,H48)/H50*100</f>
        <v>81.477229238423263</v>
      </c>
      <c r="I16" s="414"/>
      <c r="J16" s="405" t="e">
        <f>SUM(J44,J45,J48)/J50*100</f>
        <v>#DIV/0!</v>
      </c>
      <c r="K16" s="127">
        <f t="shared" si="1"/>
        <v>85.000010000000003</v>
      </c>
      <c r="L16" s="129"/>
      <c r="M16" s="229">
        <v>90</v>
      </c>
      <c r="N16" s="407"/>
      <c r="O16" s="485"/>
    </row>
    <row r="17" spans="1:16" ht="24.95" customHeight="1" thickTop="1" thickBot="1" x14ac:dyDescent="0.3">
      <c r="A17" s="273"/>
      <c r="B17" s="339"/>
      <c r="C17" s="301"/>
      <c r="D17" s="263"/>
      <c r="E17" s="415"/>
      <c r="F17" s="403"/>
      <c r="G17" s="308"/>
      <c r="H17" s="405"/>
      <c r="I17" s="414"/>
      <c r="J17" s="405"/>
      <c r="K17" s="134">
        <f>+M16+$Q$6</f>
        <v>90.000010000000003</v>
      </c>
      <c r="L17" s="131"/>
      <c r="M17" s="232">
        <v>100</v>
      </c>
      <c r="N17" s="265"/>
      <c r="O17" s="486"/>
    </row>
    <row r="18" spans="1:16" ht="15.95" customHeight="1" thickTop="1" x14ac:dyDescent="0.25">
      <c r="A18" s="299">
        <v>4</v>
      </c>
      <c r="B18" s="326" t="s">
        <v>18</v>
      </c>
      <c r="C18" s="317" t="s">
        <v>15</v>
      </c>
      <c r="D18" s="256" t="s">
        <v>52</v>
      </c>
      <c r="E18" s="331" t="s">
        <v>3</v>
      </c>
      <c r="F18" s="331" t="s">
        <v>28</v>
      </c>
      <c r="G18" s="306"/>
      <c r="H18" s="417" t="e">
        <f>+H51/H52*100</f>
        <v>#VALUE!</v>
      </c>
      <c r="I18" s="291"/>
      <c r="J18" s="417" t="e">
        <f>+J51/J52*100</f>
        <v>#DIV/0!</v>
      </c>
      <c r="K18" s="132">
        <v>0</v>
      </c>
      <c r="L18" s="133"/>
      <c r="M18" s="231">
        <v>80</v>
      </c>
      <c r="N18" s="259" t="s">
        <v>177</v>
      </c>
      <c r="O18" s="438" t="s">
        <v>177</v>
      </c>
    </row>
    <row r="19" spans="1:16" ht="15.95" customHeight="1" x14ac:dyDescent="0.25">
      <c r="A19" s="300"/>
      <c r="B19" s="327"/>
      <c r="C19" s="318"/>
      <c r="D19" s="257"/>
      <c r="E19" s="332"/>
      <c r="F19" s="332"/>
      <c r="G19" s="307"/>
      <c r="H19" s="418"/>
      <c r="I19" s="292"/>
      <c r="J19" s="418"/>
      <c r="K19" s="127">
        <f t="shared" ref="K19:K21" si="2">+M18+$Q$6</f>
        <v>80.000010000000003</v>
      </c>
      <c r="L19" s="128"/>
      <c r="M19" s="229">
        <v>85</v>
      </c>
      <c r="N19" s="407"/>
      <c r="O19" s="394"/>
    </row>
    <row r="20" spans="1:16" ht="15.95" customHeight="1" x14ac:dyDescent="0.25">
      <c r="A20" s="300"/>
      <c r="B20" s="327"/>
      <c r="C20" s="318"/>
      <c r="D20" s="257"/>
      <c r="E20" s="332"/>
      <c r="F20" s="332"/>
      <c r="G20" s="307"/>
      <c r="H20" s="418"/>
      <c r="I20" s="292"/>
      <c r="J20" s="418"/>
      <c r="K20" s="127">
        <f t="shared" si="2"/>
        <v>85.000010000000003</v>
      </c>
      <c r="L20" s="129"/>
      <c r="M20" s="229">
        <v>90</v>
      </c>
      <c r="N20" s="407"/>
      <c r="O20" s="394"/>
    </row>
    <row r="21" spans="1:16" ht="15.95" customHeight="1" thickBot="1" x14ac:dyDescent="0.3">
      <c r="A21" s="273"/>
      <c r="B21" s="339"/>
      <c r="C21" s="249"/>
      <c r="D21" s="263"/>
      <c r="E21" s="255"/>
      <c r="F21" s="255"/>
      <c r="G21" s="308"/>
      <c r="H21" s="419"/>
      <c r="I21" s="293"/>
      <c r="J21" s="419"/>
      <c r="K21" s="134">
        <f t="shared" si="2"/>
        <v>90.000010000000003</v>
      </c>
      <c r="L21" s="131"/>
      <c r="M21" s="232">
        <v>100</v>
      </c>
      <c r="N21" s="265"/>
      <c r="O21" s="395"/>
    </row>
    <row r="22" spans="1:16" ht="15.95" customHeight="1" thickTop="1" x14ac:dyDescent="0.25">
      <c r="A22" s="299">
        <v>5</v>
      </c>
      <c r="B22" s="326" t="s">
        <v>17</v>
      </c>
      <c r="C22" s="317" t="s">
        <v>15</v>
      </c>
      <c r="D22" s="256" t="s">
        <v>54</v>
      </c>
      <c r="E22" s="331" t="s">
        <v>3</v>
      </c>
      <c r="F22" s="331" t="s">
        <v>28</v>
      </c>
      <c r="G22" s="306"/>
      <c r="H22" s="417" t="e">
        <f>+((H53/H54)/(H55/H56))*100</f>
        <v>#VALUE!</v>
      </c>
      <c r="I22" s="291"/>
      <c r="J22" s="417" t="e">
        <f>+((J53/J54)/(J55/J56))*100</f>
        <v>#DIV/0!</v>
      </c>
      <c r="K22" s="125">
        <v>20</v>
      </c>
      <c r="L22" s="126"/>
      <c r="M22" s="228">
        <v>40</v>
      </c>
      <c r="N22" s="259" t="s">
        <v>177</v>
      </c>
      <c r="O22" s="438" t="s">
        <v>177</v>
      </c>
      <c r="P22" s="437"/>
    </row>
    <row r="23" spans="1:16" ht="15.95" customHeight="1" x14ac:dyDescent="0.25">
      <c r="A23" s="300"/>
      <c r="B23" s="327"/>
      <c r="C23" s="318"/>
      <c r="D23" s="257"/>
      <c r="E23" s="332"/>
      <c r="F23" s="332"/>
      <c r="G23" s="307"/>
      <c r="H23" s="418"/>
      <c r="I23" s="292"/>
      <c r="J23" s="418"/>
      <c r="K23" s="127">
        <f t="shared" ref="K23:K25" si="3">+M22+$Q$6</f>
        <v>40.000010000000003</v>
      </c>
      <c r="L23" s="128"/>
      <c r="M23" s="229">
        <v>60</v>
      </c>
      <c r="N23" s="407"/>
      <c r="O23" s="394"/>
      <c r="P23" s="437"/>
    </row>
    <row r="24" spans="1:16" ht="15.95" customHeight="1" x14ac:dyDescent="0.25">
      <c r="A24" s="300"/>
      <c r="B24" s="327"/>
      <c r="C24" s="318"/>
      <c r="D24" s="257"/>
      <c r="E24" s="332"/>
      <c r="F24" s="332"/>
      <c r="G24" s="307"/>
      <c r="H24" s="418"/>
      <c r="I24" s="292"/>
      <c r="J24" s="418"/>
      <c r="K24" s="127">
        <f t="shared" si="3"/>
        <v>60.000010000000003</v>
      </c>
      <c r="L24" s="129"/>
      <c r="M24" s="229">
        <v>80</v>
      </c>
      <c r="N24" s="407"/>
      <c r="O24" s="394"/>
      <c r="P24" s="437"/>
    </row>
    <row r="25" spans="1:16" ht="15.95" customHeight="1" thickBot="1" x14ac:dyDescent="0.3">
      <c r="A25" s="325"/>
      <c r="B25" s="328"/>
      <c r="C25" s="329"/>
      <c r="D25" s="330"/>
      <c r="E25" s="333"/>
      <c r="F25" s="333"/>
      <c r="G25" s="335"/>
      <c r="H25" s="420"/>
      <c r="I25" s="337"/>
      <c r="J25" s="420"/>
      <c r="K25" s="130">
        <f t="shared" si="3"/>
        <v>80.000010000000003</v>
      </c>
      <c r="L25" s="131"/>
      <c r="M25" s="230">
        <v>100</v>
      </c>
      <c r="N25" s="265"/>
      <c r="O25" s="395"/>
      <c r="P25" s="437"/>
    </row>
    <row r="26" spans="1:16" ht="16.5" thickTop="1" thickBot="1" x14ac:dyDescent="0.3">
      <c r="A26" s="323" t="s">
        <v>29</v>
      </c>
      <c r="B26" s="287"/>
      <c r="C26" s="287"/>
      <c r="D26" s="287"/>
      <c r="E26" s="287"/>
      <c r="F26" s="287"/>
      <c r="G26" s="287"/>
      <c r="H26" s="287"/>
      <c r="I26" s="287"/>
      <c r="J26" s="287"/>
      <c r="K26" s="287"/>
      <c r="L26" s="287"/>
      <c r="M26" s="287"/>
      <c r="N26" s="408"/>
      <c r="O26" s="409"/>
    </row>
    <row r="27" spans="1:16" ht="81" customHeight="1" thickTop="1" x14ac:dyDescent="0.25">
      <c r="A27" s="300" t="s">
        <v>31</v>
      </c>
      <c r="B27" s="318" t="s">
        <v>9</v>
      </c>
      <c r="C27" s="318" t="s">
        <v>5</v>
      </c>
      <c r="D27" s="269" t="s">
        <v>53</v>
      </c>
      <c r="E27" s="260" t="s">
        <v>2</v>
      </c>
      <c r="F27" s="65" t="s">
        <v>26</v>
      </c>
      <c r="G27" s="62"/>
      <c r="H27" s="234">
        <v>255</v>
      </c>
      <c r="I27" s="21"/>
      <c r="J27" s="234">
        <v>241</v>
      </c>
      <c r="K27" s="410" t="s">
        <v>185</v>
      </c>
      <c r="L27" s="411"/>
      <c r="M27" s="411"/>
      <c r="N27" s="411"/>
      <c r="O27" s="412"/>
    </row>
    <row r="28" spans="1:16" ht="85.5" customHeight="1" x14ac:dyDescent="0.25">
      <c r="A28" s="321"/>
      <c r="B28" s="319"/>
      <c r="C28" s="319"/>
      <c r="D28" s="258"/>
      <c r="E28" s="261"/>
      <c r="F28" s="66" t="s">
        <v>27</v>
      </c>
      <c r="G28" s="60"/>
      <c r="H28" s="237">
        <v>253</v>
      </c>
      <c r="I28" s="22"/>
      <c r="J28" s="237"/>
      <c r="K28" s="364"/>
      <c r="L28" s="365"/>
      <c r="M28" s="365"/>
      <c r="N28" s="365"/>
      <c r="O28" s="366"/>
    </row>
    <row r="29" spans="1:16" ht="69.75" customHeight="1" x14ac:dyDescent="0.25">
      <c r="A29" s="272" t="s">
        <v>32</v>
      </c>
      <c r="B29" s="274" t="s">
        <v>171</v>
      </c>
      <c r="C29" s="274" t="s">
        <v>5</v>
      </c>
      <c r="D29" s="262" t="s">
        <v>53</v>
      </c>
      <c r="E29" s="264" t="s">
        <v>2</v>
      </c>
      <c r="F29" s="66" t="s">
        <v>26</v>
      </c>
      <c r="G29" s="60"/>
      <c r="H29" s="235">
        <v>0</v>
      </c>
      <c r="I29" s="22"/>
      <c r="J29" s="235">
        <v>0</v>
      </c>
      <c r="K29" s="370" t="s">
        <v>186</v>
      </c>
      <c r="L29" s="371"/>
      <c r="M29" s="371"/>
      <c r="N29" s="371"/>
      <c r="O29" s="372"/>
    </row>
    <row r="30" spans="1:16" x14ac:dyDescent="0.25">
      <c r="A30" s="321"/>
      <c r="B30" s="319"/>
      <c r="C30" s="319"/>
      <c r="D30" s="258"/>
      <c r="E30" s="261"/>
      <c r="F30" s="66" t="s">
        <v>27</v>
      </c>
      <c r="G30" s="60"/>
      <c r="H30" s="237">
        <v>0</v>
      </c>
      <c r="I30" s="22"/>
      <c r="J30" s="237"/>
      <c r="K30" s="367"/>
      <c r="L30" s="368"/>
      <c r="M30" s="368"/>
      <c r="N30" s="368"/>
      <c r="O30" s="369"/>
    </row>
    <row r="31" spans="1:16" ht="83.25" customHeight="1" x14ac:dyDescent="0.25">
      <c r="A31" s="272" t="s">
        <v>33</v>
      </c>
      <c r="B31" s="274" t="s">
        <v>168</v>
      </c>
      <c r="C31" s="274" t="s">
        <v>5</v>
      </c>
      <c r="D31" s="262" t="s">
        <v>22</v>
      </c>
      <c r="E31" s="264" t="s">
        <v>2</v>
      </c>
      <c r="F31" s="66" t="s">
        <v>26</v>
      </c>
      <c r="G31" s="60"/>
      <c r="H31" s="235">
        <v>205</v>
      </c>
      <c r="I31" s="22"/>
      <c r="J31" s="235">
        <v>219</v>
      </c>
      <c r="K31" s="370" t="s">
        <v>187</v>
      </c>
      <c r="L31" s="371"/>
      <c r="M31" s="371"/>
      <c r="N31" s="371"/>
      <c r="O31" s="372"/>
    </row>
    <row r="32" spans="1:16" ht="72" customHeight="1" x14ac:dyDescent="0.25">
      <c r="A32" s="321"/>
      <c r="B32" s="319"/>
      <c r="C32" s="319"/>
      <c r="D32" s="258"/>
      <c r="E32" s="261"/>
      <c r="F32" s="66" t="s">
        <v>27</v>
      </c>
      <c r="G32" s="60"/>
      <c r="H32" s="237">
        <v>207</v>
      </c>
      <c r="I32" s="22"/>
      <c r="J32" s="237"/>
      <c r="K32" s="370"/>
      <c r="L32" s="371"/>
      <c r="M32" s="371"/>
      <c r="N32" s="371"/>
      <c r="O32" s="372"/>
    </row>
    <row r="33" spans="1:15" ht="56.25" customHeight="1" x14ac:dyDescent="0.25">
      <c r="A33" s="272" t="s">
        <v>34</v>
      </c>
      <c r="B33" s="274" t="s">
        <v>8</v>
      </c>
      <c r="C33" s="274" t="s">
        <v>5</v>
      </c>
      <c r="D33" s="262" t="s">
        <v>22</v>
      </c>
      <c r="E33" s="264" t="s">
        <v>2</v>
      </c>
      <c r="F33" s="66" t="s">
        <v>26</v>
      </c>
      <c r="G33" s="60"/>
      <c r="H33" s="235">
        <v>460</v>
      </c>
      <c r="I33" s="22"/>
      <c r="J33" s="235">
        <v>460</v>
      </c>
      <c r="K33" s="370" t="s">
        <v>188</v>
      </c>
      <c r="L33" s="371"/>
      <c r="M33" s="371"/>
      <c r="N33" s="371"/>
      <c r="O33" s="372"/>
    </row>
    <row r="34" spans="1:15" ht="61.5" customHeight="1" thickBot="1" x14ac:dyDescent="0.3">
      <c r="A34" s="300"/>
      <c r="B34" s="318"/>
      <c r="C34" s="318"/>
      <c r="D34" s="257"/>
      <c r="E34" s="260"/>
      <c r="F34" s="80" t="s">
        <v>27</v>
      </c>
      <c r="G34" s="75"/>
      <c r="H34" s="238">
        <v>460</v>
      </c>
      <c r="I34" s="23"/>
      <c r="J34" s="238"/>
      <c r="K34" s="391"/>
      <c r="L34" s="392"/>
      <c r="M34" s="392"/>
      <c r="N34" s="392"/>
      <c r="O34" s="393"/>
    </row>
    <row r="35" spans="1:15" ht="15.75" customHeight="1" thickTop="1" x14ac:dyDescent="0.25">
      <c r="A35" s="299" t="s">
        <v>35</v>
      </c>
      <c r="B35" s="317" t="s">
        <v>11</v>
      </c>
      <c r="C35" s="317" t="s">
        <v>5</v>
      </c>
      <c r="D35" s="256" t="s">
        <v>22</v>
      </c>
      <c r="E35" s="259" t="s">
        <v>2</v>
      </c>
      <c r="F35" s="81" t="s">
        <v>26</v>
      </c>
      <c r="G35" s="76"/>
      <c r="H35" s="155"/>
      <c r="I35" s="24"/>
      <c r="J35" s="155"/>
      <c r="K35" s="373" t="s">
        <v>189</v>
      </c>
      <c r="L35" s="374"/>
      <c r="M35" s="374"/>
      <c r="N35" s="374"/>
      <c r="O35" s="375"/>
    </row>
    <row r="36" spans="1:15" x14ac:dyDescent="0.25">
      <c r="A36" s="321"/>
      <c r="B36" s="319"/>
      <c r="C36" s="319"/>
      <c r="D36" s="258"/>
      <c r="E36" s="261"/>
      <c r="F36" s="66" t="s">
        <v>27</v>
      </c>
      <c r="G36" s="60"/>
      <c r="H36" s="36"/>
      <c r="I36" s="22"/>
      <c r="J36" s="36"/>
      <c r="K36" s="376"/>
      <c r="L36" s="377"/>
      <c r="M36" s="377"/>
      <c r="N36" s="377"/>
      <c r="O36" s="378"/>
    </row>
    <row r="37" spans="1:15" ht="15" customHeight="1" x14ac:dyDescent="0.25">
      <c r="A37" s="272" t="s">
        <v>36</v>
      </c>
      <c r="B37" s="274" t="s">
        <v>172</v>
      </c>
      <c r="C37" s="274" t="s">
        <v>5</v>
      </c>
      <c r="D37" s="262" t="s">
        <v>22</v>
      </c>
      <c r="E37" s="264" t="s">
        <v>2</v>
      </c>
      <c r="F37" s="66" t="s">
        <v>26</v>
      </c>
      <c r="G37" s="60"/>
      <c r="H37" s="36"/>
      <c r="I37" s="22"/>
      <c r="J37" s="36"/>
      <c r="K37" s="376"/>
      <c r="L37" s="377"/>
      <c r="M37" s="377"/>
      <c r="N37" s="377"/>
      <c r="O37" s="378"/>
    </row>
    <row r="38" spans="1:15" x14ac:dyDescent="0.25">
      <c r="A38" s="321"/>
      <c r="B38" s="319"/>
      <c r="C38" s="319"/>
      <c r="D38" s="258"/>
      <c r="E38" s="261"/>
      <c r="F38" s="66" t="s">
        <v>27</v>
      </c>
      <c r="G38" s="60"/>
      <c r="H38" s="36"/>
      <c r="I38" s="22"/>
      <c r="J38" s="36"/>
      <c r="K38" s="376"/>
      <c r="L38" s="377"/>
      <c r="M38" s="377"/>
      <c r="N38" s="377"/>
      <c r="O38" s="378"/>
    </row>
    <row r="39" spans="1:15" ht="15" customHeight="1" x14ac:dyDescent="0.25">
      <c r="A39" s="272" t="s">
        <v>37</v>
      </c>
      <c r="B39" s="274" t="s">
        <v>173</v>
      </c>
      <c r="C39" s="274" t="s">
        <v>5</v>
      </c>
      <c r="D39" s="262" t="s">
        <v>22</v>
      </c>
      <c r="E39" s="264" t="s">
        <v>2</v>
      </c>
      <c r="F39" s="66" t="s">
        <v>26</v>
      </c>
      <c r="G39" s="60"/>
      <c r="H39" s="36"/>
      <c r="I39" s="22"/>
      <c r="J39" s="36"/>
      <c r="K39" s="376"/>
      <c r="L39" s="377"/>
      <c r="M39" s="377"/>
      <c r="N39" s="377"/>
      <c r="O39" s="378"/>
    </row>
    <row r="40" spans="1:15" x14ac:dyDescent="0.25">
      <c r="A40" s="321"/>
      <c r="B40" s="319"/>
      <c r="C40" s="319"/>
      <c r="D40" s="258"/>
      <c r="E40" s="261"/>
      <c r="F40" s="66" t="s">
        <v>27</v>
      </c>
      <c r="G40" s="60"/>
      <c r="H40" s="36"/>
      <c r="I40" s="22"/>
      <c r="J40" s="36"/>
      <c r="K40" s="376"/>
      <c r="L40" s="377"/>
      <c r="M40" s="377"/>
      <c r="N40" s="377"/>
      <c r="O40" s="378"/>
    </row>
    <row r="41" spans="1:15" x14ac:dyDescent="0.25">
      <c r="A41" s="272" t="s">
        <v>38</v>
      </c>
      <c r="B41" s="274" t="s">
        <v>10</v>
      </c>
      <c r="C41" s="274" t="s">
        <v>5</v>
      </c>
      <c r="D41" s="262" t="s">
        <v>22</v>
      </c>
      <c r="E41" s="264" t="s">
        <v>2</v>
      </c>
      <c r="F41" s="66" t="s">
        <v>26</v>
      </c>
      <c r="G41" s="60"/>
      <c r="H41" s="36"/>
      <c r="I41" s="22"/>
      <c r="J41" s="36"/>
      <c r="K41" s="376"/>
      <c r="L41" s="377"/>
      <c r="M41" s="377"/>
      <c r="N41" s="377"/>
      <c r="O41" s="378"/>
    </row>
    <row r="42" spans="1:15" ht="15.75" thickBot="1" x14ac:dyDescent="0.3">
      <c r="A42" s="273"/>
      <c r="B42" s="249"/>
      <c r="C42" s="249"/>
      <c r="D42" s="263"/>
      <c r="E42" s="265"/>
      <c r="F42" s="67" t="s">
        <v>27</v>
      </c>
      <c r="G42" s="61"/>
      <c r="H42" s="37"/>
      <c r="I42" s="25"/>
      <c r="J42" s="37"/>
      <c r="K42" s="379"/>
      <c r="L42" s="380"/>
      <c r="M42" s="380"/>
      <c r="N42" s="380"/>
      <c r="O42" s="381"/>
    </row>
    <row r="43" spans="1:15" ht="59.25" customHeight="1" thickTop="1" thickBot="1" x14ac:dyDescent="0.3">
      <c r="A43" s="421" t="s">
        <v>40</v>
      </c>
      <c r="B43" s="423" t="s">
        <v>55</v>
      </c>
      <c r="C43" s="423" t="s">
        <v>5</v>
      </c>
      <c r="D43" s="431" t="s">
        <v>22</v>
      </c>
      <c r="E43" s="432" t="s">
        <v>2</v>
      </c>
      <c r="F43" s="82" t="s">
        <v>26</v>
      </c>
      <c r="G43" s="77"/>
      <c r="H43" s="236">
        <v>1675</v>
      </c>
      <c r="I43" s="26"/>
      <c r="J43" s="236">
        <v>1677</v>
      </c>
      <c r="K43" s="382" t="s">
        <v>191</v>
      </c>
      <c r="L43" s="383"/>
      <c r="M43" s="383"/>
      <c r="N43" s="383"/>
      <c r="O43" s="384"/>
    </row>
    <row r="44" spans="1:15" ht="48.75" customHeight="1" thickTop="1" x14ac:dyDescent="0.25">
      <c r="A44" s="422"/>
      <c r="B44" s="424"/>
      <c r="C44" s="424"/>
      <c r="D44" s="428"/>
      <c r="E44" s="430"/>
      <c r="F44" s="83" t="s">
        <v>27</v>
      </c>
      <c r="G44" s="78"/>
      <c r="H44" s="239">
        <v>1683</v>
      </c>
      <c r="I44" s="27"/>
      <c r="J44" s="239"/>
      <c r="K44" s="382"/>
      <c r="L44" s="383"/>
      <c r="M44" s="383"/>
      <c r="N44" s="383"/>
      <c r="O44" s="384"/>
    </row>
    <row r="45" spans="1:15" ht="15" customHeight="1" x14ac:dyDescent="0.25">
      <c r="A45" s="425" t="s">
        <v>39</v>
      </c>
      <c r="B45" s="426" t="s">
        <v>174</v>
      </c>
      <c r="C45" s="426" t="s">
        <v>5</v>
      </c>
      <c r="D45" s="427" t="s">
        <v>22</v>
      </c>
      <c r="E45" s="429" t="s">
        <v>2</v>
      </c>
      <c r="F45" s="83" t="s">
        <v>26</v>
      </c>
      <c r="G45" s="78"/>
      <c r="H45" s="240">
        <v>162</v>
      </c>
      <c r="I45" s="27"/>
      <c r="J45" s="240">
        <v>132</v>
      </c>
      <c r="K45" s="385" t="s">
        <v>190</v>
      </c>
      <c r="L45" s="386"/>
      <c r="M45" s="386"/>
      <c r="N45" s="386"/>
      <c r="O45" s="387"/>
    </row>
    <row r="46" spans="1:15" x14ac:dyDescent="0.25">
      <c r="A46" s="422"/>
      <c r="B46" s="424"/>
      <c r="C46" s="424"/>
      <c r="D46" s="428"/>
      <c r="E46" s="430"/>
      <c r="F46" s="83" t="s">
        <v>27</v>
      </c>
      <c r="G46" s="78"/>
      <c r="H46" s="239">
        <v>105</v>
      </c>
      <c r="I46" s="27"/>
      <c r="J46" s="239"/>
      <c r="K46" s="385"/>
      <c r="L46" s="386"/>
      <c r="M46" s="386"/>
      <c r="N46" s="386"/>
      <c r="O46" s="387"/>
    </row>
    <row r="47" spans="1:15" ht="51.75" customHeight="1" x14ac:dyDescent="0.25">
      <c r="A47" s="425" t="s">
        <v>41</v>
      </c>
      <c r="B47" s="426" t="s">
        <v>56</v>
      </c>
      <c r="C47" s="426" t="s">
        <v>5</v>
      </c>
      <c r="D47" s="427" t="s">
        <v>22</v>
      </c>
      <c r="E47" s="429" t="s">
        <v>2</v>
      </c>
      <c r="F47" s="83" t="s">
        <v>26</v>
      </c>
      <c r="G47" s="78"/>
      <c r="H47" s="240">
        <v>218</v>
      </c>
      <c r="I47" s="27"/>
      <c r="J47" s="240">
        <v>389</v>
      </c>
      <c r="K47" s="385" t="s">
        <v>192</v>
      </c>
      <c r="L47" s="386"/>
      <c r="M47" s="386"/>
      <c r="N47" s="386"/>
      <c r="O47" s="387"/>
    </row>
    <row r="48" spans="1:15" x14ac:dyDescent="0.25">
      <c r="A48" s="422"/>
      <c r="B48" s="424"/>
      <c r="C48" s="424"/>
      <c r="D48" s="428"/>
      <c r="E48" s="430"/>
      <c r="F48" s="83" t="s">
        <v>27</v>
      </c>
      <c r="G48" s="78"/>
      <c r="H48" s="239">
        <v>284</v>
      </c>
      <c r="I48" s="27"/>
      <c r="J48" s="239"/>
      <c r="K48" s="361"/>
      <c r="L48" s="362"/>
      <c r="M48" s="362"/>
      <c r="N48" s="362"/>
      <c r="O48" s="363"/>
    </row>
    <row r="49" spans="1:15" ht="145.5" customHeight="1" x14ac:dyDescent="0.25">
      <c r="A49" s="425" t="s">
        <v>42</v>
      </c>
      <c r="B49" s="426" t="s">
        <v>57</v>
      </c>
      <c r="C49" s="426" t="s">
        <v>5</v>
      </c>
      <c r="D49" s="427" t="s">
        <v>22</v>
      </c>
      <c r="E49" s="429" t="s">
        <v>2</v>
      </c>
      <c r="F49" s="83" t="s">
        <v>26</v>
      </c>
      <c r="G49" s="78"/>
      <c r="H49" s="240">
        <v>2613</v>
      </c>
      <c r="I49" s="27"/>
      <c r="J49" s="240">
        <v>2613</v>
      </c>
      <c r="K49" s="388" t="s">
        <v>193</v>
      </c>
      <c r="L49" s="389"/>
      <c r="M49" s="389"/>
      <c r="N49" s="389"/>
      <c r="O49" s="390"/>
    </row>
    <row r="50" spans="1:15" ht="145.5" customHeight="1" thickBot="1" x14ac:dyDescent="0.3">
      <c r="A50" s="433"/>
      <c r="B50" s="434"/>
      <c r="C50" s="434"/>
      <c r="D50" s="435"/>
      <c r="E50" s="436"/>
      <c r="F50" s="84" t="s">
        <v>27</v>
      </c>
      <c r="G50" s="79"/>
      <c r="H50" s="241">
        <v>2613</v>
      </c>
      <c r="I50" s="28"/>
      <c r="J50" s="241"/>
      <c r="K50" s="361"/>
      <c r="L50" s="362"/>
      <c r="M50" s="362"/>
      <c r="N50" s="362"/>
      <c r="O50" s="363"/>
    </row>
    <row r="51" spans="1:15" ht="30.75" thickTop="1" x14ac:dyDescent="0.25">
      <c r="A51" s="16" t="s">
        <v>43</v>
      </c>
      <c r="B51" s="3" t="s">
        <v>7</v>
      </c>
      <c r="C51" s="3" t="s">
        <v>5</v>
      </c>
      <c r="D51" s="46" t="s">
        <v>22</v>
      </c>
      <c r="E51" s="71" t="s">
        <v>3</v>
      </c>
      <c r="F51" s="68" t="s">
        <v>28</v>
      </c>
      <c r="G51" s="62"/>
      <c r="H51" s="38" t="s">
        <v>180</v>
      </c>
      <c r="I51" s="21"/>
      <c r="J51" s="38"/>
      <c r="K51" s="113"/>
      <c r="L51" s="113"/>
      <c r="M51" s="113"/>
      <c r="N51" s="113"/>
      <c r="O51" s="30"/>
    </row>
    <row r="52" spans="1:15" ht="15.75" thickBot="1" x14ac:dyDescent="0.3">
      <c r="A52" s="17" t="s">
        <v>44</v>
      </c>
      <c r="B52" s="6" t="s">
        <v>6</v>
      </c>
      <c r="C52" s="6" t="s">
        <v>5</v>
      </c>
      <c r="D52" s="47" t="s">
        <v>22</v>
      </c>
      <c r="E52" s="72" t="s">
        <v>3</v>
      </c>
      <c r="F52" s="67" t="s">
        <v>28</v>
      </c>
      <c r="G52" s="61"/>
      <c r="H52" s="37" t="s">
        <v>176</v>
      </c>
      <c r="I52" s="25"/>
      <c r="J52" s="37"/>
      <c r="K52" s="115"/>
      <c r="L52" s="115"/>
      <c r="M52" s="115"/>
      <c r="N52" s="115"/>
      <c r="O52" s="33"/>
    </row>
    <row r="53" spans="1:15" ht="15.75" thickTop="1" x14ac:dyDescent="0.25">
      <c r="A53" s="16" t="s">
        <v>45</v>
      </c>
      <c r="B53" s="3" t="s">
        <v>20</v>
      </c>
      <c r="C53" s="3" t="s">
        <v>5</v>
      </c>
      <c r="D53" s="46" t="s">
        <v>22</v>
      </c>
      <c r="E53" s="71" t="s">
        <v>3</v>
      </c>
      <c r="F53" s="68" t="s">
        <v>28</v>
      </c>
      <c r="G53" s="62"/>
      <c r="H53" s="38" t="s">
        <v>176</v>
      </c>
      <c r="I53" s="21"/>
      <c r="J53" s="38"/>
      <c r="K53" s="113"/>
      <c r="L53" s="113"/>
      <c r="M53" s="113"/>
      <c r="N53" s="113"/>
      <c r="O53" s="30"/>
    </row>
    <row r="54" spans="1:15" x14ac:dyDescent="0.25">
      <c r="A54" s="18" t="s">
        <v>49</v>
      </c>
      <c r="B54" s="1" t="s">
        <v>21</v>
      </c>
      <c r="C54" s="1" t="s">
        <v>5</v>
      </c>
      <c r="D54" s="48" t="s">
        <v>22</v>
      </c>
      <c r="E54" s="73" t="s">
        <v>3</v>
      </c>
      <c r="F54" s="66" t="s">
        <v>28</v>
      </c>
      <c r="G54" s="60"/>
      <c r="H54" s="36" t="s">
        <v>176</v>
      </c>
      <c r="I54" s="22"/>
      <c r="J54" s="36"/>
      <c r="K54" s="114"/>
      <c r="L54" s="114"/>
      <c r="M54" s="114"/>
      <c r="N54" s="114"/>
      <c r="O54" s="31"/>
    </row>
    <row r="55" spans="1:15" x14ac:dyDescent="0.25">
      <c r="A55" s="18" t="s">
        <v>50</v>
      </c>
      <c r="B55" s="1" t="s">
        <v>17</v>
      </c>
      <c r="C55" s="1" t="s">
        <v>5</v>
      </c>
      <c r="D55" s="48" t="s">
        <v>22</v>
      </c>
      <c r="E55" s="73" t="s">
        <v>3</v>
      </c>
      <c r="F55" s="66" t="s">
        <v>28</v>
      </c>
      <c r="G55" s="60"/>
      <c r="H55" s="36" t="s">
        <v>176</v>
      </c>
      <c r="I55" s="22"/>
      <c r="J55" s="36"/>
      <c r="K55" s="114"/>
      <c r="L55" s="114"/>
      <c r="M55" s="114"/>
      <c r="N55" s="114"/>
      <c r="O55" s="31"/>
    </row>
    <row r="56" spans="1:15" ht="15.75" thickBot="1" x14ac:dyDescent="0.3">
      <c r="A56" s="19" t="s">
        <v>51</v>
      </c>
      <c r="B56" s="11" t="s">
        <v>19</v>
      </c>
      <c r="C56" s="11" t="s">
        <v>5</v>
      </c>
      <c r="D56" s="49" t="s">
        <v>22</v>
      </c>
      <c r="E56" s="74" t="s">
        <v>3</v>
      </c>
      <c r="F56" s="70" t="s">
        <v>28</v>
      </c>
      <c r="G56" s="64"/>
      <c r="H56" s="39" t="s">
        <v>176</v>
      </c>
      <c r="I56" s="29"/>
      <c r="J56" s="39"/>
      <c r="K56" s="116"/>
      <c r="L56" s="116"/>
      <c r="M56" s="116"/>
      <c r="N56" s="116"/>
      <c r="O56" s="34"/>
    </row>
    <row r="57" spans="1:15" ht="15.75" thickTop="1" x14ac:dyDescent="0.25"/>
  </sheetData>
  <mergeCells count="166">
    <mergeCell ref="O6:O7"/>
    <mergeCell ref="P10:P13"/>
    <mergeCell ref="P22:P25"/>
    <mergeCell ref="O22:O25"/>
    <mergeCell ref="O18:O21"/>
    <mergeCell ref="O10:O13"/>
    <mergeCell ref="J14:J15"/>
    <mergeCell ref="J18:J21"/>
    <mergeCell ref="I14:I15"/>
    <mergeCell ref="N18:N21"/>
    <mergeCell ref="N22:N25"/>
    <mergeCell ref="J22:J25"/>
    <mergeCell ref="J10:J11"/>
    <mergeCell ref="N10:N13"/>
    <mergeCell ref="N14:N17"/>
    <mergeCell ref="I18:I21"/>
    <mergeCell ref="I22:I25"/>
    <mergeCell ref="O14:O15"/>
    <mergeCell ref="A49:A50"/>
    <mergeCell ref="B49:B50"/>
    <mergeCell ref="C49:C50"/>
    <mergeCell ref="D49:D50"/>
    <mergeCell ref="E49:E50"/>
    <mergeCell ref="A45:A46"/>
    <mergeCell ref="B45:B46"/>
    <mergeCell ref="C45:C46"/>
    <mergeCell ref="D45:D46"/>
    <mergeCell ref="E45:E46"/>
    <mergeCell ref="A43:A44"/>
    <mergeCell ref="B43:B44"/>
    <mergeCell ref="C43:C44"/>
    <mergeCell ref="A47:A48"/>
    <mergeCell ref="B47:B48"/>
    <mergeCell ref="C47:C48"/>
    <mergeCell ref="D47:D48"/>
    <mergeCell ref="E47:E48"/>
    <mergeCell ref="D43:D44"/>
    <mergeCell ref="E43:E44"/>
    <mergeCell ref="A27:A28"/>
    <mergeCell ref="A39:A40"/>
    <mergeCell ref="B39:B40"/>
    <mergeCell ref="C39:C40"/>
    <mergeCell ref="D39:D40"/>
    <mergeCell ref="E39:E40"/>
    <mergeCell ref="A41:A42"/>
    <mergeCell ref="B41:B42"/>
    <mergeCell ref="C41:C42"/>
    <mergeCell ref="D41:D42"/>
    <mergeCell ref="E41:E42"/>
    <mergeCell ref="A35:A36"/>
    <mergeCell ref="B35:B36"/>
    <mergeCell ref="C35:C36"/>
    <mergeCell ref="D35:D36"/>
    <mergeCell ref="E35:E36"/>
    <mergeCell ref="A37:A38"/>
    <mergeCell ref="B37:B38"/>
    <mergeCell ref="C37:C38"/>
    <mergeCell ref="D37:D38"/>
    <mergeCell ref="E37:E38"/>
    <mergeCell ref="E27:E28"/>
    <mergeCell ref="A33:A34"/>
    <mergeCell ref="B33:B34"/>
    <mergeCell ref="E22:E25"/>
    <mergeCell ref="F14:F15"/>
    <mergeCell ref="G14:G15"/>
    <mergeCell ref="H14:H15"/>
    <mergeCell ref="A10:A13"/>
    <mergeCell ref="B10:B13"/>
    <mergeCell ref="C10:C13"/>
    <mergeCell ref="D10:D13"/>
    <mergeCell ref="E10:E13"/>
    <mergeCell ref="C22:C25"/>
    <mergeCell ref="B22:B25"/>
    <mergeCell ref="A22:A25"/>
    <mergeCell ref="A14:A17"/>
    <mergeCell ref="B14:B17"/>
    <mergeCell ref="F18:F21"/>
    <mergeCell ref="G18:G21"/>
    <mergeCell ref="H18:H21"/>
    <mergeCell ref="F22:F25"/>
    <mergeCell ref="G22:G25"/>
    <mergeCell ref="H22:H25"/>
    <mergeCell ref="I6:I7"/>
    <mergeCell ref="J12:J13"/>
    <mergeCell ref="F16:F17"/>
    <mergeCell ref="G16:G17"/>
    <mergeCell ref="C14:C17"/>
    <mergeCell ref="D14:D17"/>
    <mergeCell ref="E14:E17"/>
    <mergeCell ref="F12:F13"/>
    <mergeCell ref="G12:G13"/>
    <mergeCell ref="H12:H13"/>
    <mergeCell ref="I12:I13"/>
    <mergeCell ref="F10:F11"/>
    <mergeCell ref="G10:G11"/>
    <mergeCell ref="H10:H11"/>
    <mergeCell ref="I10:I11"/>
    <mergeCell ref="H16:H17"/>
    <mergeCell ref="I16:I17"/>
    <mergeCell ref="G8:G9"/>
    <mergeCell ref="G6:G7"/>
    <mergeCell ref="I8:I9"/>
    <mergeCell ref="J16:J17"/>
    <mergeCell ref="C33:C34"/>
    <mergeCell ref="D33:D34"/>
    <mergeCell ref="E33:E34"/>
    <mergeCell ref="A18:A21"/>
    <mergeCell ref="B18:B21"/>
    <mergeCell ref="D18:D21"/>
    <mergeCell ref="C18:C21"/>
    <mergeCell ref="E18:E21"/>
    <mergeCell ref="A29:A30"/>
    <mergeCell ref="B29:B30"/>
    <mergeCell ref="C29:C30"/>
    <mergeCell ref="D29:D30"/>
    <mergeCell ref="E29:E30"/>
    <mergeCell ref="A31:A32"/>
    <mergeCell ref="B31:B32"/>
    <mergeCell ref="C31:C32"/>
    <mergeCell ref="D31:D32"/>
    <mergeCell ref="E31:E32"/>
    <mergeCell ref="A26:O26"/>
    <mergeCell ref="B27:B28"/>
    <mergeCell ref="C27:C28"/>
    <mergeCell ref="D27:D28"/>
    <mergeCell ref="K27:O27"/>
    <mergeCell ref="D22:D25"/>
    <mergeCell ref="A1:C1"/>
    <mergeCell ref="D1:O1"/>
    <mergeCell ref="A2:B2"/>
    <mergeCell ref="A3:O3"/>
    <mergeCell ref="A4:D4"/>
    <mergeCell ref="E4:O4"/>
    <mergeCell ref="A6:A9"/>
    <mergeCell ref="B6:B9"/>
    <mergeCell ref="C6:C9"/>
    <mergeCell ref="D6:D9"/>
    <mergeCell ref="E6:E9"/>
    <mergeCell ref="K5:M5"/>
    <mergeCell ref="F6:F7"/>
    <mergeCell ref="F8:F9"/>
    <mergeCell ref="J6:J7"/>
    <mergeCell ref="J8:J9"/>
    <mergeCell ref="C2:D2"/>
    <mergeCell ref="E2:F2"/>
    <mergeCell ref="G2:I2"/>
    <mergeCell ref="J2:M2"/>
    <mergeCell ref="H6:H7"/>
    <mergeCell ref="H8:H9"/>
    <mergeCell ref="N6:N9"/>
    <mergeCell ref="K50:O50"/>
    <mergeCell ref="K28:O28"/>
    <mergeCell ref="K30:O30"/>
    <mergeCell ref="K32:O32"/>
    <mergeCell ref="K35:O42"/>
    <mergeCell ref="K44:O44"/>
    <mergeCell ref="K46:O46"/>
    <mergeCell ref="K48:O48"/>
    <mergeCell ref="K43:O43"/>
    <mergeCell ref="K45:O45"/>
    <mergeCell ref="K47:O47"/>
    <mergeCell ref="K49:O49"/>
    <mergeCell ref="K29:O29"/>
    <mergeCell ref="K31:O31"/>
    <mergeCell ref="K33:O33"/>
    <mergeCell ref="K34:O34"/>
  </mergeCells>
  <pageMargins left="0.7" right="0.7" top="0.75" bottom="0.75" header="0.3" footer="0.3"/>
  <pageSetup orientation="portrait" horizontalDpi="4294967295" verticalDpi="4294967295"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9"/>
  <sheetViews>
    <sheetView topLeftCell="A6" zoomScale="80" zoomScaleNormal="80" workbookViewId="0">
      <selection activeCell="N6" sqref="N6:N9"/>
    </sheetView>
  </sheetViews>
  <sheetFormatPr baseColWidth="10" defaultRowHeight="15" x14ac:dyDescent="0.25"/>
  <cols>
    <col min="2" max="2" width="50.7109375" customWidth="1"/>
    <col min="3" max="3" width="10.7109375" customWidth="1"/>
    <col min="4" max="4" width="50.7109375" customWidth="1"/>
    <col min="5" max="5" width="15.7109375" customWidth="1"/>
    <col min="6" max="6" width="13.85546875" customWidth="1"/>
    <col min="7" max="10" width="13.7109375" customWidth="1"/>
    <col min="11" max="11" width="5.7109375" customWidth="1"/>
    <col min="12" max="12" width="1.7109375" customWidth="1"/>
    <col min="13" max="13" width="5.7109375" customWidth="1"/>
    <col min="14" max="14" width="35" customWidth="1"/>
  </cols>
  <sheetData>
    <row r="1" spans="1:14" ht="81.75" customHeight="1" thickTop="1" thickBot="1" x14ac:dyDescent="0.3">
      <c r="A1" s="275"/>
      <c r="B1" s="276"/>
      <c r="C1" s="276"/>
      <c r="D1" s="277" t="s">
        <v>132</v>
      </c>
      <c r="E1" s="277"/>
      <c r="F1" s="277"/>
      <c r="G1" s="277"/>
      <c r="H1" s="277"/>
      <c r="I1" s="277"/>
      <c r="J1" s="277"/>
      <c r="K1" s="277"/>
      <c r="L1" s="277"/>
      <c r="M1" s="277"/>
      <c r="N1" s="278"/>
    </row>
    <row r="2" spans="1:14" ht="28.5" customHeight="1" thickTop="1" thickBot="1" x14ac:dyDescent="0.3">
      <c r="A2" s="289" t="s">
        <v>12</v>
      </c>
      <c r="B2" s="290"/>
      <c r="C2" s="283" t="s">
        <v>138</v>
      </c>
      <c r="D2" s="285"/>
      <c r="E2" s="281" t="s">
        <v>131</v>
      </c>
      <c r="F2" s="282"/>
      <c r="G2" s="283" t="s">
        <v>175</v>
      </c>
      <c r="H2" s="284"/>
      <c r="I2" s="285"/>
      <c r="J2" s="286" t="s">
        <v>48</v>
      </c>
      <c r="K2" s="287"/>
      <c r="L2" s="287"/>
      <c r="M2" s="288"/>
      <c r="N2" s="156">
        <v>2022</v>
      </c>
    </row>
    <row r="3" spans="1:14" ht="16.5" customHeight="1" thickTop="1" thickBot="1" x14ac:dyDescent="0.3">
      <c r="A3" s="323" t="s">
        <v>30</v>
      </c>
      <c r="B3" s="287"/>
      <c r="C3" s="287"/>
      <c r="D3" s="287"/>
      <c r="E3" s="287"/>
      <c r="F3" s="287"/>
      <c r="G3" s="287"/>
      <c r="H3" s="287"/>
      <c r="I3" s="287"/>
      <c r="J3" s="287"/>
      <c r="K3" s="287"/>
      <c r="L3" s="287"/>
      <c r="M3" s="287"/>
      <c r="N3" s="324"/>
    </row>
    <row r="4" spans="1:14" ht="16.5" customHeight="1" thickTop="1" thickBot="1" x14ac:dyDescent="0.3">
      <c r="A4" s="340" t="s">
        <v>25</v>
      </c>
      <c r="B4" s="341"/>
      <c r="C4" s="341"/>
      <c r="D4" s="342"/>
      <c r="E4" s="343" t="s">
        <v>23</v>
      </c>
      <c r="F4" s="344"/>
      <c r="G4" s="344"/>
      <c r="H4" s="344"/>
      <c r="I4" s="344"/>
      <c r="J4" s="344"/>
      <c r="K4" s="345"/>
      <c r="L4" s="345"/>
      <c r="M4" s="345"/>
      <c r="N4" s="346"/>
    </row>
    <row r="5" spans="1:14" ht="46.5" thickTop="1" thickBot="1" x14ac:dyDescent="0.3">
      <c r="A5" s="10" t="s">
        <v>46</v>
      </c>
      <c r="B5" s="9" t="s">
        <v>47</v>
      </c>
      <c r="C5" s="9" t="s">
        <v>0</v>
      </c>
      <c r="D5" s="40" t="s">
        <v>13</v>
      </c>
      <c r="E5" s="56" t="s">
        <v>24</v>
      </c>
      <c r="F5" s="50" t="s">
        <v>14</v>
      </c>
      <c r="G5" s="44" t="s">
        <v>102</v>
      </c>
      <c r="H5" s="40" t="s">
        <v>103</v>
      </c>
      <c r="I5" s="43" t="s">
        <v>104</v>
      </c>
      <c r="J5" s="43" t="s">
        <v>105</v>
      </c>
      <c r="K5" s="399" t="s">
        <v>1</v>
      </c>
      <c r="L5" s="400"/>
      <c r="M5" s="401"/>
      <c r="N5" s="42" t="s">
        <v>106</v>
      </c>
    </row>
    <row r="6" spans="1:14" ht="15.75" customHeight="1" thickTop="1" thickBot="1" x14ac:dyDescent="0.3">
      <c r="A6" s="320">
        <v>1</v>
      </c>
      <c r="B6" s="353" t="s">
        <v>140</v>
      </c>
      <c r="C6" s="322" t="s">
        <v>15</v>
      </c>
      <c r="D6" s="354" t="s">
        <v>143</v>
      </c>
      <c r="E6" s="312" t="s">
        <v>2</v>
      </c>
      <c r="F6" s="442" t="s">
        <v>26</v>
      </c>
      <c r="G6" s="444"/>
      <c r="H6" s="446"/>
      <c r="I6" s="413"/>
      <c r="J6" s="404" t="e">
        <f>SUM(J19/J21)/100000</f>
        <v>#DIV/0!</v>
      </c>
      <c r="K6" s="96">
        <v>0</v>
      </c>
      <c r="L6" s="85"/>
      <c r="M6" s="140">
        <v>40</v>
      </c>
      <c r="N6" s="452"/>
    </row>
    <row r="7" spans="1:14" ht="16.5" thickTop="1" thickBot="1" x14ac:dyDescent="0.3">
      <c r="A7" s="300"/>
      <c r="B7" s="327"/>
      <c r="C7" s="318"/>
      <c r="D7" s="267"/>
      <c r="E7" s="332"/>
      <c r="F7" s="443"/>
      <c r="G7" s="445"/>
      <c r="H7" s="447"/>
      <c r="I7" s="414"/>
      <c r="J7" s="405"/>
      <c r="K7" s="96">
        <v>40.000100000000003</v>
      </c>
      <c r="L7" s="86"/>
      <c r="M7" s="96">
        <v>50</v>
      </c>
      <c r="N7" s="449"/>
    </row>
    <row r="8" spans="1:14" ht="16.5" thickTop="1" thickBot="1" x14ac:dyDescent="0.3">
      <c r="A8" s="300"/>
      <c r="B8" s="327"/>
      <c r="C8" s="318"/>
      <c r="D8" s="267"/>
      <c r="E8" s="332"/>
      <c r="F8" s="443" t="s">
        <v>27</v>
      </c>
      <c r="G8" s="445"/>
      <c r="H8" s="447"/>
      <c r="I8" s="414"/>
      <c r="J8" s="405" t="e">
        <f>SUM(J20/J22)/100000</f>
        <v>#DIV/0!</v>
      </c>
      <c r="K8" s="96">
        <v>50.000100000000003</v>
      </c>
      <c r="L8" s="97"/>
      <c r="M8" s="96">
        <v>60</v>
      </c>
      <c r="N8" s="449"/>
    </row>
    <row r="9" spans="1:14" ht="16.5" thickTop="1" thickBot="1" x14ac:dyDescent="0.3">
      <c r="A9" s="273"/>
      <c r="B9" s="339"/>
      <c r="C9" s="249"/>
      <c r="D9" s="268"/>
      <c r="E9" s="255"/>
      <c r="F9" s="443"/>
      <c r="G9" s="445"/>
      <c r="H9" s="447"/>
      <c r="I9" s="414"/>
      <c r="J9" s="405"/>
      <c r="K9" s="98">
        <v>60.000100000000003</v>
      </c>
      <c r="L9" s="105"/>
      <c r="M9" s="98">
        <v>70</v>
      </c>
      <c r="N9" s="451"/>
    </row>
    <row r="10" spans="1:14" ht="16.5" thickTop="1" thickBot="1" x14ac:dyDescent="0.3">
      <c r="A10" s="297">
        <v>2</v>
      </c>
      <c r="B10" s="298" t="s">
        <v>139</v>
      </c>
      <c r="C10" s="301" t="s">
        <v>15</v>
      </c>
      <c r="D10" s="302" t="s">
        <v>144</v>
      </c>
      <c r="E10" s="331" t="s">
        <v>2</v>
      </c>
      <c r="F10" s="442" t="s">
        <v>26</v>
      </c>
      <c r="G10" s="444"/>
      <c r="H10" s="446"/>
      <c r="I10" s="413"/>
      <c r="J10" s="417" t="e">
        <f>SUM(J23/J25)*100</f>
        <v>#DIV/0!</v>
      </c>
      <c r="K10" s="99">
        <v>0</v>
      </c>
      <c r="L10" s="100"/>
      <c r="M10" s="99">
        <v>40</v>
      </c>
      <c r="N10" s="448"/>
    </row>
    <row r="11" spans="1:14" ht="16.5" thickTop="1" thickBot="1" x14ac:dyDescent="0.3">
      <c r="A11" s="297"/>
      <c r="B11" s="298"/>
      <c r="C11" s="301"/>
      <c r="D11" s="302"/>
      <c r="E11" s="332"/>
      <c r="F11" s="443"/>
      <c r="G11" s="445"/>
      <c r="H11" s="447"/>
      <c r="I11" s="414"/>
      <c r="J11" s="418"/>
      <c r="K11" s="96">
        <v>60.000999999999998</v>
      </c>
      <c r="L11" s="101"/>
      <c r="M11" s="96">
        <v>60</v>
      </c>
      <c r="N11" s="449"/>
    </row>
    <row r="12" spans="1:14" ht="16.5" thickTop="1" thickBot="1" x14ac:dyDescent="0.3">
      <c r="A12" s="297"/>
      <c r="B12" s="298"/>
      <c r="C12" s="301"/>
      <c r="D12" s="302"/>
      <c r="E12" s="332"/>
      <c r="F12" s="443" t="s">
        <v>27</v>
      </c>
      <c r="G12" s="445"/>
      <c r="H12" s="447"/>
      <c r="I12" s="414"/>
      <c r="J12" s="417" t="e">
        <f>SUM(J24/J26)*100</f>
        <v>#DIV/0!</v>
      </c>
      <c r="K12" s="96">
        <v>70.001000000000005</v>
      </c>
      <c r="L12" s="97"/>
      <c r="M12" s="96">
        <v>80</v>
      </c>
      <c r="N12" s="449"/>
    </row>
    <row r="13" spans="1:14" ht="16.5" thickTop="1" thickBot="1" x14ac:dyDescent="0.3">
      <c r="A13" s="297"/>
      <c r="B13" s="298"/>
      <c r="C13" s="301"/>
      <c r="D13" s="302"/>
      <c r="E13" s="255"/>
      <c r="F13" s="443"/>
      <c r="G13" s="445"/>
      <c r="H13" s="447"/>
      <c r="I13" s="414"/>
      <c r="J13" s="418"/>
      <c r="K13" s="102">
        <v>80.001000000000005</v>
      </c>
      <c r="L13" s="105"/>
      <c r="M13" s="102">
        <v>100</v>
      </c>
      <c r="N13" s="451"/>
    </row>
    <row r="14" spans="1:14" ht="16.5" customHeight="1" thickTop="1" x14ac:dyDescent="0.25">
      <c r="A14" s="299">
        <v>3</v>
      </c>
      <c r="B14" s="326" t="s">
        <v>141</v>
      </c>
      <c r="C14" s="317" t="s">
        <v>15</v>
      </c>
      <c r="D14" s="256" t="s">
        <v>148</v>
      </c>
      <c r="E14" s="331" t="s">
        <v>3</v>
      </c>
      <c r="F14" s="303" t="s">
        <v>28</v>
      </c>
      <c r="G14" s="306"/>
      <c r="H14" s="309"/>
      <c r="I14" s="291"/>
      <c r="J14" s="417" t="e">
        <f>SUM(J27/J28)*100</f>
        <v>#DIV/0!</v>
      </c>
      <c r="K14" s="99">
        <v>0</v>
      </c>
      <c r="L14" s="100"/>
      <c r="M14" s="99">
        <v>40</v>
      </c>
      <c r="N14" s="448"/>
    </row>
    <row r="15" spans="1:14" ht="16.5" customHeight="1" x14ac:dyDescent="0.25">
      <c r="A15" s="300"/>
      <c r="B15" s="327"/>
      <c r="C15" s="318"/>
      <c r="D15" s="257"/>
      <c r="E15" s="332"/>
      <c r="F15" s="304"/>
      <c r="G15" s="307"/>
      <c r="H15" s="310"/>
      <c r="I15" s="292"/>
      <c r="J15" s="418"/>
      <c r="K15" s="96">
        <v>60.000999999999998</v>
      </c>
      <c r="L15" s="101"/>
      <c r="M15" s="96">
        <v>60</v>
      </c>
      <c r="N15" s="449"/>
    </row>
    <row r="16" spans="1:14" ht="16.5" customHeight="1" x14ac:dyDescent="0.25">
      <c r="A16" s="300"/>
      <c r="B16" s="327"/>
      <c r="C16" s="318"/>
      <c r="D16" s="257"/>
      <c r="E16" s="332"/>
      <c r="F16" s="304"/>
      <c r="G16" s="307"/>
      <c r="H16" s="310"/>
      <c r="I16" s="292"/>
      <c r="J16" s="418"/>
      <c r="K16" s="96">
        <v>70.001000000000005</v>
      </c>
      <c r="L16" s="97"/>
      <c r="M16" s="96">
        <v>80</v>
      </c>
      <c r="N16" s="449"/>
    </row>
    <row r="17" spans="1:14" ht="16.5" customHeight="1" thickBot="1" x14ac:dyDescent="0.3">
      <c r="A17" s="325"/>
      <c r="B17" s="328"/>
      <c r="C17" s="329"/>
      <c r="D17" s="330"/>
      <c r="E17" s="333"/>
      <c r="F17" s="334"/>
      <c r="G17" s="335"/>
      <c r="H17" s="336"/>
      <c r="I17" s="337"/>
      <c r="J17" s="420"/>
      <c r="K17" s="104">
        <v>80.001000000000005</v>
      </c>
      <c r="L17" s="106"/>
      <c r="M17" s="104">
        <v>100</v>
      </c>
      <c r="N17" s="450"/>
    </row>
    <row r="18" spans="1:14" ht="16.5" thickTop="1" thickBot="1" x14ac:dyDescent="0.3">
      <c r="A18" s="323" t="s">
        <v>29</v>
      </c>
      <c r="B18" s="287"/>
      <c r="C18" s="287"/>
      <c r="D18" s="287"/>
      <c r="E18" s="287"/>
      <c r="F18" s="287"/>
      <c r="G18" s="287"/>
      <c r="H18" s="287"/>
      <c r="I18" s="287"/>
      <c r="J18" s="287"/>
      <c r="K18" s="408"/>
      <c r="L18" s="408"/>
      <c r="M18" s="408"/>
      <c r="N18" s="324"/>
    </row>
    <row r="19" spans="1:14" ht="30.2" customHeight="1" thickTop="1" x14ac:dyDescent="0.25">
      <c r="A19" s="439" t="s">
        <v>31</v>
      </c>
      <c r="B19" s="322" t="s">
        <v>142</v>
      </c>
      <c r="C19" s="322" t="s">
        <v>5</v>
      </c>
      <c r="D19" s="269" t="s">
        <v>22</v>
      </c>
      <c r="E19" s="312" t="s">
        <v>2</v>
      </c>
      <c r="F19" s="179" t="s">
        <v>26</v>
      </c>
      <c r="G19" s="180"/>
      <c r="H19" s="181"/>
      <c r="I19" s="182"/>
      <c r="J19" s="183">
        <v>11</v>
      </c>
      <c r="K19" s="184"/>
      <c r="L19" s="185"/>
      <c r="M19" s="185"/>
      <c r="N19" s="186"/>
    </row>
    <row r="20" spans="1:14" ht="30.2" customHeight="1" x14ac:dyDescent="0.25">
      <c r="A20" s="440"/>
      <c r="B20" s="319"/>
      <c r="C20" s="319"/>
      <c r="D20" s="258"/>
      <c r="E20" s="313"/>
      <c r="F20" s="187" t="s">
        <v>27</v>
      </c>
      <c r="G20" s="188"/>
      <c r="H20" s="189"/>
      <c r="I20" s="190"/>
      <c r="J20" s="191">
        <v>5</v>
      </c>
      <c r="K20" s="192"/>
      <c r="L20" s="193"/>
      <c r="M20" s="193"/>
      <c r="N20" s="194"/>
    </row>
    <row r="21" spans="1:14" ht="30.2" customHeight="1" x14ac:dyDescent="0.25">
      <c r="A21" s="440" t="s">
        <v>32</v>
      </c>
      <c r="B21" s="274" t="s">
        <v>145</v>
      </c>
      <c r="C21" s="274" t="s">
        <v>5</v>
      </c>
      <c r="D21" s="262" t="s">
        <v>22</v>
      </c>
      <c r="E21" s="254" t="s">
        <v>2</v>
      </c>
      <c r="F21" s="187" t="s">
        <v>26</v>
      </c>
      <c r="G21" s="188"/>
      <c r="H21" s="189"/>
      <c r="I21" s="190"/>
      <c r="J21" s="191"/>
      <c r="K21" s="192"/>
      <c r="L21" s="193"/>
      <c r="M21" s="193"/>
      <c r="N21" s="194"/>
    </row>
    <row r="22" spans="1:14" ht="30.2" customHeight="1" thickBot="1" x14ac:dyDescent="0.3">
      <c r="A22" s="441"/>
      <c r="B22" s="249"/>
      <c r="C22" s="249"/>
      <c r="D22" s="263"/>
      <c r="E22" s="255"/>
      <c r="F22" s="195" t="s">
        <v>27</v>
      </c>
      <c r="G22" s="196"/>
      <c r="H22" s="197"/>
      <c r="I22" s="198"/>
      <c r="J22" s="199"/>
      <c r="K22" s="200"/>
      <c r="L22" s="201"/>
      <c r="M22" s="201"/>
      <c r="N22" s="202"/>
    </row>
    <row r="23" spans="1:14" ht="30.2" customHeight="1" thickTop="1" x14ac:dyDescent="0.25">
      <c r="A23" s="439" t="s">
        <v>33</v>
      </c>
      <c r="B23" s="322" t="s">
        <v>146</v>
      </c>
      <c r="C23" s="322" t="s">
        <v>5</v>
      </c>
      <c r="D23" s="269" t="s">
        <v>22</v>
      </c>
      <c r="E23" s="312" t="s">
        <v>2</v>
      </c>
      <c r="F23" s="179" t="s">
        <v>26</v>
      </c>
      <c r="G23" s="180"/>
      <c r="H23" s="181"/>
      <c r="I23" s="182"/>
      <c r="J23" s="183">
        <v>11</v>
      </c>
      <c r="K23" s="184"/>
      <c r="L23" s="185"/>
      <c r="M23" s="185"/>
      <c r="N23" s="186"/>
    </row>
    <row r="24" spans="1:14" ht="30.2" customHeight="1" x14ac:dyDescent="0.25">
      <c r="A24" s="440"/>
      <c r="B24" s="319"/>
      <c r="C24" s="319"/>
      <c r="D24" s="258"/>
      <c r="E24" s="313"/>
      <c r="F24" s="187" t="s">
        <v>27</v>
      </c>
      <c r="G24" s="188"/>
      <c r="H24" s="189"/>
      <c r="I24" s="190"/>
      <c r="J24" s="191">
        <v>5</v>
      </c>
      <c r="K24" s="192"/>
      <c r="L24" s="193"/>
      <c r="M24" s="193"/>
      <c r="N24" s="194"/>
    </row>
    <row r="25" spans="1:14" ht="30.2" customHeight="1" x14ac:dyDescent="0.25">
      <c r="A25" s="440" t="s">
        <v>34</v>
      </c>
      <c r="B25" s="274" t="s">
        <v>147</v>
      </c>
      <c r="C25" s="274" t="s">
        <v>5</v>
      </c>
      <c r="D25" s="262" t="s">
        <v>22</v>
      </c>
      <c r="E25" s="254" t="s">
        <v>2</v>
      </c>
      <c r="F25" s="187" t="s">
        <v>26</v>
      </c>
      <c r="G25" s="188"/>
      <c r="H25" s="189"/>
      <c r="I25" s="190"/>
      <c r="J25" s="191"/>
      <c r="K25" s="192"/>
      <c r="L25" s="193"/>
      <c r="M25" s="193"/>
      <c r="N25" s="194"/>
    </row>
    <row r="26" spans="1:14" ht="30.2" customHeight="1" thickBot="1" x14ac:dyDescent="0.3">
      <c r="A26" s="441" t="s">
        <v>34</v>
      </c>
      <c r="B26" s="249" t="s">
        <v>108</v>
      </c>
      <c r="C26" s="249" t="s">
        <v>5</v>
      </c>
      <c r="D26" s="263"/>
      <c r="E26" s="255"/>
      <c r="F26" s="195" t="s">
        <v>27</v>
      </c>
      <c r="G26" s="196"/>
      <c r="H26" s="197"/>
      <c r="I26" s="198"/>
      <c r="J26" s="199"/>
      <c r="K26" s="200"/>
      <c r="L26" s="201"/>
      <c r="M26" s="201"/>
      <c r="N26" s="202"/>
    </row>
    <row r="27" spans="1:14" ht="48.75" customHeight="1" thickTop="1" x14ac:dyDescent="0.25">
      <c r="A27" s="95" t="s">
        <v>35</v>
      </c>
      <c r="B27" s="4" t="s">
        <v>149</v>
      </c>
      <c r="C27" s="4" t="s">
        <v>5</v>
      </c>
      <c r="D27" s="4" t="s">
        <v>22</v>
      </c>
      <c r="E27" s="65" t="s">
        <v>3</v>
      </c>
      <c r="F27" s="65" t="s">
        <v>28</v>
      </c>
      <c r="G27" s="62"/>
      <c r="H27" s="8"/>
      <c r="I27" s="21"/>
      <c r="J27" s="38"/>
      <c r="K27" s="121"/>
      <c r="L27" s="107"/>
      <c r="M27" s="107"/>
      <c r="N27" s="30"/>
    </row>
    <row r="28" spans="1:14" ht="47.25" customHeight="1" thickBot="1" x14ac:dyDescent="0.3">
      <c r="A28" s="19" t="s">
        <v>36</v>
      </c>
      <c r="B28" s="11" t="s">
        <v>150</v>
      </c>
      <c r="C28" s="11" t="s">
        <v>5</v>
      </c>
      <c r="D28" s="49" t="s">
        <v>22</v>
      </c>
      <c r="E28" s="70" t="s">
        <v>3</v>
      </c>
      <c r="F28" s="70" t="s">
        <v>28</v>
      </c>
      <c r="G28" s="64"/>
      <c r="H28" s="12"/>
      <c r="I28" s="29"/>
      <c r="J28" s="39"/>
      <c r="K28" s="124"/>
      <c r="L28" s="110"/>
      <c r="M28" s="110"/>
      <c r="N28" s="34"/>
    </row>
    <row r="29" spans="1:14" ht="15.75" thickTop="1" x14ac:dyDescent="0.25"/>
  </sheetData>
  <mergeCells count="75">
    <mergeCell ref="A1:C1"/>
    <mergeCell ref="D1:N1"/>
    <mergeCell ref="A2:B2"/>
    <mergeCell ref="C2:D2"/>
    <mergeCell ref="E2:F2"/>
    <mergeCell ref="G2:I2"/>
    <mergeCell ref="J2:M2"/>
    <mergeCell ref="A3:N3"/>
    <mergeCell ref="A4:D4"/>
    <mergeCell ref="E4:N4"/>
    <mergeCell ref="K5:M5"/>
    <mergeCell ref="A6:A9"/>
    <mergeCell ref="B6:B9"/>
    <mergeCell ref="C6:C9"/>
    <mergeCell ref="D6:D9"/>
    <mergeCell ref="E6:E9"/>
    <mergeCell ref="G8:G9"/>
    <mergeCell ref="H8:H9"/>
    <mergeCell ref="I8:I9"/>
    <mergeCell ref="N10:N13"/>
    <mergeCell ref="J10:J11"/>
    <mergeCell ref="J12:J13"/>
    <mergeCell ref="N6:N9"/>
    <mergeCell ref="A10:A13"/>
    <mergeCell ref="B10:B13"/>
    <mergeCell ref="C10:C13"/>
    <mergeCell ref="D10:D13"/>
    <mergeCell ref="E10:E13"/>
    <mergeCell ref="F6:F7"/>
    <mergeCell ref="G6:G7"/>
    <mergeCell ref="H6:H7"/>
    <mergeCell ref="I6:I7"/>
    <mergeCell ref="J6:J7"/>
    <mergeCell ref="J8:J9"/>
    <mergeCell ref="F8:F9"/>
    <mergeCell ref="A18:N18"/>
    <mergeCell ref="A14:A17"/>
    <mergeCell ref="B14:B17"/>
    <mergeCell ref="C14:C17"/>
    <mergeCell ref="D14:D17"/>
    <mergeCell ref="E14:E17"/>
    <mergeCell ref="F14:F17"/>
    <mergeCell ref="G14:G17"/>
    <mergeCell ref="H14:H17"/>
    <mergeCell ref="I14:I17"/>
    <mergeCell ref="J14:J17"/>
    <mergeCell ref="N14:N17"/>
    <mergeCell ref="F10:F11"/>
    <mergeCell ref="G10:G11"/>
    <mergeCell ref="H10:H11"/>
    <mergeCell ref="I10:I11"/>
    <mergeCell ref="F12:F13"/>
    <mergeCell ref="G12:G13"/>
    <mergeCell ref="H12:H13"/>
    <mergeCell ref="I12:I13"/>
    <mergeCell ref="A21:A22"/>
    <mergeCell ref="B21:B22"/>
    <mergeCell ref="C21:C22"/>
    <mergeCell ref="D21:D22"/>
    <mergeCell ref="E21:E22"/>
    <mergeCell ref="B19:B20"/>
    <mergeCell ref="C19:C20"/>
    <mergeCell ref="D19:D20"/>
    <mergeCell ref="E19:E20"/>
    <mergeCell ref="A19:A20"/>
    <mergeCell ref="A25:A26"/>
    <mergeCell ref="B25:B26"/>
    <mergeCell ref="C25:C26"/>
    <mergeCell ref="D25:D26"/>
    <mergeCell ref="E25:E26"/>
    <mergeCell ref="A23:A24"/>
    <mergeCell ref="B23:B24"/>
    <mergeCell ref="C23:C24"/>
    <mergeCell ref="D23:D24"/>
    <mergeCell ref="E23:E24"/>
  </mergeCells>
  <conditionalFormatting sqref="A18:N18">
    <cfRule type="cellIs" dxfId="51" priority="29" operator="between">
      <formula>$K$16</formula>
      <formula>$M$16</formula>
    </cfRule>
    <cfRule type="cellIs" dxfId="50" priority="31" operator="between">
      <formula>$K$15</formula>
      <formula>$M$15</formula>
    </cfRule>
  </conditionalFormatting>
  <conditionalFormatting sqref="J6">
    <cfRule type="cellIs" dxfId="49" priority="37" operator="between">
      <formula>$K$9</formula>
      <formula>$M$9</formula>
    </cfRule>
    <cfRule type="cellIs" dxfId="48" priority="38" operator="between">
      <formula>$K$8</formula>
      <formula>$M$8</formula>
    </cfRule>
    <cfRule type="cellIs" dxfId="47" priority="39" operator="between">
      <formula>$K$7</formula>
      <formula>$M$7</formula>
    </cfRule>
    <cfRule type="cellIs" dxfId="46" priority="40" operator="between">
      <formula>$K$7</formula>
      <formula>$M$7</formula>
    </cfRule>
    <cfRule type="cellIs" dxfId="45" priority="41" operator="between">
      <formula>$K$6</formula>
      <formula>$M$6</formula>
    </cfRule>
    <cfRule type="cellIs" dxfId="44" priority="55" operator="between">
      <formula>95.0001</formula>
      <formula>100</formula>
    </cfRule>
    <cfRule type="cellIs" dxfId="43" priority="56" operator="between">
      <formula>90.00001</formula>
      <formula>95</formula>
    </cfRule>
    <cfRule type="cellIs" dxfId="42" priority="57" operator="between">
      <formula>9000001</formula>
      <formula>95</formula>
    </cfRule>
    <cfRule type="cellIs" dxfId="41" priority="58" operator="between">
      <formula>85.0000001</formula>
      <formula>90</formula>
    </cfRule>
    <cfRule type="top10" priority="59" rank="10"/>
    <cfRule type="cellIs" dxfId="40" priority="60" operator="between">
      <formula>0</formula>
      <formula>85</formula>
    </cfRule>
    <cfRule type="cellIs" dxfId="39" priority="62" operator="between">
      <formula>82</formula>
      <formula>82</formula>
    </cfRule>
  </conditionalFormatting>
  <conditionalFormatting sqref="J8">
    <cfRule type="cellIs" dxfId="38" priority="13" operator="between">
      <formula>$K$9</formula>
      <formula>$M$9</formula>
    </cfRule>
    <cfRule type="cellIs" dxfId="37" priority="14" operator="between">
      <formula>$K$8</formula>
      <formula>$M$8</formula>
    </cfRule>
    <cfRule type="cellIs" dxfId="36" priority="15" operator="between">
      <formula>$K$7</formula>
      <formula>$M$7</formula>
    </cfRule>
    <cfRule type="cellIs" dxfId="35" priority="16" operator="between">
      <formula>$K$7</formula>
      <formula>$M$7</formula>
    </cfRule>
    <cfRule type="cellIs" dxfId="34" priority="17" operator="between">
      <formula>$K$6</formula>
      <formula>$M$6</formula>
    </cfRule>
    <cfRule type="cellIs" dxfId="33" priority="19" operator="between">
      <formula>95.0001</formula>
      <formula>100</formula>
    </cfRule>
    <cfRule type="cellIs" dxfId="32" priority="20" operator="between">
      <formula>90.00001</formula>
      <formula>95</formula>
    </cfRule>
    <cfRule type="cellIs" dxfId="31" priority="21" operator="between">
      <formula>9000001</formula>
      <formula>95</formula>
    </cfRule>
    <cfRule type="cellIs" dxfId="30" priority="22" operator="between">
      <formula>85.0000001</formula>
      <formula>90</formula>
    </cfRule>
    <cfRule type="top10" priority="23" rank="10"/>
    <cfRule type="cellIs" dxfId="29" priority="24" operator="between">
      <formula>0</formula>
      <formula>85</formula>
    </cfRule>
    <cfRule type="cellIs" dxfId="28" priority="26" operator="between">
      <formula>82</formula>
      <formula>82</formula>
    </cfRule>
  </conditionalFormatting>
  <conditionalFormatting sqref="J10">
    <cfRule type="cellIs" dxfId="27" priority="33" operator="between">
      <formula>$K$13</formula>
      <formula>$M$13</formula>
    </cfRule>
    <cfRule type="cellIs" dxfId="26" priority="34" operator="between">
      <formula>$K$12</formula>
      <formula>$M$12</formula>
    </cfRule>
    <cfRule type="cellIs" dxfId="25" priority="35" operator="between">
      <formula>$K$11</formula>
      <formula>$M$11</formula>
    </cfRule>
    <cfRule type="cellIs" dxfId="24" priority="36" operator="between">
      <formula>$K$10</formula>
      <formula>$M$10</formula>
    </cfRule>
    <cfRule type="cellIs" dxfId="23" priority="43" operator="between">
      <formula>95.0001</formula>
      <formula>100</formula>
    </cfRule>
    <cfRule type="cellIs" dxfId="22" priority="44" operator="between">
      <formula>90.00001</formula>
      <formula>95</formula>
    </cfRule>
    <cfRule type="cellIs" dxfId="21" priority="45" operator="between">
      <formula>9000001</formula>
      <formula>95</formula>
    </cfRule>
    <cfRule type="cellIs" dxfId="20" priority="46" operator="between">
      <formula>85.0000001</formula>
      <formula>90</formula>
    </cfRule>
    <cfRule type="top10" priority="47" rank="10"/>
    <cfRule type="cellIs" dxfId="19" priority="48" operator="between">
      <formula>0</formula>
      <formula>85</formula>
    </cfRule>
    <cfRule type="cellIs" dxfId="18" priority="50" operator="between">
      <formula>82</formula>
      <formula>82</formula>
    </cfRule>
  </conditionalFormatting>
  <conditionalFormatting sqref="J12">
    <cfRule type="cellIs" dxfId="17" priority="1" operator="between">
      <formula>$K$13</formula>
      <formula>$M$13</formula>
    </cfRule>
    <cfRule type="cellIs" dxfId="16" priority="2" operator="between">
      <formula>$K$12</formula>
      <formula>$M$12</formula>
    </cfRule>
    <cfRule type="cellIs" dxfId="15" priority="3" operator="between">
      <formula>$K$11</formula>
      <formula>$M$11</formula>
    </cfRule>
    <cfRule type="cellIs" dxfId="14" priority="4" operator="between">
      <formula>$K$10</formula>
      <formula>$M$10</formula>
    </cfRule>
    <cfRule type="cellIs" dxfId="13" priority="5" operator="between">
      <formula>95.0001</formula>
      <formula>100</formula>
    </cfRule>
    <cfRule type="cellIs" dxfId="12" priority="6" operator="between">
      <formula>90.00001</formula>
      <formula>95</formula>
    </cfRule>
    <cfRule type="cellIs" dxfId="11" priority="7" operator="between">
      <formula>9000001</formula>
      <formula>95</formula>
    </cfRule>
    <cfRule type="cellIs" dxfId="10" priority="8" operator="between">
      <formula>85.0000001</formula>
      <formula>90</formula>
    </cfRule>
    <cfRule type="top10" priority="9" rank="10"/>
    <cfRule type="cellIs" dxfId="9" priority="10" operator="between">
      <formula>0</formula>
      <formula>85</formula>
    </cfRule>
    <cfRule type="cellIs" dxfId="8" priority="12" operator="between">
      <formula>82</formula>
      <formula>82</formula>
    </cfRule>
  </conditionalFormatting>
  <conditionalFormatting sqref="J14">
    <cfRule type="cellIs" dxfId="7" priority="51" operator="greaterThan">
      <formula>90</formula>
    </cfRule>
    <cfRule type="cellIs" dxfId="6" priority="52" operator="between">
      <formula>85.0001</formula>
      <formula>90</formula>
    </cfRule>
    <cfRule type="cellIs" dxfId="5" priority="53" operator="between">
      <formula>80.0001</formula>
      <formula>85</formula>
    </cfRule>
    <cfRule type="cellIs" dxfId="4" priority="54" operator="between">
      <formula>0</formula>
      <formula>80</formula>
    </cfRule>
  </conditionalFormatting>
  <conditionalFormatting sqref="J14:J17">
    <cfRule type="cellIs" dxfId="3" priority="27" operator="between">
      <formula>$K$17</formula>
      <formula>$M$17</formula>
    </cfRule>
    <cfRule type="cellIs" dxfId="2" priority="28" operator="between">
      <formula>$K$16</formula>
      <formula>$M$12</formula>
    </cfRule>
    <cfRule type="cellIs" dxfId="1" priority="30" operator="between">
      <formula>$K$15</formula>
      <formula>$M$15</formula>
    </cfRule>
    <cfRule type="cellIs" dxfId="0" priority="32" operator="between">
      <formula>$K$14</formula>
      <formula>$M$14</formula>
    </cfRule>
  </conditionalFormatting>
  <pageMargins left="0.7" right="0.7" top="0.75" bottom="0.75" header="0.3" footer="0.3"/>
  <pageSetup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59"/>
  <sheetViews>
    <sheetView topLeftCell="A13" zoomScale="70" zoomScaleNormal="70" workbookViewId="0">
      <selection activeCell="Q44" sqref="Q44"/>
    </sheetView>
  </sheetViews>
  <sheetFormatPr baseColWidth="10" defaultRowHeight="15" x14ac:dyDescent="0.25"/>
  <cols>
    <col min="2" max="2" width="50.7109375" customWidth="1"/>
    <col min="3" max="3" width="10.7109375" customWidth="1"/>
    <col min="4" max="4" width="50.7109375" customWidth="1"/>
    <col min="5" max="5" width="15.7109375" customWidth="1"/>
    <col min="6" max="6" width="13.85546875" customWidth="1"/>
    <col min="7" max="10" width="13.7109375" customWidth="1"/>
    <col min="11" max="11" width="5.7109375" customWidth="1"/>
    <col min="12" max="12" width="3.7109375" customWidth="1"/>
    <col min="13" max="13" width="5.7109375" customWidth="1"/>
    <col min="14" max="14" width="23.28515625" hidden="1" customWidth="1"/>
    <col min="15" max="15" width="30" hidden="1" customWidth="1"/>
    <col min="16" max="16" width="30.85546875" hidden="1" customWidth="1"/>
    <col min="17" max="17" width="35" customWidth="1"/>
  </cols>
  <sheetData>
    <row r="1" spans="1:17" ht="81.75" customHeight="1" thickTop="1" thickBot="1" x14ac:dyDescent="0.3">
      <c r="A1" s="275"/>
      <c r="B1" s="276"/>
      <c r="C1" s="276"/>
      <c r="D1" s="277" t="s">
        <v>132</v>
      </c>
      <c r="E1" s="277"/>
      <c r="F1" s="277"/>
      <c r="G1" s="277"/>
      <c r="H1" s="277"/>
      <c r="I1" s="277"/>
      <c r="J1" s="277"/>
      <c r="K1" s="277"/>
      <c r="L1" s="277"/>
      <c r="M1" s="277"/>
      <c r="N1" s="277"/>
      <c r="O1" s="277"/>
      <c r="P1" s="277"/>
      <c r="Q1" s="278"/>
    </row>
    <row r="2" spans="1:17" ht="39.200000000000003" customHeight="1" thickTop="1" thickBot="1" x14ac:dyDescent="0.3">
      <c r="A2" s="289" t="s">
        <v>12</v>
      </c>
      <c r="B2" s="290"/>
      <c r="C2" s="283" t="s">
        <v>167</v>
      </c>
      <c r="D2" s="285"/>
      <c r="E2" s="281" t="s">
        <v>131</v>
      </c>
      <c r="F2" s="282"/>
      <c r="G2" s="283" t="s">
        <v>175</v>
      </c>
      <c r="H2" s="284"/>
      <c r="I2" s="285"/>
      <c r="J2" s="286" t="s">
        <v>48</v>
      </c>
      <c r="K2" s="287"/>
      <c r="L2" s="287"/>
      <c r="M2" s="288"/>
      <c r="N2" s="227"/>
      <c r="O2" s="227"/>
      <c r="P2" s="227"/>
      <c r="Q2" s="156">
        <v>2025</v>
      </c>
    </row>
    <row r="3" spans="1:17" ht="16.5" customHeight="1" thickTop="1" thickBot="1" x14ac:dyDescent="0.3">
      <c r="A3" s="323" t="s">
        <v>30</v>
      </c>
      <c r="B3" s="287"/>
      <c r="C3" s="287"/>
      <c r="D3" s="287"/>
      <c r="E3" s="287"/>
      <c r="F3" s="287"/>
      <c r="G3" s="287"/>
      <c r="H3" s="287"/>
      <c r="I3" s="287"/>
      <c r="J3" s="287"/>
      <c r="K3" s="287"/>
      <c r="L3" s="287"/>
      <c r="M3" s="287"/>
      <c r="N3" s="287"/>
      <c r="O3" s="287"/>
      <c r="P3" s="287"/>
      <c r="Q3" s="324"/>
    </row>
    <row r="4" spans="1:17" ht="16.5" customHeight="1" thickTop="1" thickBot="1" x14ac:dyDescent="0.3">
      <c r="A4" s="340" t="s">
        <v>25</v>
      </c>
      <c r="B4" s="341"/>
      <c r="C4" s="341"/>
      <c r="D4" s="342"/>
      <c r="E4" s="343" t="s">
        <v>23</v>
      </c>
      <c r="F4" s="344"/>
      <c r="G4" s="344"/>
      <c r="H4" s="344"/>
      <c r="I4" s="344"/>
      <c r="J4" s="344"/>
      <c r="K4" s="345"/>
      <c r="L4" s="345"/>
      <c r="M4" s="345"/>
      <c r="N4" s="345"/>
      <c r="O4" s="345"/>
      <c r="P4" s="345"/>
      <c r="Q4" s="346"/>
    </row>
    <row r="5" spans="1:17" ht="74.25" customHeight="1" thickTop="1" thickBot="1" x14ac:dyDescent="0.3">
      <c r="A5" s="10" t="s">
        <v>46</v>
      </c>
      <c r="B5" s="9" t="s">
        <v>47</v>
      </c>
      <c r="C5" s="9" t="s">
        <v>0</v>
      </c>
      <c r="D5" s="40" t="s">
        <v>13</v>
      </c>
      <c r="E5" s="206" t="s">
        <v>24</v>
      </c>
      <c r="F5" s="206" t="s">
        <v>14</v>
      </c>
      <c r="G5" s="207" t="s">
        <v>102</v>
      </c>
      <c r="H5" s="112" t="s">
        <v>103</v>
      </c>
      <c r="I5" s="208" t="s">
        <v>104</v>
      </c>
      <c r="J5" s="43" t="s">
        <v>105</v>
      </c>
      <c r="K5" s="399" t="s">
        <v>1</v>
      </c>
      <c r="L5" s="400"/>
      <c r="M5" s="401"/>
      <c r="N5" s="42" t="s">
        <v>106</v>
      </c>
      <c r="O5" s="42" t="s">
        <v>106</v>
      </c>
      <c r="P5" s="42" t="s">
        <v>106</v>
      </c>
      <c r="Q5" s="42" t="s">
        <v>106</v>
      </c>
    </row>
    <row r="6" spans="1:17" ht="24.95" customHeight="1" thickTop="1" thickBot="1" x14ac:dyDescent="0.3">
      <c r="A6" s="320">
        <v>1</v>
      </c>
      <c r="B6" s="353" t="s">
        <v>153</v>
      </c>
      <c r="C6" s="322" t="s">
        <v>15</v>
      </c>
      <c r="D6" s="354" t="s">
        <v>152</v>
      </c>
      <c r="E6" s="402" t="s">
        <v>62</v>
      </c>
      <c r="F6" s="205" t="s">
        <v>63</v>
      </c>
      <c r="G6" s="209">
        <v>100</v>
      </c>
      <c r="H6" s="210">
        <v>100</v>
      </c>
      <c r="I6" s="211">
        <v>100</v>
      </c>
      <c r="J6" s="204">
        <f>(J23/J27)*100</f>
        <v>100</v>
      </c>
      <c r="K6" s="88">
        <v>0</v>
      </c>
      <c r="L6" s="85"/>
      <c r="M6" s="88">
        <v>75</v>
      </c>
      <c r="N6" s="250"/>
      <c r="O6" s="250"/>
      <c r="P6" s="250"/>
      <c r="Q6" s="453" t="s">
        <v>182</v>
      </c>
    </row>
    <row r="7" spans="1:17" ht="24.95" customHeight="1" thickTop="1" thickBot="1" x14ac:dyDescent="0.3">
      <c r="A7" s="300"/>
      <c r="B7" s="327"/>
      <c r="C7" s="318"/>
      <c r="D7" s="267"/>
      <c r="E7" s="403"/>
      <c r="F7" s="58" t="s">
        <v>64</v>
      </c>
      <c r="G7" s="57">
        <v>100</v>
      </c>
      <c r="H7" s="41">
        <v>100</v>
      </c>
      <c r="I7" s="51">
        <v>100</v>
      </c>
      <c r="J7" s="204">
        <f>(J24/J28)*100</f>
        <v>100</v>
      </c>
      <c r="K7" s="89">
        <f>+M6+$S$6</f>
        <v>75</v>
      </c>
      <c r="L7" s="86"/>
      <c r="M7" s="89">
        <v>85</v>
      </c>
      <c r="N7" s="250"/>
      <c r="O7" s="250"/>
      <c r="P7" s="250"/>
      <c r="Q7" s="454"/>
    </row>
    <row r="8" spans="1:17" ht="24.95" customHeight="1" thickTop="1" thickBot="1" x14ac:dyDescent="0.3">
      <c r="A8" s="300"/>
      <c r="B8" s="327"/>
      <c r="C8" s="318"/>
      <c r="D8" s="267"/>
      <c r="E8" s="403"/>
      <c r="F8" s="58" t="s">
        <v>65</v>
      </c>
      <c r="G8" s="57">
        <v>100</v>
      </c>
      <c r="H8" s="41">
        <v>100</v>
      </c>
      <c r="I8" s="51">
        <v>100</v>
      </c>
      <c r="J8" s="203" t="e">
        <f>(J25/J29)*100</f>
        <v>#DIV/0!</v>
      </c>
      <c r="K8" s="89">
        <f t="shared" ref="K8:K9" si="0">+M7+$S$6</f>
        <v>85</v>
      </c>
      <c r="L8" s="87"/>
      <c r="M8" s="89">
        <v>90</v>
      </c>
      <c r="N8" s="250"/>
      <c r="O8" s="250"/>
      <c r="P8" s="250"/>
      <c r="Q8" s="454"/>
    </row>
    <row r="9" spans="1:17" ht="24.95" customHeight="1" thickTop="1" thickBot="1" x14ac:dyDescent="0.3">
      <c r="A9" s="273"/>
      <c r="B9" s="339"/>
      <c r="C9" s="249"/>
      <c r="D9" s="268"/>
      <c r="E9" s="403"/>
      <c r="F9" s="58" t="s">
        <v>107</v>
      </c>
      <c r="G9" s="57">
        <v>100</v>
      </c>
      <c r="H9" s="41">
        <v>100</v>
      </c>
      <c r="I9" s="51">
        <v>100</v>
      </c>
      <c r="J9" s="203" t="e">
        <f>(J26/J30)*100</f>
        <v>#DIV/0!</v>
      </c>
      <c r="K9" s="90">
        <f t="shared" si="0"/>
        <v>90</v>
      </c>
      <c r="L9" s="135"/>
      <c r="M9" s="90">
        <v>100</v>
      </c>
      <c r="N9" s="251"/>
      <c r="O9" s="251"/>
      <c r="P9" s="251"/>
      <c r="Q9" s="455"/>
    </row>
    <row r="10" spans="1:17" ht="24.95" customHeight="1" thickTop="1" thickBot="1" x14ac:dyDescent="0.3">
      <c r="A10" s="297">
        <v>2</v>
      </c>
      <c r="B10" s="298" t="s">
        <v>156</v>
      </c>
      <c r="C10" s="301" t="s">
        <v>15</v>
      </c>
      <c r="D10" s="302" t="s">
        <v>157</v>
      </c>
      <c r="E10" s="271" t="s">
        <v>62</v>
      </c>
      <c r="F10" s="58" t="s">
        <v>63</v>
      </c>
      <c r="G10" s="57"/>
      <c r="H10" s="41"/>
      <c r="I10" s="51"/>
      <c r="J10" s="137">
        <f>SUM(J31)</f>
        <v>0</v>
      </c>
      <c r="K10" s="92">
        <v>1</v>
      </c>
      <c r="L10" s="93"/>
      <c r="M10" s="92">
        <v>2</v>
      </c>
      <c r="N10" s="253" t="s">
        <v>178</v>
      </c>
      <c r="O10" s="253" t="s">
        <v>178</v>
      </c>
      <c r="P10" s="253" t="s">
        <v>178</v>
      </c>
      <c r="Q10" s="456" t="s">
        <v>183</v>
      </c>
    </row>
    <row r="11" spans="1:17" ht="24.95" customHeight="1" thickTop="1" thickBot="1" x14ac:dyDescent="0.3">
      <c r="A11" s="297"/>
      <c r="B11" s="298"/>
      <c r="C11" s="301"/>
      <c r="D11" s="302"/>
      <c r="E11" s="271"/>
      <c r="F11" s="58" t="s">
        <v>64</v>
      </c>
      <c r="G11" s="57"/>
      <c r="H11" s="41"/>
      <c r="I11" s="51"/>
      <c r="J11" s="137">
        <f>SUM(J32)</f>
        <v>0</v>
      </c>
      <c r="K11" s="89">
        <f t="shared" ref="K11:K13" si="1">+M10+$S$6</f>
        <v>2</v>
      </c>
      <c r="L11" s="86"/>
      <c r="M11" s="89">
        <v>3</v>
      </c>
      <c r="N11" s="250"/>
      <c r="O11" s="250"/>
      <c r="P11" s="250"/>
      <c r="Q11" s="454"/>
    </row>
    <row r="12" spans="1:17" ht="24.95" customHeight="1" thickTop="1" thickBot="1" x14ac:dyDescent="0.3">
      <c r="A12" s="297"/>
      <c r="B12" s="298"/>
      <c r="C12" s="301"/>
      <c r="D12" s="302"/>
      <c r="E12" s="271"/>
      <c r="F12" s="58" t="s">
        <v>65</v>
      </c>
      <c r="G12" s="57"/>
      <c r="H12" s="41"/>
      <c r="I12" s="51"/>
      <c r="J12" s="137">
        <f>SUM(J33)</f>
        <v>0</v>
      </c>
      <c r="K12" s="89">
        <f t="shared" si="1"/>
        <v>3</v>
      </c>
      <c r="L12" s="87"/>
      <c r="M12" s="89">
        <v>4</v>
      </c>
      <c r="N12" s="250"/>
      <c r="O12" s="250"/>
      <c r="P12" s="250"/>
      <c r="Q12" s="454"/>
    </row>
    <row r="13" spans="1:17" ht="24.95" customHeight="1" thickTop="1" thickBot="1" x14ac:dyDescent="0.3">
      <c r="A13" s="297"/>
      <c r="B13" s="298"/>
      <c r="C13" s="301"/>
      <c r="D13" s="302"/>
      <c r="E13" s="271"/>
      <c r="F13" s="58" t="s">
        <v>107</v>
      </c>
      <c r="G13" s="57"/>
      <c r="H13" s="41"/>
      <c r="I13" s="51"/>
      <c r="J13" s="137">
        <f>SUM(J34)</f>
        <v>0</v>
      </c>
      <c r="K13" s="94">
        <f t="shared" si="1"/>
        <v>4</v>
      </c>
      <c r="L13" s="135"/>
      <c r="M13" s="94">
        <v>5</v>
      </c>
      <c r="N13" s="251"/>
      <c r="O13" s="251"/>
      <c r="P13" s="251"/>
      <c r="Q13" s="455"/>
    </row>
    <row r="14" spans="1:17" ht="24.95" customHeight="1" thickTop="1" thickBot="1" x14ac:dyDescent="0.3">
      <c r="A14" s="299">
        <v>3</v>
      </c>
      <c r="B14" s="326" t="s">
        <v>163</v>
      </c>
      <c r="C14" s="301" t="s">
        <v>15</v>
      </c>
      <c r="D14" s="266" t="s">
        <v>158</v>
      </c>
      <c r="E14" s="271" t="s">
        <v>62</v>
      </c>
      <c r="F14" s="58" t="s">
        <v>63</v>
      </c>
      <c r="G14" s="57"/>
      <c r="H14" s="41"/>
      <c r="I14" s="51"/>
      <c r="J14" s="137" t="e">
        <f>SUM(0.5*(J35/J39))+(0.5*(J43/J47))*100</f>
        <v>#DIV/0!</v>
      </c>
      <c r="K14" s="92">
        <v>0</v>
      </c>
      <c r="L14" s="93"/>
      <c r="M14" s="92">
        <v>90</v>
      </c>
      <c r="N14" s="253" t="s">
        <v>178</v>
      </c>
      <c r="O14" s="253" t="s">
        <v>178</v>
      </c>
      <c r="P14" s="253" t="s">
        <v>178</v>
      </c>
      <c r="Q14" s="456" t="s">
        <v>183</v>
      </c>
    </row>
    <row r="15" spans="1:17" ht="24.95" customHeight="1" thickTop="1" thickBot="1" x14ac:dyDescent="0.3">
      <c r="A15" s="300"/>
      <c r="B15" s="327"/>
      <c r="C15" s="301"/>
      <c r="D15" s="267"/>
      <c r="E15" s="271"/>
      <c r="F15" s="58" t="s">
        <v>64</v>
      </c>
      <c r="G15" s="57"/>
      <c r="H15" s="41"/>
      <c r="I15" s="51"/>
      <c r="J15" s="137" t="e">
        <f t="shared" ref="J15:J16" si="2">SUM(0.5*(J36/J40))+(0.5*(J44/J48))*100</f>
        <v>#DIV/0!</v>
      </c>
      <c r="K15" s="89">
        <f t="shared" ref="K15:K21" si="3">+M14+$S$6</f>
        <v>90</v>
      </c>
      <c r="L15" s="86"/>
      <c r="M15" s="89">
        <v>95</v>
      </c>
      <c r="N15" s="250"/>
      <c r="O15" s="250"/>
      <c r="P15" s="250"/>
      <c r="Q15" s="454"/>
    </row>
    <row r="16" spans="1:17" ht="24.95" customHeight="1" thickTop="1" thickBot="1" x14ac:dyDescent="0.3">
      <c r="A16" s="300"/>
      <c r="B16" s="327"/>
      <c r="C16" s="301"/>
      <c r="D16" s="267"/>
      <c r="E16" s="271"/>
      <c r="F16" s="58" t="s">
        <v>65</v>
      </c>
      <c r="G16" s="57"/>
      <c r="H16" s="41"/>
      <c r="I16" s="51"/>
      <c r="J16" s="137" t="e">
        <f t="shared" si="2"/>
        <v>#DIV/0!</v>
      </c>
      <c r="K16" s="89">
        <f t="shared" si="3"/>
        <v>95</v>
      </c>
      <c r="L16" s="87"/>
      <c r="M16" s="89">
        <v>98</v>
      </c>
      <c r="N16" s="250"/>
      <c r="O16" s="250"/>
      <c r="P16" s="250"/>
      <c r="Q16" s="454"/>
    </row>
    <row r="17" spans="1:21" ht="24.95" customHeight="1" thickTop="1" thickBot="1" x14ac:dyDescent="0.3">
      <c r="A17" s="273"/>
      <c r="B17" s="339"/>
      <c r="C17" s="301"/>
      <c r="D17" s="268"/>
      <c r="E17" s="271"/>
      <c r="F17" s="58" t="s">
        <v>107</v>
      </c>
      <c r="G17" s="57"/>
      <c r="H17" s="41"/>
      <c r="I17" s="51"/>
      <c r="J17" s="137" t="e">
        <f>SUM(0.5*(J38/J42))+(0.5*(J46/J50))*100</f>
        <v>#DIV/0!</v>
      </c>
      <c r="K17" s="94">
        <f t="shared" si="3"/>
        <v>98</v>
      </c>
      <c r="L17" s="136"/>
      <c r="M17" s="94">
        <v>100</v>
      </c>
      <c r="N17" s="251"/>
      <c r="O17" s="251"/>
      <c r="P17" s="251"/>
      <c r="Q17" s="455"/>
    </row>
    <row r="18" spans="1:21" ht="24.95" customHeight="1" thickTop="1" x14ac:dyDescent="0.25">
      <c r="A18" s="299">
        <v>4</v>
      </c>
      <c r="B18" s="326" t="s">
        <v>164</v>
      </c>
      <c r="C18" s="317" t="s">
        <v>15</v>
      </c>
      <c r="D18" s="256" t="s">
        <v>159</v>
      </c>
      <c r="E18" s="331" t="s">
        <v>3</v>
      </c>
      <c r="F18" s="303" t="s">
        <v>28</v>
      </c>
      <c r="G18" s="306"/>
      <c r="H18" s="309"/>
      <c r="I18" s="291"/>
      <c r="J18" s="417" t="e">
        <f>SUM(J51/J55)*100</f>
        <v>#DIV/0!</v>
      </c>
      <c r="K18" s="88">
        <v>0</v>
      </c>
      <c r="L18" s="85"/>
      <c r="M18" s="88">
        <v>70</v>
      </c>
      <c r="N18" s="253" t="s">
        <v>178</v>
      </c>
      <c r="O18" s="253" t="s">
        <v>178</v>
      </c>
      <c r="P18" s="253" t="s">
        <v>178</v>
      </c>
      <c r="Q18" s="456" t="s">
        <v>183</v>
      </c>
    </row>
    <row r="19" spans="1:21" ht="24.95" customHeight="1" thickBot="1" x14ac:dyDescent="0.3">
      <c r="A19" s="300"/>
      <c r="B19" s="327"/>
      <c r="C19" s="318"/>
      <c r="D19" s="257"/>
      <c r="E19" s="332"/>
      <c r="F19" s="304"/>
      <c r="G19" s="307"/>
      <c r="H19" s="310"/>
      <c r="I19" s="292"/>
      <c r="J19" s="418"/>
      <c r="K19" s="94">
        <f t="shared" si="3"/>
        <v>70</v>
      </c>
      <c r="L19" s="86"/>
      <c r="M19" s="89">
        <v>80</v>
      </c>
      <c r="N19" s="250"/>
      <c r="O19" s="250"/>
      <c r="P19" s="250"/>
      <c r="Q19" s="454"/>
    </row>
    <row r="20" spans="1:21" ht="24.95" customHeight="1" thickTop="1" x14ac:dyDescent="0.25">
      <c r="A20" s="300"/>
      <c r="B20" s="327"/>
      <c r="C20" s="318"/>
      <c r="D20" s="257"/>
      <c r="E20" s="332"/>
      <c r="F20" s="304"/>
      <c r="G20" s="307"/>
      <c r="H20" s="310"/>
      <c r="I20" s="292"/>
      <c r="J20" s="418"/>
      <c r="K20" s="89">
        <f t="shared" si="3"/>
        <v>80</v>
      </c>
      <c r="L20" s="87"/>
      <c r="M20" s="89">
        <v>90</v>
      </c>
      <c r="N20" s="250"/>
      <c r="O20" s="250"/>
      <c r="P20" s="250"/>
      <c r="Q20" s="454"/>
    </row>
    <row r="21" spans="1:21" ht="24.95" customHeight="1" thickBot="1" x14ac:dyDescent="0.3">
      <c r="A21" s="325"/>
      <c r="B21" s="328"/>
      <c r="C21" s="329"/>
      <c r="D21" s="330"/>
      <c r="E21" s="333"/>
      <c r="F21" s="334"/>
      <c r="G21" s="335"/>
      <c r="H21" s="336"/>
      <c r="I21" s="337"/>
      <c r="J21" s="420"/>
      <c r="K21" s="90">
        <f t="shared" si="3"/>
        <v>90</v>
      </c>
      <c r="L21" s="91"/>
      <c r="M21" s="90">
        <v>100</v>
      </c>
      <c r="N21" s="457"/>
      <c r="O21" s="457"/>
      <c r="P21" s="457"/>
      <c r="Q21" s="455"/>
    </row>
    <row r="22" spans="1:21" ht="16.5" thickTop="1" thickBot="1" x14ac:dyDescent="0.3">
      <c r="A22" s="323" t="s">
        <v>29</v>
      </c>
      <c r="B22" s="287"/>
      <c r="C22" s="287"/>
      <c r="D22" s="287"/>
      <c r="E22" s="287"/>
      <c r="F22" s="287"/>
      <c r="G22" s="287"/>
      <c r="H22" s="287"/>
      <c r="I22" s="287"/>
      <c r="J22" s="287"/>
      <c r="K22" s="287"/>
      <c r="L22" s="287"/>
      <c r="M22" s="287"/>
      <c r="N22" s="287"/>
      <c r="O22" s="287"/>
      <c r="P22" s="287"/>
      <c r="Q22" s="324"/>
    </row>
    <row r="23" spans="1:21" ht="15" customHeight="1" thickTop="1" x14ac:dyDescent="0.25">
      <c r="A23" s="320" t="s">
        <v>31</v>
      </c>
      <c r="B23" s="318" t="s">
        <v>154</v>
      </c>
      <c r="C23" s="318" t="s">
        <v>5</v>
      </c>
      <c r="D23" s="257" t="s">
        <v>53</v>
      </c>
      <c r="E23" s="260" t="s">
        <v>62</v>
      </c>
      <c r="F23" s="68" t="s">
        <v>63</v>
      </c>
      <c r="G23" s="242">
        <v>5</v>
      </c>
      <c r="H23" s="8"/>
      <c r="I23" s="21"/>
      <c r="J23" s="242">
        <v>7</v>
      </c>
      <c r="K23" s="121"/>
      <c r="L23" s="107"/>
      <c r="M23" s="107"/>
      <c r="N23" s="107"/>
      <c r="O23" s="107"/>
      <c r="P23" s="107"/>
      <c r="Q23" s="30"/>
    </row>
    <row r="24" spans="1:21" x14ac:dyDescent="0.25">
      <c r="A24" s="300"/>
      <c r="B24" s="318"/>
      <c r="C24" s="318"/>
      <c r="D24" s="257"/>
      <c r="E24" s="260"/>
      <c r="F24" s="68" t="s">
        <v>64</v>
      </c>
      <c r="G24" s="242">
        <v>7</v>
      </c>
      <c r="H24" s="8"/>
      <c r="I24" s="21"/>
      <c r="J24" s="242">
        <v>17</v>
      </c>
      <c r="K24" s="121"/>
      <c r="L24" s="107"/>
      <c r="M24" s="107"/>
      <c r="N24" s="107"/>
      <c r="O24" s="107"/>
      <c r="P24" s="107"/>
      <c r="Q24" s="30"/>
    </row>
    <row r="25" spans="1:21" x14ac:dyDescent="0.25">
      <c r="A25" s="300"/>
      <c r="B25" s="318"/>
      <c r="C25" s="318"/>
      <c r="D25" s="257"/>
      <c r="E25" s="260"/>
      <c r="F25" s="68" t="s">
        <v>65</v>
      </c>
      <c r="G25" s="242">
        <v>20</v>
      </c>
      <c r="H25" s="8"/>
      <c r="I25" s="21"/>
      <c r="J25" s="242"/>
      <c r="K25" s="121"/>
      <c r="L25" s="107"/>
      <c r="M25" s="107"/>
      <c r="N25" s="107"/>
      <c r="O25" s="107"/>
      <c r="P25" s="107"/>
      <c r="Q25" s="30"/>
    </row>
    <row r="26" spans="1:21" x14ac:dyDescent="0.25">
      <c r="A26" s="476"/>
      <c r="B26" s="319"/>
      <c r="C26" s="319"/>
      <c r="D26" s="258"/>
      <c r="E26" s="261"/>
      <c r="F26" s="66" t="s">
        <v>107</v>
      </c>
      <c r="G26" s="242">
        <v>25</v>
      </c>
      <c r="H26" s="2"/>
      <c r="I26" s="22"/>
      <c r="J26" s="242"/>
      <c r="K26" s="119"/>
      <c r="L26" s="108"/>
      <c r="M26" s="108"/>
      <c r="N26" s="108"/>
      <c r="O26" s="108"/>
      <c r="P26" s="108"/>
      <c r="Q26" s="31"/>
      <c r="U26" t="s">
        <v>176</v>
      </c>
    </row>
    <row r="27" spans="1:21" x14ac:dyDescent="0.25">
      <c r="A27" s="300" t="s">
        <v>32</v>
      </c>
      <c r="B27" s="318" t="s">
        <v>155</v>
      </c>
      <c r="C27" s="318" t="s">
        <v>5</v>
      </c>
      <c r="D27" s="257" t="s">
        <v>22</v>
      </c>
      <c r="E27" s="260" t="s">
        <v>62</v>
      </c>
      <c r="F27" s="68" t="s">
        <v>63</v>
      </c>
      <c r="G27" s="242">
        <v>5</v>
      </c>
      <c r="H27" s="8"/>
      <c r="I27" s="21"/>
      <c r="J27" s="242">
        <v>7</v>
      </c>
      <c r="K27" s="121"/>
      <c r="L27" s="107"/>
      <c r="M27" s="107"/>
      <c r="N27" s="107"/>
      <c r="O27" s="107"/>
      <c r="P27" s="107"/>
      <c r="Q27" s="30"/>
    </row>
    <row r="28" spans="1:21" x14ac:dyDescent="0.25">
      <c r="A28" s="300"/>
      <c r="B28" s="318"/>
      <c r="C28" s="318"/>
      <c r="D28" s="257"/>
      <c r="E28" s="260"/>
      <c r="F28" s="68" t="s">
        <v>64</v>
      </c>
      <c r="G28" s="242">
        <v>7</v>
      </c>
      <c r="H28" s="8"/>
      <c r="I28" s="21"/>
      <c r="J28" s="242">
        <v>17</v>
      </c>
      <c r="K28" s="121"/>
      <c r="L28" s="107"/>
      <c r="M28" s="107"/>
      <c r="N28" s="107"/>
      <c r="O28" s="107"/>
      <c r="P28" s="107"/>
      <c r="Q28" s="30"/>
    </row>
    <row r="29" spans="1:21" x14ac:dyDescent="0.25">
      <c r="A29" s="300"/>
      <c r="B29" s="318" t="s">
        <v>70</v>
      </c>
      <c r="C29" s="318"/>
      <c r="D29" s="257"/>
      <c r="E29" s="260"/>
      <c r="F29" s="69" t="s">
        <v>65</v>
      </c>
      <c r="G29" s="54">
        <v>20</v>
      </c>
      <c r="H29" s="15"/>
      <c r="I29" s="53"/>
      <c r="J29" s="54"/>
      <c r="K29" s="122"/>
      <c r="L29" s="123"/>
      <c r="M29" s="123"/>
      <c r="N29" s="123"/>
      <c r="O29" s="123"/>
      <c r="P29" s="123"/>
      <c r="Q29" s="55"/>
    </row>
    <row r="30" spans="1:21" ht="15" customHeight="1" thickBot="1" x14ac:dyDescent="0.3">
      <c r="A30" s="273"/>
      <c r="B30" s="249"/>
      <c r="C30" s="249"/>
      <c r="D30" s="263"/>
      <c r="E30" s="265"/>
      <c r="F30" s="67" t="s">
        <v>107</v>
      </c>
      <c r="G30" s="37">
        <v>25</v>
      </c>
      <c r="H30" s="7"/>
      <c r="I30" s="25"/>
      <c r="J30" s="37"/>
      <c r="K30" s="120"/>
      <c r="L30" s="109"/>
      <c r="M30" s="109"/>
      <c r="N30" s="109"/>
      <c r="O30" s="109"/>
      <c r="P30" s="109"/>
      <c r="Q30" s="33"/>
    </row>
    <row r="31" spans="1:21" ht="15" customHeight="1" thickTop="1" x14ac:dyDescent="0.25">
      <c r="A31" s="299" t="s">
        <v>33</v>
      </c>
      <c r="B31" s="317" t="s">
        <v>151</v>
      </c>
      <c r="C31" s="317" t="s">
        <v>5</v>
      </c>
      <c r="D31" s="256" t="s">
        <v>22</v>
      </c>
      <c r="E31" s="259" t="s">
        <v>62</v>
      </c>
      <c r="F31" s="81" t="s">
        <v>63</v>
      </c>
      <c r="G31" s="76"/>
      <c r="H31" s="14"/>
      <c r="I31" s="24"/>
      <c r="J31" s="155">
        <v>0</v>
      </c>
      <c r="K31" s="138"/>
      <c r="L31" s="139"/>
      <c r="M31" s="139"/>
      <c r="N31" s="139"/>
      <c r="O31" s="139"/>
      <c r="P31" s="139"/>
      <c r="Q31" s="154"/>
    </row>
    <row r="32" spans="1:21" ht="15" customHeight="1" x14ac:dyDescent="0.25">
      <c r="A32" s="300"/>
      <c r="B32" s="318"/>
      <c r="C32" s="318"/>
      <c r="D32" s="257"/>
      <c r="E32" s="260"/>
      <c r="F32" s="68" t="s">
        <v>64</v>
      </c>
      <c r="G32" s="62"/>
      <c r="H32" s="8"/>
      <c r="I32" s="21"/>
      <c r="J32" s="38"/>
      <c r="K32" s="121"/>
      <c r="L32" s="107"/>
      <c r="M32" s="107"/>
      <c r="N32" s="107"/>
      <c r="O32" s="107"/>
      <c r="P32" s="107"/>
      <c r="Q32" s="30"/>
    </row>
    <row r="33" spans="1:17" x14ac:dyDescent="0.25">
      <c r="A33" s="300"/>
      <c r="B33" s="318"/>
      <c r="C33" s="318"/>
      <c r="D33" s="257"/>
      <c r="E33" s="260"/>
      <c r="F33" s="68" t="s">
        <v>65</v>
      </c>
      <c r="G33" s="62"/>
      <c r="H33" s="8"/>
      <c r="I33" s="21"/>
      <c r="J33" s="38"/>
      <c r="K33" s="121"/>
      <c r="L33" s="107"/>
      <c r="M33" s="107"/>
      <c r="N33" s="107"/>
      <c r="O33" s="107"/>
      <c r="P33" s="107"/>
      <c r="Q33" s="30"/>
    </row>
    <row r="34" spans="1:17" ht="15.75" thickBot="1" x14ac:dyDescent="0.3">
      <c r="A34" s="273"/>
      <c r="B34" s="249"/>
      <c r="C34" s="249"/>
      <c r="D34" s="263"/>
      <c r="E34" s="265"/>
      <c r="F34" s="67" t="s">
        <v>107</v>
      </c>
      <c r="G34" s="61"/>
      <c r="H34" s="7"/>
      <c r="I34" s="25"/>
      <c r="J34" s="157"/>
      <c r="K34" s="120"/>
      <c r="L34" s="109"/>
      <c r="M34" s="109"/>
      <c r="N34" s="109"/>
      <c r="O34" s="109"/>
      <c r="P34" s="109"/>
      <c r="Q34" s="33"/>
    </row>
    <row r="35" spans="1:17" ht="15" customHeight="1" thickTop="1" x14ac:dyDescent="0.25">
      <c r="A35" s="473" t="s">
        <v>34</v>
      </c>
      <c r="B35" s="318" t="s">
        <v>136</v>
      </c>
      <c r="C35" s="318" t="s">
        <v>5</v>
      </c>
      <c r="D35" s="257" t="s">
        <v>22</v>
      </c>
      <c r="E35" s="260" t="s">
        <v>62</v>
      </c>
      <c r="F35" s="68" t="s">
        <v>63</v>
      </c>
      <c r="G35" s="62"/>
      <c r="H35" s="8"/>
      <c r="I35" s="21"/>
      <c r="J35" s="38">
        <v>0</v>
      </c>
      <c r="K35" s="121"/>
      <c r="L35" s="107"/>
      <c r="M35" s="107"/>
      <c r="N35" s="107"/>
      <c r="O35" s="107"/>
      <c r="P35" s="107"/>
      <c r="Q35" s="30"/>
    </row>
    <row r="36" spans="1:17" x14ac:dyDescent="0.25">
      <c r="A36" s="474"/>
      <c r="B36" s="318"/>
      <c r="C36" s="318"/>
      <c r="D36" s="257"/>
      <c r="E36" s="260"/>
      <c r="F36" s="68" t="s">
        <v>64</v>
      </c>
      <c r="G36" s="62"/>
      <c r="H36" s="8"/>
      <c r="I36" s="21"/>
      <c r="J36" s="38"/>
      <c r="K36" s="121"/>
      <c r="L36" s="107"/>
      <c r="M36" s="107"/>
      <c r="N36" s="107"/>
      <c r="O36" s="107"/>
      <c r="P36" s="107"/>
      <c r="Q36" s="30"/>
    </row>
    <row r="37" spans="1:17" x14ac:dyDescent="0.25">
      <c r="A37" s="474"/>
      <c r="B37" s="318"/>
      <c r="C37" s="318"/>
      <c r="D37" s="257"/>
      <c r="E37" s="260"/>
      <c r="F37" s="68" t="s">
        <v>65</v>
      </c>
      <c r="G37" s="62"/>
      <c r="H37" s="8"/>
      <c r="I37" s="21"/>
      <c r="J37" s="38"/>
      <c r="K37" s="121"/>
      <c r="L37" s="107"/>
      <c r="M37" s="107"/>
      <c r="N37" s="107"/>
      <c r="O37" s="107"/>
      <c r="P37" s="107"/>
      <c r="Q37" s="30"/>
    </row>
    <row r="38" spans="1:17" x14ac:dyDescent="0.25">
      <c r="A38" s="474"/>
      <c r="B38" s="319"/>
      <c r="C38" s="319"/>
      <c r="D38" s="258"/>
      <c r="E38" s="261"/>
      <c r="F38" s="66" t="s">
        <v>107</v>
      </c>
      <c r="G38" s="60"/>
      <c r="H38" s="2"/>
      <c r="I38" s="22"/>
      <c r="J38" s="38"/>
      <c r="K38" s="119"/>
      <c r="L38" s="108"/>
      <c r="M38" s="108"/>
      <c r="N38" s="108"/>
      <c r="O38" s="108"/>
      <c r="P38" s="108"/>
      <c r="Q38" s="31"/>
    </row>
    <row r="39" spans="1:17" x14ac:dyDescent="0.25">
      <c r="A39" s="475" t="s">
        <v>35</v>
      </c>
      <c r="B39" s="318" t="s">
        <v>160</v>
      </c>
      <c r="C39" s="318" t="s">
        <v>5</v>
      </c>
      <c r="D39" s="257" t="s">
        <v>22</v>
      </c>
      <c r="E39" s="260" t="s">
        <v>62</v>
      </c>
      <c r="F39" s="68" t="s">
        <v>63</v>
      </c>
      <c r="G39" s="62"/>
      <c r="H39" s="8"/>
      <c r="I39" s="21"/>
      <c r="J39" s="38">
        <v>0</v>
      </c>
      <c r="K39" s="121"/>
      <c r="L39" s="107"/>
      <c r="M39" s="107"/>
      <c r="N39" s="107"/>
      <c r="O39" s="107"/>
      <c r="P39" s="107"/>
      <c r="Q39" s="30"/>
    </row>
    <row r="40" spans="1:17" x14ac:dyDescent="0.25">
      <c r="A40" s="300"/>
      <c r="B40" s="318"/>
      <c r="C40" s="318"/>
      <c r="D40" s="257"/>
      <c r="E40" s="260"/>
      <c r="F40" s="68" t="s">
        <v>64</v>
      </c>
      <c r="G40" s="62"/>
      <c r="H40" s="8"/>
      <c r="I40" s="21"/>
      <c r="J40" s="38"/>
      <c r="K40" s="121"/>
      <c r="L40" s="107"/>
      <c r="M40" s="107"/>
      <c r="N40" s="107"/>
      <c r="O40" s="107"/>
      <c r="P40" s="107"/>
      <c r="Q40" s="30"/>
    </row>
    <row r="41" spans="1:17" x14ac:dyDescent="0.25">
      <c r="A41" s="300"/>
      <c r="B41" s="318"/>
      <c r="C41" s="318"/>
      <c r="D41" s="257"/>
      <c r="E41" s="260"/>
      <c r="F41" s="68" t="s">
        <v>65</v>
      </c>
      <c r="G41" s="62"/>
      <c r="H41" s="8"/>
      <c r="I41" s="21"/>
      <c r="J41" s="38"/>
      <c r="K41" s="121"/>
      <c r="L41" s="107"/>
      <c r="M41" s="107"/>
      <c r="N41" s="107"/>
      <c r="O41" s="107"/>
      <c r="P41" s="107"/>
      <c r="Q41" s="30"/>
    </row>
    <row r="42" spans="1:17" x14ac:dyDescent="0.25">
      <c r="A42" s="476"/>
      <c r="B42" s="319"/>
      <c r="C42" s="319"/>
      <c r="D42" s="258"/>
      <c r="E42" s="261"/>
      <c r="F42" s="66" t="s">
        <v>107</v>
      </c>
      <c r="G42" s="60"/>
      <c r="H42" s="2"/>
      <c r="I42" s="22"/>
      <c r="J42" s="38"/>
      <c r="K42" s="119"/>
      <c r="L42" s="108"/>
      <c r="M42" s="108"/>
      <c r="N42" s="108"/>
      <c r="O42" s="108"/>
      <c r="P42" s="108"/>
      <c r="Q42" s="31"/>
    </row>
    <row r="43" spans="1:17" x14ac:dyDescent="0.25">
      <c r="A43" s="475" t="s">
        <v>36</v>
      </c>
      <c r="B43" s="318" t="s">
        <v>161</v>
      </c>
      <c r="C43" s="318" t="s">
        <v>5</v>
      </c>
      <c r="D43" s="257" t="s">
        <v>22</v>
      </c>
      <c r="E43" s="260" t="s">
        <v>62</v>
      </c>
      <c r="F43" s="68" t="s">
        <v>63</v>
      </c>
      <c r="G43" s="62"/>
      <c r="H43" s="8"/>
      <c r="I43" s="21"/>
      <c r="J43" s="38">
        <v>0</v>
      </c>
      <c r="K43" s="121"/>
      <c r="L43" s="107"/>
      <c r="M43" s="107"/>
      <c r="N43" s="107"/>
      <c r="O43" s="107"/>
      <c r="P43" s="107"/>
      <c r="Q43" s="30"/>
    </row>
    <row r="44" spans="1:17" x14ac:dyDescent="0.25">
      <c r="A44" s="300"/>
      <c r="B44" s="318"/>
      <c r="C44" s="318"/>
      <c r="D44" s="257"/>
      <c r="E44" s="260"/>
      <c r="F44" s="68" t="s">
        <v>64</v>
      </c>
      <c r="G44" s="62"/>
      <c r="H44" s="8"/>
      <c r="I44" s="21"/>
      <c r="J44" s="38"/>
      <c r="K44" s="121"/>
      <c r="L44" s="107"/>
      <c r="M44" s="107"/>
      <c r="N44" s="107"/>
      <c r="O44" s="107"/>
      <c r="P44" s="107"/>
      <c r="Q44" s="30"/>
    </row>
    <row r="45" spans="1:17" x14ac:dyDescent="0.25">
      <c r="A45" s="300"/>
      <c r="B45" s="318"/>
      <c r="C45" s="318"/>
      <c r="D45" s="257"/>
      <c r="E45" s="260"/>
      <c r="F45" s="68" t="s">
        <v>65</v>
      </c>
      <c r="G45" s="62"/>
      <c r="H45" s="8"/>
      <c r="I45" s="21"/>
      <c r="J45" s="38"/>
      <c r="K45" s="121"/>
      <c r="L45" s="107"/>
      <c r="M45" s="107"/>
      <c r="N45" s="107"/>
      <c r="O45" s="107"/>
      <c r="P45" s="107"/>
      <c r="Q45" s="30"/>
    </row>
    <row r="46" spans="1:17" x14ac:dyDescent="0.25">
      <c r="A46" s="476"/>
      <c r="B46" s="319"/>
      <c r="C46" s="319"/>
      <c r="D46" s="258"/>
      <c r="E46" s="261"/>
      <c r="F46" s="66" t="s">
        <v>107</v>
      </c>
      <c r="G46" s="60"/>
      <c r="H46" s="2"/>
      <c r="I46" s="22"/>
      <c r="J46" s="38"/>
      <c r="K46" s="119"/>
      <c r="L46" s="108"/>
      <c r="M46" s="108"/>
      <c r="N46" s="108"/>
      <c r="O46" s="108"/>
      <c r="P46" s="108"/>
      <c r="Q46" s="31"/>
    </row>
    <row r="47" spans="1:17" x14ac:dyDescent="0.25">
      <c r="A47" s="475" t="s">
        <v>37</v>
      </c>
      <c r="B47" s="318" t="s">
        <v>162</v>
      </c>
      <c r="C47" s="318" t="s">
        <v>5</v>
      </c>
      <c r="D47" s="257" t="s">
        <v>22</v>
      </c>
      <c r="E47" s="260" t="s">
        <v>62</v>
      </c>
      <c r="F47" s="68" t="s">
        <v>63</v>
      </c>
      <c r="G47" s="62"/>
      <c r="H47" s="8"/>
      <c r="I47" s="21"/>
      <c r="J47" s="38">
        <v>3100</v>
      </c>
      <c r="K47" s="121"/>
      <c r="L47" s="107"/>
      <c r="M47" s="107"/>
      <c r="N47" s="107"/>
      <c r="O47" s="107"/>
      <c r="P47" s="107"/>
      <c r="Q47" s="30"/>
    </row>
    <row r="48" spans="1:17" x14ac:dyDescent="0.25">
      <c r="A48" s="300"/>
      <c r="B48" s="318"/>
      <c r="C48" s="318"/>
      <c r="D48" s="257"/>
      <c r="E48" s="260"/>
      <c r="F48" s="68" t="s">
        <v>64</v>
      </c>
      <c r="G48" s="62"/>
      <c r="H48" s="8"/>
      <c r="I48" s="21"/>
      <c r="J48" s="38">
        <v>3100</v>
      </c>
      <c r="K48" s="121"/>
      <c r="L48" s="107"/>
      <c r="M48" s="107"/>
      <c r="N48" s="107"/>
      <c r="O48" s="107"/>
      <c r="P48" s="107"/>
      <c r="Q48" s="30"/>
    </row>
    <row r="49" spans="1:17" x14ac:dyDescent="0.25">
      <c r="A49" s="300"/>
      <c r="B49" s="318"/>
      <c r="C49" s="318"/>
      <c r="D49" s="257"/>
      <c r="E49" s="260"/>
      <c r="F49" s="68" t="s">
        <v>65</v>
      </c>
      <c r="G49" s="62"/>
      <c r="H49" s="8"/>
      <c r="I49" s="21"/>
      <c r="J49" s="38"/>
      <c r="K49" s="121"/>
      <c r="L49" s="107"/>
      <c r="M49" s="107"/>
      <c r="N49" s="107"/>
      <c r="O49" s="107"/>
      <c r="P49" s="107"/>
      <c r="Q49" s="30"/>
    </row>
    <row r="50" spans="1:17" ht="15.75" thickBot="1" x14ac:dyDescent="0.3">
      <c r="A50" s="273"/>
      <c r="B50" s="318"/>
      <c r="C50" s="318"/>
      <c r="D50" s="257"/>
      <c r="E50" s="260"/>
      <c r="F50" s="80" t="s">
        <v>107</v>
      </c>
      <c r="G50" s="75"/>
      <c r="H50" s="13"/>
      <c r="I50" s="23"/>
      <c r="J50" s="54"/>
      <c r="K50" s="158"/>
      <c r="L50" s="159"/>
      <c r="M50" s="159"/>
      <c r="N50" s="159"/>
      <c r="O50" s="159"/>
      <c r="P50" s="159"/>
      <c r="Q50" s="32"/>
    </row>
    <row r="51" spans="1:17" ht="15.75" thickTop="1" x14ac:dyDescent="0.25">
      <c r="A51" s="473" t="s">
        <v>38</v>
      </c>
      <c r="B51" s="317" t="s">
        <v>165</v>
      </c>
      <c r="C51" s="317" t="s">
        <v>5</v>
      </c>
      <c r="D51" s="256" t="s">
        <v>22</v>
      </c>
      <c r="E51" s="331" t="s">
        <v>3</v>
      </c>
      <c r="F51" s="331" t="s">
        <v>28</v>
      </c>
      <c r="G51" s="478"/>
      <c r="H51" s="317"/>
      <c r="I51" s="256"/>
      <c r="J51" s="467"/>
      <c r="K51" s="458"/>
      <c r="L51" s="259"/>
      <c r="M51" s="259"/>
      <c r="N51" s="259"/>
      <c r="O51" s="259"/>
      <c r="P51" s="259"/>
      <c r="Q51" s="253"/>
    </row>
    <row r="52" spans="1:17" x14ac:dyDescent="0.25">
      <c r="A52" s="474"/>
      <c r="B52" s="318"/>
      <c r="C52" s="318"/>
      <c r="D52" s="257"/>
      <c r="E52" s="332"/>
      <c r="F52" s="332"/>
      <c r="G52" s="462"/>
      <c r="H52" s="318"/>
      <c r="I52" s="257"/>
      <c r="J52" s="465"/>
      <c r="K52" s="356"/>
      <c r="L52" s="260"/>
      <c r="M52" s="260"/>
      <c r="N52" s="260"/>
      <c r="O52" s="260"/>
      <c r="P52" s="260"/>
      <c r="Q52" s="250"/>
    </row>
    <row r="53" spans="1:17" x14ac:dyDescent="0.25">
      <c r="A53" s="474"/>
      <c r="B53" s="318"/>
      <c r="C53" s="318"/>
      <c r="D53" s="257"/>
      <c r="E53" s="332"/>
      <c r="F53" s="332"/>
      <c r="G53" s="462"/>
      <c r="H53" s="318"/>
      <c r="I53" s="257"/>
      <c r="J53" s="465"/>
      <c r="K53" s="356"/>
      <c r="L53" s="260"/>
      <c r="M53" s="260"/>
      <c r="N53" s="260"/>
      <c r="O53" s="260"/>
      <c r="P53" s="260"/>
      <c r="Q53" s="250"/>
    </row>
    <row r="54" spans="1:17" x14ac:dyDescent="0.25">
      <c r="A54" s="474"/>
      <c r="B54" s="319"/>
      <c r="C54" s="319"/>
      <c r="D54" s="258"/>
      <c r="E54" s="313"/>
      <c r="F54" s="313"/>
      <c r="G54" s="479"/>
      <c r="H54" s="319"/>
      <c r="I54" s="258"/>
      <c r="J54" s="468"/>
      <c r="K54" s="459"/>
      <c r="L54" s="261"/>
      <c r="M54" s="261"/>
      <c r="N54" s="261"/>
      <c r="O54" s="261"/>
      <c r="P54" s="261"/>
      <c r="Q54" s="460"/>
    </row>
    <row r="55" spans="1:17" x14ac:dyDescent="0.25">
      <c r="A55" s="474" t="s">
        <v>40</v>
      </c>
      <c r="B55" s="318" t="s">
        <v>166</v>
      </c>
      <c r="C55" s="318" t="s">
        <v>5</v>
      </c>
      <c r="D55" s="257" t="s">
        <v>22</v>
      </c>
      <c r="E55" s="260" t="s">
        <v>3</v>
      </c>
      <c r="F55" s="254" t="s">
        <v>28</v>
      </c>
      <c r="G55" s="461"/>
      <c r="H55" s="274"/>
      <c r="I55" s="262"/>
      <c r="J55" s="464"/>
      <c r="K55" s="469"/>
      <c r="L55" s="264"/>
      <c r="M55" s="264"/>
      <c r="N55" s="264"/>
      <c r="O55" s="264"/>
      <c r="P55" s="264"/>
      <c r="Q55" s="470"/>
    </row>
    <row r="56" spans="1:17" x14ac:dyDescent="0.25">
      <c r="A56" s="474"/>
      <c r="B56" s="318"/>
      <c r="C56" s="318"/>
      <c r="D56" s="257"/>
      <c r="E56" s="260"/>
      <c r="F56" s="332"/>
      <c r="G56" s="462"/>
      <c r="H56" s="318"/>
      <c r="I56" s="257"/>
      <c r="J56" s="465"/>
      <c r="K56" s="356"/>
      <c r="L56" s="260"/>
      <c r="M56" s="260"/>
      <c r="N56" s="260"/>
      <c r="O56" s="260"/>
      <c r="P56" s="260"/>
      <c r="Q56" s="250"/>
    </row>
    <row r="57" spans="1:17" x14ac:dyDescent="0.25">
      <c r="A57" s="474"/>
      <c r="B57" s="318"/>
      <c r="C57" s="318"/>
      <c r="D57" s="257"/>
      <c r="E57" s="260"/>
      <c r="F57" s="332"/>
      <c r="G57" s="462"/>
      <c r="H57" s="318"/>
      <c r="I57" s="257"/>
      <c r="J57" s="465"/>
      <c r="K57" s="356"/>
      <c r="L57" s="260"/>
      <c r="M57" s="260"/>
      <c r="N57" s="260"/>
      <c r="O57" s="260"/>
      <c r="P57" s="260"/>
      <c r="Q57" s="250"/>
    </row>
    <row r="58" spans="1:17" ht="15.75" thickBot="1" x14ac:dyDescent="0.3">
      <c r="A58" s="477"/>
      <c r="B58" s="329"/>
      <c r="C58" s="329"/>
      <c r="D58" s="330"/>
      <c r="E58" s="472"/>
      <c r="F58" s="333"/>
      <c r="G58" s="463"/>
      <c r="H58" s="329"/>
      <c r="I58" s="330"/>
      <c r="J58" s="466"/>
      <c r="K58" s="471"/>
      <c r="L58" s="472"/>
      <c r="M58" s="472"/>
      <c r="N58" s="472"/>
      <c r="O58" s="472"/>
      <c r="P58" s="472"/>
      <c r="Q58" s="457"/>
    </row>
    <row r="59" spans="1:17" ht="15.75" thickTop="1" x14ac:dyDescent="0.25"/>
  </sheetData>
  <mergeCells count="110">
    <mergeCell ref="K5:M5"/>
    <mergeCell ref="A6:A9"/>
    <mergeCell ref="B6:B9"/>
    <mergeCell ref="C6:C9"/>
    <mergeCell ref="D6:D9"/>
    <mergeCell ref="E6:E9"/>
    <mergeCell ref="P6:P9"/>
    <mergeCell ref="O6:O9"/>
    <mergeCell ref="N6:N9"/>
    <mergeCell ref="A1:C1"/>
    <mergeCell ref="D1:Q1"/>
    <mergeCell ref="A2:B2"/>
    <mergeCell ref="C2:D2"/>
    <mergeCell ref="E2:F2"/>
    <mergeCell ref="G2:I2"/>
    <mergeCell ref="J2:M2"/>
    <mergeCell ref="A3:Q3"/>
    <mergeCell ref="A4:D4"/>
    <mergeCell ref="E4:Q4"/>
    <mergeCell ref="C31:C34"/>
    <mergeCell ref="B14:B17"/>
    <mergeCell ref="C14:C17"/>
    <mergeCell ref="D14:D17"/>
    <mergeCell ref="E14:E17"/>
    <mergeCell ref="A10:A13"/>
    <mergeCell ref="B10:B13"/>
    <mergeCell ref="C10:C13"/>
    <mergeCell ref="D10:D13"/>
    <mergeCell ref="E10:E13"/>
    <mergeCell ref="A14:A17"/>
    <mergeCell ref="D27:D30"/>
    <mergeCell ref="E27:E30"/>
    <mergeCell ref="A22:Q22"/>
    <mergeCell ref="A18:A21"/>
    <mergeCell ref="B18:B21"/>
    <mergeCell ref="C18:C21"/>
    <mergeCell ref="D18:D21"/>
    <mergeCell ref="E18:E21"/>
    <mergeCell ref="F18:F21"/>
    <mergeCell ref="G18:G21"/>
    <mergeCell ref="H18:H21"/>
    <mergeCell ref="I18:I21"/>
    <mergeCell ref="J18:J21"/>
    <mergeCell ref="B23:B26"/>
    <mergeCell ref="C23:C26"/>
    <mergeCell ref="D23:D26"/>
    <mergeCell ref="E23:E26"/>
    <mergeCell ref="A23:A26"/>
    <mergeCell ref="B27:B30"/>
    <mergeCell ref="C27:C30"/>
    <mergeCell ref="A27:A30"/>
    <mergeCell ref="O18:O21"/>
    <mergeCell ref="A51:A54"/>
    <mergeCell ref="A55:A58"/>
    <mergeCell ref="F51:F54"/>
    <mergeCell ref="F55:F58"/>
    <mergeCell ref="G51:G54"/>
    <mergeCell ref="B55:B58"/>
    <mergeCell ref="C55:C58"/>
    <mergeCell ref="D55:D58"/>
    <mergeCell ref="E55:E58"/>
    <mergeCell ref="B51:B54"/>
    <mergeCell ref="C51:C54"/>
    <mergeCell ref="D51:D54"/>
    <mergeCell ref="E51:E54"/>
    <mergeCell ref="D31:D34"/>
    <mergeCell ref="E31:E34"/>
    <mergeCell ref="B35:B38"/>
    <mergeCell ref="C35:C38"/>
    <mergeCell ref="D35:D38"/>
    <mergeCell ref="A31:A34"/>
    <mergeCell ref="A35:A38"/>
    <mergeCell ref="D47:D50"/>
    <mergeCell ref="E47:E50"/>
    <mergeCell ref="C39:C42"/>
    <mergeCell ref="D39:D42"/>
    <mergeCell ref="E39:E42"/>
    <mergeCell ref="C43:C46"/>
    <mergeCell ref="D43:D46"/>
    <mergeCell ref="E43:E46"/>
    <mergeCell ref="E35:E38"/>
    <mergeCell ref="A39:A42"/>
    <mergeCell ref="A43:A46"/>
    <mergeCell ref="A47:A50"/>
    <mergeCell ref="B47:B50"/>
    <mergeCell ref="C47:C50"/>
    <mergeCell ref="B43:B46"/>
    <mergeCell ref="B39:B42"/>
    <mergeCell ref="B31:B34"/>
    <mergeCell ref="Q6:Q9"/>
    <mergeCell ref="Q14:Q17"/>
    <mergeCell ref="Q18:Q21"/>
    <mergeCell ref="Q10:Q13"/>
    <mergeCell ref="N18:N21"/>
    <mergeCell ref="I51:I54"/>
    <mergeCell ref="K51:Q54"/>
    <mergeCell ref="G55:G58"/>
    <mergeCell ref="H55:H58"/>
    <mergeCell ref="I55:I58"/>
    <mergeCell ref="J55:J58"/>
    <mergeCell ref="J51:J54"/>
    <mergeCell ref="K55:Q58"/>
    <mergeCell ref="H51:H54"/>
    <mergeCell ref="P18:P21"/>
    <mergeCell ref="P10:P13"/>
    <mergeCell ref="P14:P17"/>
    <mergeCell ref="O10:O13"/>
    <mergeCell ref="O14:O17"/>
    <mergeCell ref="N10:N13"/>
    <mergeCell ref="N14:N17"/>
  </mergeCells>
  <pageMargins left="0.7" right="0.7" top="0.75" bottom="0.75" header="0.3" footer="0.3"/>
  <pageSetup orientation="portrait" horizontalDpi="4294967295" verticalDpi="4294967295"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
  <dimension ref="A1:R141"/>
  <sheetViews>
    <sheetView tabSelected="1" topLeftCell="A40" zoomScale="70" zoomScaleNormal="70" workbookViewId="0">
      <selection activeCell="S12" sqref="S12"/>
    </sheetView>
  </sheetViews>
  <sheetFormatPr baseColWidth="10" defaultRowHeight="15" x14ac:dyDescent="0.25"/>
  <cols>
    <col min="2" max="2" width="50.7109375" customWidth="1"/>
    <col min="3" max="3" width="10.7109375" customWidth="1"/>
    <col min="4" max="4" width="50.7109375" customWidth="1"/>
    <col min="5" max="5" width="15.7109375" customWidth="1"/>
    <col min="6" max="6" width="13.85546875" customWidth="1"/>
    <col min="7" max="10" width="13.7109375" customWidth="1"/>
    <col min="11" max="11" width="5.7109375" customWidth="1"/>
    <col min="12" max="12" width="3.7109375" customWidth="1"/>
    <col min="13" max="13" width="5.7109375" customWidth="1"/>
    <col min="14" max="14" width="27.140625" hidden="1" customWidth="1"/>
    <col min="15" max="15" width="29" hidden="1" customWidth="1"/>
    <col min="16" max="16" width="31.5703125" hidden="1" customWidth="1"/>
    <col min="17" max="17" width="35" customWidth="1"/>
  </cols>
  <sheetData>
    <row r="1" spans="1:17" ht="81.75" customHeight="1" thickTop="1" thickBot="1" x14ac:dyDescent="0.3">
      <c r="A1" s="275"/>
      <c r="B1" s="276"/>
      <c r="C1" s="276"/>
      <c r="D1" s="277" t="s">
        <v>132</v>
      </c>
      <c r="E1" s="277"/>
      <c r="F1" s="277"/>
      <c r="G1" s="277"/>
      <c r="H1" s="277"/>
      <c r="I1" s="277"/>
      <c r="J1" s="277"/>
      <c r="K1" s="277"/>
      <c r="L1" s="277"/>
      <c r="M1" s="277"/>
      <c r="N1" s="277"/>
      <c r="O1" s="277"/>
      <c r="P1" s="277"/>
      <c r="Q1" s="278"/>
    </row>
    <row r="2" spans="1:17" ht="39.200000000000003" customHeight="1" thickTop="1" thickBot="1" x14ac:dyDescent="0.3">
      <c r="A2" s="289" t="s">
        <v>12</v>
      </c>
      <c r="B2" s="290"/>
      <c r="C2" s="283" t="s">
        <v>68</v>
      </c>
      <c r="D2" s="285"/>
      <c r="E2" s="281" t="s">
        <v>131</v>
      </c>
      <c r="F2" s="282"/>
      <c r="G2" s="283" t="s">
        <v>175</v>
      </c>
      <c r="H2" s="284"/>
      <c r="I2" s="285"/>
      <c r="J2" s="286" t="s">
        <v>48</v>
      </c>
      <c r="K2" s="287"/>
      <c r="L2" s="287"/>
      <c r="M2" s="288"/>
      <c r="N2" s="227"/>
      <c r="O2" s="227"/>
      <c r="P2" s="227"/>
      <c r="Q2" s="156">
        <v>2025</v>
      </c>
    </row>
    <row r="3" spans="1:17" ht="16.5" customHeight="1" thickTop="1" thickBot="1" x14ac:dyDescent="0.3">
      <c r="A3" s="323" t="s">
        <v>30</v>
      </c>
      <c r="B3" s="287"/>
      <c r="C3" s="287"/>
      <c r="D3" s="287"/>
      <c r="E3" s="287"/>
      <c r="F3" s="287"/>
      <c r="G3" s="287"/>
      <c r="H3" s="287"/>
      <c r="I3" s="287"/>
      <c r="J3" s="287"/>
      <c r="K3" s="287"/>
      <c r="L3" s="287"/>
      <c r="M3" s="287"/>
      <c r="N3" s="287"/>
      <c r="O3" s="287"/>
      <c r="P3" s="287"/>
      <c r="Q3" s="324"/>
    </row>
    <row r="4" spans="1:17" ht="16.5" customHeight="1" thickTop="1" thickBot="1" x14ac:dyDescent="0.3">
      <c r="A4" s="340" t="s">
        <v>25</v>
      </c>
      <c r="B4" s="341"/>
      <c r="C4" s="341"/>
      <c r="D4" s="342"/>
      <c r="E4" s="343" t="s">
        <v>23</v>
      </c>
      <c r="F4" s="344"/>
      <c r="G4" s="344"/>
      <c r="H4" s="344"/>
      <c r="I4" s="344"/>
      <c r="J4" s="344"/>
      <c r="K4" s="345"/>
      <c r="L4" s="345"/>
      <c r="M4" s="345"/>
      <c r="N4" s="345"/>
      <c r="O4" s="345"/>
      <c r="P4" s="345"/>
      <c r="Q4" s="346"/>
    </row>
    <row r="5" spans="1:17" ht="71.25" customHeight="1" thickTop="1" thickBot="1" x14ac:dyDescent="0.3">
      <c r="A5" s="10" t="s">
        <v>46</v>
      </c>
      <c r="B5" s="9" t="s">
        <v>47</v>
      </c>
      <c r="C5" s="9" t="s">
        <v>0</v>
      </c>
      <c r="D5" s="40" t="s">
        <v>13</v>
      </c>
      <c r="E5" s="56" t="s">
        <v>24</v>
      </c>
      <c r="F5" s="50" t="s">
        <v>14</v>
      </c>
      <c r="G5" s="44" t="s">
        <v>102</v>
      </c>
      <c r="H5" s="40" t="s">
        <v>103</v>
      </c>
      <c r="I5" s="43" t="s">
        <v>104</v>
      </c>
      <c r="J5" s="43" t="s">
        <v>105</v>
      </c>
      <c r="K5" s="399" t="s">
        <v>1</v>
      </c>
      <c r="L5" s="400"/>
      <c r="M5" s="401"/>
      <c r="N5" s="42" t="s">
        <v>106</v>
      </c>
      <c r="O5" s="42" t="s">
        <v>106</v>
      </c>
      <c r="P5" s="42" t="s">
        <v>106</v>
      </c>
      <c r="Q5" s="42" t="s">
        <v>106</v>
      </c>
    </row>
    <row r="6" spans="1:17" ht="16.5" thickTop="1" thickBot="1" x14ac:dyDescent="0.3">
      <c r="A6" s="320">
        <v>1</v>
      </c>
      <c r="B6" s="353" t="s">
        <v>60</v>
      </c>
      <c r="C6" s="322" t="s">
        <v>15</v>
      </c>
      <c r="D6" s="354" t="s">
        <v>92</v>
      </c>
      <c r="E6" s="355" t="s">
        <v>2</v>
      </c>
      <c r="F6" s="442" t="s">
        <v>26</v>
      </c>
      <c r="G6" s="444"/>
      <c r="H6" s="446"/>
      <c r="I6" s="413"/>
      <c r="J6" s="404">
        <f>(J23/J25)*100</f>
        <v>100</v>
      </c>
      <c r="K6" s="88">
        <v>20</v>
      </c>
      <c r="L6" s="85"/>
      <c r="M6" s="88">
        <v>40</v>
      </c>
      <c r="N6" s="250" t="s">
        <v>179</v>
      </c>
      <c r="O6" s="250" t="s">
        <v>179</v>
      </c>
      <c r="P6" s="250" t="s">
        <v>179</v>
      </c>
      <c r="Q6" s="250" t="s">
        <v>179</v>
      </c>
    </row>
    <row r="7" spans="1:17" ht="16.5" thickTop="1" thickBot="1" x14ac:dyDescent="0.3">
      <c r="A7" s="300"/>
      <c r="B7" s="327"/>
      <c r="C7" s="318"/>
      <c r="D7" s="267"/>
      <c r="E7" s="356"/>
      <c r="F7" s="443"/>
      <c r="G7" s="445"/>
      <c r="H7" s="447"/>
      <c r="I7" s="414"/>
      <c r="J7" s="405"/>
      <c r="K7" s="89">
        <f>+M6+$S$6</f>
        <v>40</v>
      </c>
      <c r="L7" s="86"/>
      <c r="M7" s="89">
        <v>60</v>
      </c>
      <c r="N7" s="250"/>
      <c r="O7" s="250"/>
      <c r="P7" s="250"/>
      <c r="Q7" s="250"/>
    </row>
    <row r="8" spans="1:17" ht="16.5" thickTop="1" thickBot="1" x14ac:dyDescent="0.3">
      <c r="A8" s="300"/>
      <c r="B8" s="327"/>
      <c r="C8" s="318"/>
      <c r="D8" s="267"/>
      <c r="E8" s="356"/>
      <c r="F8" s="443" t="s">
        <v>27</v>
      </c>
      <c r="G8" s="445"/>
      <c r="H8" s="447"/>
      <c r="I8" s="414"/>
      <c r="J8" s="404" t="e">
        <f>(J24/J26)*100</f>
        <v>#DIV/0!</v>
      </c>
      <c r="K8" s="89">
        <f t="shared" ref="K8:K9" si="0">+M7+$S$6</f>
        <v>60</v>
      </c>
      <c r="L8" s="87"/>
      <c r="M8" s="89">
        <v>80</v>
      </c>
      <c r="N8" s="250"/>
      <c r="O8" s="250"/>
      <c r="P8" s="250"/>
      <c r="Q8" s="250"/>
    </row>
    <row r="9" spans="1:17" ht="16.5" thickTop="1" thickBot="1" x14ac:dyDescent="0.3">
      <c r="A9" s="273"/>
      <c r="B9" s="339"/>
      <c r="C9" s="249"/>
      <c r="D9" s="268"/>
      <c r="E9" s="357"/>
      <c r="F9" s="443"/>
      <c r="G9" s="445"/>
      <c r="H9" s="447"/>
      <c r="I9" s="414"/>
      <c r="J9" s="405"/>
      <c r="K9" s="90">
        <f t="shared" si="0"/>
        <v>80</v>
      </c>
      <c r="L9" s="135"/>
      <c r="M9" s="90">
        <v>100</v>
      </c>
      <c r="N9" s="251"/>
      <c r="O9" s="251"/>
      <c r="P9" s="251"/>
      <c r="Q9" s="251"/>
    </row>
    <row r="10" spans="1:17" ht="24" customHeight="1" thickTop="1" thickBot="1" x14ac:dyDescent="0.3">
      <c r="A10" s="297">
        <v>2</v>
      </c>
      <c r="B10" s="298" t="s">
        <v>61</v>
      </c>
      <c r="C10" s="301" t="s">
        <v>15</v>
      </c>
      <c r="D10" s="302" t="s">
        <v>93</v>
      </c>
      <c r="E10" s="271" t="s">
        <v>62</v>
      </c>
      <c r="F10" s="58" t="s">
        <v>63</v>
      </c>
      <c r="G10" s="57">
        <v>100</v>
      </c>
      <c r="H10" s="41">
        <v>100</v>
      </c>
      <c r="I10" s="51">
        <v>100</v>
      </c>
      <c r="J10" s="137">
        <f>SUM(J27,J31,J35,J39,J43,J47,J51)/SUM(J55,J59,J63,J67,J71,J75,J79)*100</f>
        <v>100</v>
      </c>
      <c r="K10" s="92">
        <v>0</v>
      </c>
      <c r="L10" s="93"/>
      <c r="M10" s="92">
        <v>80</v>
      </c>
      <c r="N10" s="253"/>
      <c r="O10" s="253"/>
      <c r="P10" s="253"/>
      <c r="Q10" s="480" t="s">
        <v>194</v>
      </c>
    </row>
    <row r="11" spans="1:17" ht="23.25" customHeight="1" thickTop="1" thickBot="1" x14ac:dyDescent="0.3">
      <c r="A11" s="297"/>
      <c r="B11" s="298"/>
      <c r="C11" s="301"/>
      <c r="D11" s="302"/>
      <c r="E11" s="271"/>
      <c r="F11" s="58" t="s">
        <v>64</v>
      </c>
      <c r="G11" s="57">
        <v>100</v>
      </c>
      <c r="H11" s="41">
        <v>100</v>
      </c>
      <c r="I11" s="51">
        <v>100</v>
      </c>
      <c r="J11" s="137" t="e">
        <f>SUM(J28,J32,J36,J40,J44,J48,J52)/SUM(J56,J60,J64,J68,J72,J76,J80)*100</f>
        <v>#DIV/0!</v>
      </c>
      <c r="K11" s="89">
        <f t="shared" ref="K11:K13" si="1">+M10+$S$6</f>
        <v>80</v>
      </c>
      <c r="L11" s="86"/>
      <c r="M11" s="89">
        <v>85</v>
      </c>
      <c r="N11" s="250"/>
      <c r="O11" s="250"/>
      <c r="P11" s="250"/>
      <c r="Q11" s="481"/>
    </row>
    <row r="12" spans="1:17" ht="27" customHeight="1" thickTop="1" thickBot="1" x14ac:dyDescent="0.3">
      <c r="A12" s="297"/>
      <c r="B12" s="298"/>
      <c r="C12" s="301"/>
      <c r="D12" s="302"/>
      <c r="E12" s="271"/>
      <c r="F12" s="58" t="s">
        <v>65</v>
      </c>
      <c r="G12" s="57">
        <v>100</v>
      </c>
      <c r="H12" s="41">
        <v>100</v>
      </c>
      <c r="I12" s="51">
        <v>100</v>
      </c>
      <c r="J12" s="137" t="e">
        <f t="shared" ref="J12:J13" si="2">SUM(J29,J33,J37,J41,J45,J49,J53)/SUM(J57,J61,J65,J69,J73,J77,J81)*100</f>
        <v>#DIV/0!</v>
      </c>
      <c r="K12" s="89">
        <f t="shared" si="1"/>
        <v>85</v>
      </c>
      <c r="L12" s="87"/>
      <c r="M12" s="89">
        <v>90</v>
      </c>
      <c r="N12" s="250"/>
      <c r="O12" s="250"/>
      <c r="P12" s="250"/>
      <c r="Q12" s="481"/>
    </row>
    <row r="13" spans="1:17" ht="16.5" thickTop="1" thickBot="1" x14ac:dyDescent="0.3">
      <c r="A13" s="297"/>
      <c r="B13" s="298"/>
      <c r="C13" s="301"/>
      <c r="D13" s="302"/>
      <c r="E13" s="271"/>
      <c r="F13" s="58" t="s">
        <v>107</v>
      </c>
      <c r="G13" s="57">
        <v>100</v>
      </c>
      <c r="H13" s="41">
        <v>100</v>
      </c>
      <c r="I13" s="51">
        <v>100</v>
      </c>
      <c r="J13" s="137" t="e">
        <f t="shared" si="2"/>
        <v>#DIV/0!</v>
      </c>
      <c r="K13" s="94">
        <f t="shared" si="1"/>
        <v>90</v>
      </c>
      <c r="L13" s="135"/>
      <c r="M13" s="94">
        <v>100</v>
      </c>
      <c r="N13" s="251"/>
      <c r="O13" s="251"/>
      <c r="P13" s="251"/>
      <c r="Q13" s="482"/>
    </row>
    <row r="14" spans="1:17" ht="33" customHeight="1" thickTop="1" thickBot="1" x14ac:dyDescent="0.3">
      <c r="A14" s="299">
        <v>3</v>
      </c>
      <c r="B14" s="326" t="s">
        <v>66</v>
      </c>
      <c r="C14" s="301" t="s">
        <v>15</v>
      </c>
      <c r="D14" s="266" t="s">
        <v>101</v>
      </c>
      <c r="E14" s="271" t="s">
        <v>62</v>
      </c>
      <c r="F14" s="58" t="s">
        <v>63</v>
      </c>
      <c r="G14" s="57"/>
      <c r="H14" s="41"/>
      <c r="I14" s="51"/>
      <c r="J14" s="137" t="e">
        <f>SUM(J83,J87,J91,J95,J99,J103,J107)/SUM(J111,J115,J119,J123,J127,J131,J135)*100</f>
        <v>#DIV/0!</v>
      </c>
      <c r="K14" s="92">
        <v>0</v>
      </c>
      <c r="L14" s="93"/>
      <c r="M14" s="92">
        <v>90</v>
      </c>
      <c r="N14" s="253" t="s">
        <v>179</v>
      </c>
      <c r="O14" s="253" t="s">
        <v>179</v>
      </c>
      <c r="P14" s="253" t="s">
        <v>179</v>
      </c>
      <c r="Q14" s="253" t="s">
        <v>179</v>
      </c>
    </row>
    <row r="15" spans="1:17" ht="33" customHeight="1" thickTop="1" thickBot="1" x14ac:dyDescent="0.3">
      <c r="A15" s="300"/>
      <c r="B15" s="327"/>
      <c r="C15" s="301"/>
      <c r="D15" s="267"/>
      <c r="E15" s="271"/>
      <c r="F15" s="58" t="s">
        <v>64</v>
      </c>
      <c r="G15" s="57"/>
      <c r="H15" s="41"/>
      <c r="I15" s="51"/>
      <c r="J15" s="137" t="e">
        <f t="shared" ref="J15:J16" si="3">SUM(J84,J88,J92,J96,J100,J104,J108)/SUM(J112,J116,J120,J124,J128,J132,J136)*100</f>
        <v>#DIV/0!</v>
      </c>
      <c r="K15" s="89">
        <f t="shared" ref="K15:K19" si="4">+M14+$S$6</f>
        <v>90</v>
      </c>
      <c r="L15" s="86"/>
      <c r="M15" s="89">
        <v>95</v>
      </c>
      <c r="N15" s="250"/>
      <c r="O15" s="250"/>
      <c r="P15" s="250"/>
      <c r="Q15" s="250"/>
    </row>
    <row r="16" spans="1:17" ht="33" customHeight="1" thickTop="1" thickBot="1" x14ac:dyDescent="0.3">
      <c r="A16" s="300"/>
      <c r="B16" s="327"/>
      <c r="C16" s="301"/>
      <c r="D16" s="267"/>
      <c r="E16" s="271"/>
      <c r="F16" s="58" t="s">
        <v>65</v>
      </c>
      <c r="G16" s="57"/>
      <c r="H16" s="41"/>
      <c r="I16" s="51"/>
      <c r="J16" s="137" t="e">
        <f t="shared" si="3"/>
        <v>#DIV/0!</v>
      </c>
      <c r="K16" s="89">
        <f t="shared" si="4"/>
        <v>95</v>
      </c>
      <c r="L16" s="87"/>
      <c r="M16" s="89">
        <v>98</v>
      </c>
      <c r="N16" s="250"/>
      <c r="O16" s="250"/>
      <c r="P16" s="250"/>
      <c r="Q16" s="250"/>
    </row>
    <row r="17" spans="1:17" ht="33" customHeight="1" thickTop="1" thickBot="1" x14ac:dyDescent="0.3">
      <c r="A17" s="273"/>
      <c r="B17" s="339"/>
      <c r="C17" s="301"/>
      <c r="D17" s="268"/>
      <c r="E17" s="271"/>
      <c r="F17" s="58" t="s">
        <v>107</v>
      </c>
      <c r="G17" s="57"/>
      <c r="H17" s="41"/>
      <c r="I17" s="51"/>
      <c r="J17" s="137" t="e">
        <f>SUM(J86,J90,J94,J98,J102,J106,J110)/SUM(J114,J118,J122,J126,J130,J134,J138)*100</f>
        <v>#DIV/0!</v>
      </c>
      <c r="K17" s="94">
        <f t="shared" si="4"/>
        <v>98</v>
      </c>
      <c r="L17" s="136"/>
      <c r="M17" s="94">
        <v>100</v>
      </c>
      <c r="N17" s="251"/>
      <c r="O17" s="251"/>
      <c r="P17" s="251"/>
      <c r="Q17" s="251"/>
    </row>
    <row r="18" spans="1:17" ht="15" customHeight="1" thickTop="1" x14ac:dyDescent="0.25">
      <c r="A18" s="299">
        <v>4</v>
      </c>
      <c r="B18" s="326" t="s">
        <v>67</v>
      </c>
      <c r="C18" s="317" t="s">
        <v>15</v>
      </c>
      <c r="D18" s="256" t="s">
        <v>135</v>
      </c>
      <c r="E18" s="331" t="s">
        <v>3</v>
      </c>
      <c r="F18" s="303" t="s">
        <v>28</v>
      </c>
      <c r="G18" s="306"/>
      <c r="H18" s="309"/>
      <c r="I18" s="291"/>
      <c r="J18" s="417" t="e">
        <f>SUM(J139/J140)</f>
        <v>#DIV/0!</v>
      </c>
      <c r="K18" s="88">
        <v>20</v>
      </c>
      <c r="L18" s="85"/>
      <c r="M18" s="88">
        <v>40</v>
      </c>
      <c r="N18" s="253" t="s">
        <v>179</v>
      </c>
      <c r="O18" s="253" t="s">
        <v>179</v>
      </c>
      <c r="P18" s="253" t="s">
        <v>179</v>
      </c>
      <c r="Q18" s="253" t="s">
        <v>179</v>
      </c>
    </row>
    <row r="19" spans="1:17" ht="15" customHeight="1" thickBot="1" x14ac:dyDescent="0.3">
      <c r="A19" s="300"/>
      <c r="B19" s="327"/>
      <c r="C19" s="318"/>
      <c r="D19" s="257"/>
      <c r="E19" s="332"/>
      <c r="F19" s="304"/>
      <c r="G19" s="307"/>
      <c r="H19" s="310"/>
      <c r="I19" s="292"/>
      <c r="J19" s="418"/>
      <c r="K19" s="94">
        <f t="shared" si="4"/>
        <v>40</v>
      </c>
      <c r="L19" s="86"/>
      <c r="M19" s="89">
        <v>60</v>
      </c>
      <c r="N19" s="250"/>
      <c r="O19" s="250"/>
      <c r="P19" s="250"/>
      <c r="Q19" s="250"/>
    </row>
    <row r="20" spans="1:17" ht="15" customHeight="1" thickTop="1" x14ac:dyDescent="0.25">
      <c r="A20" s="300"/>
      <c r="B20" s="327"/>
      <c r="C20" s="318"/>
      <c r="D20" s="257"/>
      <c r="E20" s="332"/>
      <c r="F20" s="304"/>
      <c r="G20" s="307"/>
      <c r="H20" s="310"/>
      <c r="I20" s="292"/>
      <c r="J20" s="418"/>
      <c r="K20" s="89">
        <f t="shared" ref="K20:K21" si="5">+M19+$S$6</f>
        <v>60</v>
      </c>
      <c r="L20" s="87"/>
      <c r="M20" s="89">
        <v>80</v>
      </c>
      <c r="N20" s="250"/>
      <c r="O20" s="250"/>
      <c r="P20" s="250"/>
      <c r="Q20" s="250"/>
    </row>
    <row r="21" spans="1:17" ht="15" customHeight="1" thickBot="1" x14ac:dyDescent="0.3">
      <c r="A21" s="325"/>
      <c r="B21" s="328"/>
      <c r="C21" s="329"/>
      <c r="D21" s="330"/>
      <c r="E21" s="333"/>
      <c r="F21" s="334"/>
      <c r="G21" s="335"/>
      <c r="H21" s="336"/>
      <c r="I21" s="337"/>
      <c r="J21" s="420"/>
      <c r="K21" s="90">
        <f t="shared" si="5"/>
        <v>80</v>
      </c>
      <c r="L21" s="91"/>
      <c r="M21" s="90">
        <v>100</v>
      </c>
      <c r="N21" s="457"/>
      <c r="O21" s="457"/>
      <c r="P21" s="457"/>
      <c r="Q21" s="457"/>
    </row>
    <row r="22" spans="1:17" ht="16.5" thickTop="1" thickBot="1" x14ac:dyDescent="0.3">
      <c r="A22" s="323" t="s">
        <v>29</v>
      </c>
      <c r="B22" s="287"/>
      <c r="C22" s="287"/>
      <c r="D22" s="287"/>
      <c r="E22" s="287"/>
      <c r="F22" s="287"/>
      <c r="G22" s="287"/>
      <c r="H22" s="287"/>
      <c r="I22" s="287"/>
      <c r="J22" s="287"/>
      <c r="K22" s="287"/>
      <c r="L22" s="287"/>
      <c r="M22" s="287"/>
      <c r="N22" s="287"/>
      <c r="O22" s="287"/>
      <c r="P22" s="287"/>
      <c r="Q22" s="324"/>
    </row>
    <row r="23" spans="1:17" ht="15.75" thickTop="1" x14ac:dyDescent="0.25">
      <c r="A23" s="320" t="s">
        <v>31</v>
      </c>
      <c r="B23" s="322" t="s">
        <v>69</v>
      </c>
      <c r="C23" s="322" t="s">
        <v>5</v>
      </c>
      <c r="D23" s="269" t="s">
        <v>53</v>
      </c>
      <c r="E23" s="270" t="s">
        <v>2</v>
      </c>
      <c r="F23" s="65" t="s">
        <v>26</v>
      </c>
      <c r="G23" s="59"/>
      <c r="H23" s="5"/>
      <c r="I23" s="20"/>
      <c r="J23" s="35">
        <v>10</v>
      </c>
      <c r="K23" s="117"/>
      <c r="L23" s="118"/>
      <c r="M23" s="118"/>
      <c r="N23" s="118"/>
      <c r="O23" s="118"/>
      <c r="P23" s="118"/>
      <c r="Q23" s="52"/>
    </row>
    <row r="24" spans="1:17" x14ac:dyDescent="0.25">
      <c r="A24" s="321"/>
      <c r="B24" s="319"/>
      <c r="C24" s="319"/>
      <c r="D24" s="258"/>
      <c r="E24" s="261"/>
      <c r="F24" s="66" t="s">
        <v>27</v>
      </c>
      <c r="G24" s="60"/>
      <c r="H24" s="2"/>
      <c r="I24" s="22"/>
      <c r="J24" s="36"/>
      <c r="K24" s="119"/>
      <c r="L24" s="108"/>
      <c r="M24" s="108"/>
      <c r="N24" s="108"/>
      <c r="O24" s="108"/>
      <c r="P24" s="108"/>
      <c r="Q24" s="31"/>
    </row>
    <row r="25" spans="1:17" ht="15" customHeight="1" x14ac:dyDescent="0.25">
      <c r="A25" s="272" t="s">
        <v>32</v>
      </c>
      <c r="B25" s="274" t="s">
        <v>70</v>
      </c>
      <c r="C25" s="274" t="s">
        <v>5</v>
      </c>
      <c r="D25" s="262" t="s">
        <v>53</v>
      </c>
      <c r="E25" s="264" t="s">
        <v>2</v>
      </c>
      <c r="F25" s="66" t="s">
        <v>26</v>
      </c>
      <c r="G25" s="60"/>
      <c r="H25" s="2"/>
      <c r="I25" s="22"/>
      <c r="J25" s="36">
        <v>10</v>
      </c>
      <c r="K25" s="119"/>
      <c r="L25" s="108"/>
      <c r="M25" s="108"/>
      <c r="N25" s="108"/>
      <c r="O25" s="108"/>
      <c r="P25" s="108"/>
      <c r="Q25" s="31"/>
    </row>
    <row r="26" spans="1:17" ht="15.75" thickBot="1" x14ac:dyDescent="0.3">
      <c r="A26" s="273"/>
      <c r="B26" s="249"/>
      <c r="C26" s="249"/>
      <c r="D26" s="263"/>
      <c r="E26" s="265"/>
      <c r="F26" s="67" t="s">
        <v>27</v>
      </c>
      <c r="G26" s="61"/>
      <c r="H26" s="7"/>
      <c r="I26" s="25"/>
      <c r="J26" s="37"/>
      <c r="K26" s="120"/>
      <c r="L26" s="109"/>
      <c r="M26" s="109"/>
      <c r="N26" s="109"/>
      <c r="O26" s="109"/>
      <c r="P26" s="109"/>
      <c r="Q26" s="33"/>
    </row>
    <row r="27" spans="1:17" ht="15" customHeight="1" thickTop="1" x14ac:dyDescent="0.25">
      <c r="A27" s="299" t="s">
        <v>33</v>
      </c>
      <c r="B27" s="318" t="s">
        <v>71</v>
      </c>
      <c r="C27" s="318" t="s">
        <v>5</v>
      </c>
      <c r="D27" s="257" t="s">
        <v>22</v>
      </c>
      <c r="E27" s="260" t="s">
        <v>62</v>
      </c>
      <c r="F27" s="68" t="s">
        <v>63</v>
      </c>
      <c r="G27" s="62"/>
      <c r="H27" s="8"/>
      <c r="I27" s="21"/>
      <c r="J27" s="38">
        <v>0</v>
      </c>
      <c r="K27" s="121"/>
      <c r="L27" s="107"/>
      <c r="M27" s="107"/>
      <c r="N27" s="107"/>
      <c r="O27" s="107"/>
      <c r="P27" s="107"/>
      <c r="Q27" s="30"/>
    </row>
    <row r="28" spans="1:17" ht="15" customHeight="1" x14ac:dyDescent="0.25">
      <c r="A28" s="300"/>
      <c r="B28" s="318"/>
      <c r="C28" s="318"/>
      <c r="D28" s="257"/>
      <c r="E28" s="260"/>
      <c r="F28" s="68" t="s">
        <v>64</v>
      </c>
      <c r="G28" s="62"/>
      <c r="H28" s="8"/>
      <c r="I28" s="21"/>
      <c r="J28" s="38">
        <v>0</v>
      </c>
      <c r="K28" s="121"/>
      <c r="L28" s="107"/>
      <c r="M28" s="107"/>
      <c r="N28" s="107"/>
      <c r="O28" s="107"/>
      <c r="P28" s="107"/>
      <c r="Q28" s="30"/>
    </row>
    <row r="29" spans="1:17" ht="15" customHeight="1" x14ac:dyDescent="0.25">
      <c r="A29" s="300"/>
      <c r="B29" s="318"/>
      <c r="C29" s="318"/>
      <c r="D29" s="257"/>
      <c r="E29" s="260"/>
      <c r="F29" s="68" t="s">
        <v>65</v>
      </c>
      <c r="G29" s="62"/>
      <c r="H29" s="8"/>
      <c r="I29" s="21"/>
      <c r="J29" s="38"/>
      <c r="K29" s="121"/>
      <c r="L29" s="107"/>
      <c r="M29" s="107"/>
      <c r="N29" s="107"/>
      <c r="O29" s="107"/>
      <c r="P29" s="107"/>
      <c r="Q29" s="30"/>
    </row>
    <row r="30" spans="1:17" x14ac:dyDescent="0.25">
      <c r="A30" s="300"/>
      <c r="B30" s="319"/>
      <c r="C30" s="319"/>
      <c r="D30" s="258"/>
      <c r="E30" s="261"/>
      <c r="F30" s="66" t="s">
        <v>107</v>
      </c>
      <c r="G30" s="60"/>
      <c r="H30" s="2"/>
      <c r="I30" s="22"/>
      <c r="J30" s="38"/>
      <c r="K30" s="119"/>
      <c r="L30" s="108"/>
      <c r="M30" s="108"/>
      <c r="N30" s="108"/>
      <c r="O30" s="108"/>
      <c r="P30" s="108"/>
      <c r="Q30" s="31"/>
    </row>
    <row r="31" spans="1:17" ht="15" customHeight="1" x14ac:dyDescent="0.25">
      <c r="A31" s="300"/>
      <c r="B31" s="318" t="s">
        <v>72</v>
      </c>
      <c r="C31" s="318" t="s">
        <v>5</v>
      </c>
      <c r="D31" s="257" t="s">
        <v>22</v>
      </c>
      <c r="E31" s="260" t="s">
        <v>62</v>
      </c>
      <c r="F31" s="68" t="s">
        <v>63</v>
      </c>
      <c r="G31" s="62"/>
      <c r="H31" s="8"/>
      <c r="I31" s="21"/>
      <c r="J31" s="38">
        <v>0</v>
      </c>
      <c r="K31" s="121"/>
      <c r="L31" s="107"/>
      <c r="M31" s="107"/>
      <c r="N31" s="107"/>
      <c r="O31" s="107"/>
      <c r="P31" s="107"/>
      <c r="Q31" s="30"/>
    </row>
    <row r="32" spans="1:17" x14ac:dyDescent="0.25">
      <c r="A32" s="300"/>
      <c r="B32" s="318"/>
      <c r="C32" s="318"/>
      <c r="D32" s="257"/>
      <c r="E32" s="260"/>
      <c r="F32" s="68" t="s">
        <v>64</v>
      </c>
      <c r="G32" s="62"/>
      <c r="H32" s="8"/>
      <c r="I32" s="21"/>
      <c r="J32" s="38">
        <v>0</v>
      </c>
      <c r="K32" s="121"/>
      <c r="L32" s="107"/>
      <c r="M32" s="107"/>
      <c r="N32" s="107"/>
      <c r="O32" s="107"/>
      <c r="P32" s="107"/>
      <c r="Q32" s="30"/>
    </row>
    <row r="33" spans="1:18" x14ac:dyDescent="0.25">
      <c r="A33" s="300"/>
      <c r="B33" s="318"/>
      <c r="C33" s="318"/>
      <c r="D33" s="257"/>
      <c r="E33" s="260"/>
      <c r="F33" s="68" t="s">
        <v>65</v>
      </c>
      <c r="G33" s="62"/>
      <c r="H33" s="8"/>
      <c r="I33" s="21"/>
      <c r="J33" s="38"/>
      <c r="K33" s="121"/>
      <c r="L33" s="107"/>
      <c r="M33" s="107"/>
      <c r="N33" s="107"/>
      <c r="O33" s="107"/>
      <c r="P33" s="107"/>
      <c r="Q33" s="30"/>
    </row>
    <row r="34" spans="1:18" x14ac:dyDescent="0.25">
      <c r="A34" s="300"/>
      <c r="B34" s="319"/>
      <c r="C34" s="319"/>
      <c r="D34" s="258"/>
      <c r="E34" s="261"/>
      <c r="F34" s="66" t="s">
        <v>107</v>
      </c>
      <c r="G34" s="60"/>
      <c r="H34" s="2"/>
      <c r="I34" s="22"/>
      <c r="J34" s="38"/>
      <c r="K34" s="119"/>
      <c r="L34" s="108"/>
      <c r="M34" s="108"/>
      <c r="N34" s="108"/>
      <c r="O34" s="108"/>
      <c r="P34" s="108"/>
      <c r="Q34" s="31"/>
    </row>
    <row r="35" spans="1:18" x14ac:dyDescent="0.25">
      <c r="A35" s="300"/>
      <c r="B35" s="318" t="s">
        <v>73</v>
      </c>
      <c r="C35" s="318" t="s">
        <v>5</v>
      </c>
      <c r="D35" s="257" t="s">
        <v>22</v>
      </c>
      <c r="E35" s="260" t="s">
        <v>62</v>
      </c>
      <c r="F35" s="68" t="s">
        <v>63</v>
      </c>
      <c r="G35" s="62"/>
      <c r="H35" s="8"/>
      <c r="I35" s="21"/>
      <c r="J35" s="38">
        <v>0</v>
      </c>
      <c r="K35" s="121"/>
      <c r="L35" s="107"/>
      <c r="M35" s="107"/>
      <c r="N35" s="107"/>
      <c r="O35" s="107"/>
      <c r="P35" s="107"/>
      <c r="Q35" s="30"/>
    </row>
    <row r="36" spans="1:18" x14ac:dyDescent="0.25">
      <c r="A36" s="300"/>
      <c r="B36" s="318"/>
      <c r="C36" s="318"/>
      <c r="D36" s="257"/>
      <c r="E36" s="260"/>
      <c r="F36" s="68" t="s">
        <v>64</v>
      </c>
      <c r="G36" s="62"/>
      <c r="H36" s="8"/>
      <c r="I36" s="21"/>
      <c r="J36" s="38">
        <v>0</v>
      </c>
      <c r="K36" s="121"/>
      <c r="L36" s="107"/>
      <c r="M36" s="107"/>
      <c r="N36" s="107"/>
      <c r="O36" s="107"/>
      <c r="P36" s="107"/>
      <c r="Q36" s="30"/>
    </row>
    <row r="37" spans="1:18" x14ac:dyDescent="0.25">
      <c r="A37" s="300"/>
      <c r="B37" s="318"/>
      <c r="C37" s="318"/>
      <c r="D37" s="257"/>
      <c r="E37" s="260"/>
      <c r="F37" s="68" t="s">
        <v>65</v>
      </c>
      <c r="G37" s="62"/>
      <c r="H37" s="8"/>
      <c r="I37" s="21"/>
      <c r="J37" s="38"/>
      <c r="K37" s="121"/>
      <c r="L37" s="107"/>
      <c r="M37" s="107"/>
      <c r="N37" s="107"/>
      <c r="O37" s="107"/>
      <c r="P37" s="107"/>
      <c r="Q37" s="30"/>
    </row>
    <row r="38" spans="1:18" x14ac:dyDescent="0.25">
      <c r="A38" s="300"/>
      <c r="B38" s="319"/>
      <c r="C38" s="319"/>
      <c r="D38" s="258"/>
      <c r="E38" s="261"/>
      <c r="F38" s="66" t="s">
        <v>107</v>
      </c>
      <c r="G38" s="60"/>
      <c r="H38" s="2"/>
      <c r="I38" s="22"/>
      <c r="J38" s="38"/>
      <c r="K38" s="119"/>
      <c r="L38" s="108"/>
      <c r="M38" s="108"/>
      <c r="N38" s="108"/>
      <c r="O38" s="108"/>
      <c r="P38" s="108"/>
      <c r="Q38" s="31"/>
    </row>
    <row r="39" spans="1:18" x14ac:dyDescent="0.25">
      <c r="A39" s="300"/>
      <c r="B39" s="318" t="s">
        <v>74</v>
      </c>
      <c r="C39" s="318" t="s">
        <v>5</v>
      </c>
      <c r="D39" s="257" t="s">
        <v>22</v>
      </c>
      <c r="E39" s="260" t="s">
        <v>62</v>
      </c>
      <c r="F39" s="68" t="s">
        <v>63</v>
      </c>
      <c r="G39" s="62"/>
      <c r="H39" s="8"/>
      <c r="I39" s="21"/>
      <c r="J39" s="38">
        <v>0</v>
      </c>
      <c r="K39" s="121"/>
      <c r="L39" s="107"/>
      <c r="M39" s="107"/>
      <c r="N39" s="107"/>
      <c r="O39" s="107"/>
      <c r="P39" s="107"/>
      <c r="Q39" s="30"/>
    </row>
    <row r="40" spans="1:18" x14ac:dyDescent="0.25">
      <c r="A40" s="300"/>
      <c r="B40" s="318"/>
      <c r="C40" s="318"/>
      <c r="D40" s="257"/>
      <c r="E40" s="260"/>
      <c r="F40" s="68" t="s">
        <v>64</v>
      </c>
      <c r="G40" s="62"/>
      <c r="H40" s="8"/>
      <c r="I40" s="21"/>
      <c r="J40" s="38">
        <v>0</v>
      </c>
      <c r="K40" s="121"/>
      <c r="L40" s="107"/>
      <c r="M40" s="107"/>
      <c r="N40" s="107"/>
      <c r="O40" s="107"/>
      <c r="P40" s="107"/>
      <c r="Q40" s="30"/>
    </row>
    <row r="41" spans="1:18" x14ac:dyDescent="0.25">
      <c r="A41" s="300"/>
      <c r="B41" s="318"/>
      <c r="C41" s="318"/>
      <c r="D41" s="257"/>
      <c r="E41" s="260"/>
      <c r="F41" s="68" t="s">
        <v>65</v>
      </c>
      <c r="G41" s="62"/>
      <c r="H41" s="8"/>
      <c r="I41" s="21"/>
      <c r="J41" s="38"/>
      <c r="K41" s="121"/>
      <c r="L41" s="107"/>
      <c r="M41" s="107"/>
      <c r="N41" s="107"/>
      <c r="O41" s="107"/>
      <c r="P41" s="107"/>
      <c r="Q41" s="30"/>
    </row>
    <row r="42" spans="1:18" x14ac:dyDescent="0.25">
      <c r="A42" s="300"/>
      <c r="B42" s="319"/>
      <c r="C42" s="319"/>
      <c r="D42" s="258"/>
      <c r="E42" s="261"/>
      <c r="F42" s="66" t="s">
        <v>107</v>
      </c>
      <c r="G42" s="60"/>
      <c r="H42" s="2"/>
      <c r="I42" s="22"/>
      <c r="J42" s="38"/>
      <c r="K42" s="119"/>
      <c r="L42" s="108"/>
      <c r="M42" s="108"/>
      <c r="N42" s="108"/>
      <c r="O42" s="108"/>
      <c r="P42" s="108"/>
      <c r="Q42" s="31"/>
    </row>
    <row r="43" spans="1:18" x14ac:dyDescent="0.25">
      <c r="A43" s="300"/>
      <c r="B43" s="318" t="s">
        <v>75</v>
      </c>
      <c r="C43" s="318" t="s">
        <v>5</v>
      </c>
      <c r="D43" s="257" t="s">
        <v>22</v>
      </c>
      <c r="E43" s="260" t="s">
        <v>62</v>
      </c>
      <c r="F43" s="68" t="s">
        <v>63</v>
      </c>
      <c r="G43" s="62"/>
      <c r="H43" s="8"/>
      <c r="I43" s="21"/>
      <c r="J43" s="38">
        <v>0</v>
      </c>
      <c r="K43" s="121"/>
      <c r="L43" s="107"/>
      <c r="M43" s="107"/>
      <c r="N43" s="107"/>
      <c r="O43" s="107"/>
      <c r="P43" s="107"/>
      <c r="Q43" s="30"/>
      <c r="R43" t="s">
        <v>176</v>
      </c>
    </row>
    <row r="44" spans="1:18" x14ac:dyDescent="0.25">
      <c r="A44" s="300"/>
      <c r="B44" s="318"/>
      <c r="C44" s="318"/>
      <c r="D44" s="257"/>
      <c r="E44" s="260"/>
      <c r="F44" s="68" t="s">
        <v>64</v>
      </c>
      <c r="G44" s="62"/>
      <c r="H44" s="8"/>
      <c r="I44" s="21"/>
      <c r="J44" s="38">
        <v>0</v>
      </c>
      <c r="K44" s="121"/>
      <c r="L44" s="107"/>
      <c r="M44" s="107"/>
      <c r="N44" s="107"/>
      <c r="O44" s="107"/>
      <c r="P44" s="107"/>
      <c r="Q44" s="30"/>
    </row>
    <row r="45" spans="1:18" x14ac:dyDescent="0.25">
      <c r="A45" s="300"/>
      <c r="B45" s="318"/>
      <c r="C45" s="318"/>
      <c r="D45" s="257"/>
      <c r="E45" s="260"/>
      <c r="F45" s="68" t="s">
        <v>65</v>
      </c>
      <c r="G45" s="62"/>
      <c r="H45" s="8"/>
      <c r="I45" s="21"/>
      <c r="J45" s="38"/>
      <c r="K45" s="121"/>
      <c r="L45" s="107"/>
      <c r="M45" s="107"/>
      <c r="N45" s="107"/>
      <c r="O45" s="107"/>
      <c r="P45" s="107"/>
      <c r="Q45" s="30"/>
    </row>
    <row r="46" spans="1:18" x14ac:dyDescent="0.25">
      <c r="A46" s="300"/>
      <c r="B46" s="319"/>
      <c r="C46" s="319"/>
      <c r="D46" s="258"/>
      <c r="E46" s="261"/>
      <c r="F46" s="66" t="s">
        <v>107</v>
      </c>
      <c r="G46" s="60"/>
      <c r="H46" s="2"/>
      <c r="I46" s="22"/>
      <c r="J46" s="38"/>
      <c r="K46" s="119"/>
      <c r="L46" s="108"/>
      <c r="M46" s="108"/>
      <c r="N46" s="108"/>
      <c r="O46" s="108"/>
      <c r="P46" s="108"/>
      <c r="Q46" s="31"/>
    </row>
    <row r="47" spans="1:18" x14ac:dyDescent="0.25">
      <c r="A47" s="300"/>
      <c r="B47" s="318" t="s">
        <v>76</v>
      </c>
      <c r="C47" s="318" t="s">
        <v>5</v>
      </c>
      <c r="D47" s="257" t="s">
        <v>22</v>
      </c>
      <c r="E47" s="260" t="s">
        <v>62</v>
      </c>
      <c r="F47" s="68" t="s">
        <v>63</v>
      </c>
      <c r="G47" s="62"/>
      <c r="H47" s="8"/>
      <c r="I47" s="21"/>
      <c r="J47" s="38">
        <v>0</v>
      </c>
      <c r="K47" s="121"/>
      <c r="L47" s="107"/>
      <c r="M47" s="107"/>
      <c r="N47" s="107"/>
      <c r="O47" s="107"/>
      <c r="P47" s="107"/>
      <c r="Q47" s="30"/>
    </row>
    <row r="48" spans="1:18" x14ac:dyDescent="0.25">
      <c r="A48" s="300"/>
      <c r="B48" s="318"/>
      <c r="C48" s="318"/>
      <c r="D48" s="257"/>
      <c r="E48" s="260"/>
      <c r="F48" s="68" t="s">
        <v>64</v>
      </c>
      <c r="G48" s="62"/>
      <c r="H48" s="8"/>
      <c r="I48" s="21"/>
      <c r="J48" s="38">
        <v>0</v>
      </c>
      <c r="K48" s="121"/>
      <c r="L48" s="107"/>
      <c r="M48" s="107"/>
      <c r="N48" s="107"/>
      <c r="O48" s="107"/>
      <c r="P48" s="107"/>
      <c r="Q48" s="30"/>
    </row>
    <row r="49" spans="1:17" x14ac:dyDescent="0.25">
      <c r="A49" s="300"/>
      <c r="B49" s="318"/>
      <c r="C49" s="318"/>
      <c r="D49" s="257"/>
      <c r="E49" s="260"/>
      <c r="F49" s="68" t="s">
        <v>65</v>
      </c>
      <c r="G49" s="62"/>
      <c r="H49" s="8"/>
      <c r="I49" s="21"/>
      <c r="J49" s="38"/>
      <c r="K49" s="121"/>
      <c r="L49" s="107"/>
      <c r="M49" s="107"/>
      <c r="N49" s="107"/>
      <c r="O49" s="107"/>
      <c r="P49" s="107"/>
      <c r="Q49" s="30"/>
    </row>
    <row r="50" spans="1:17" x14ac:dyDescent="0.25">
      <c r="A50" s="300"/>
      <c r="B50" s="319"/>
      <c r="C50" s="319"/>
      <c r="D50" s="258"/>
      <c r="E50" s="261"/>
      <c r="F50" s="66" t="s">
        <v>107</v>
      </c>
      <c r="G50" s="60"/>
      <c r="H50" s="2"/>
      <c r="I50" s="22"/>
      <c r="J50" s="38"/>
      <c r="K50" s="119"/>
      <c r="L50" s="108"/>
      <c r="M50" s="108"/>
      <c r="N50" s="108"/>
      <c r="O50" s="108"/>
      <c r="P50" s="108"/>
      <c r="Q50" s="31"/>
    </row>
    <row r="51" spans="1:17" x14ac:dyDescent="0.25">
      <c r="A51" s="300"/>
      <c r="B51" s="318" t="s">
        <v>77</v>
      </c>
      <c r="C51" s="318" t="s">
        <v>5</v>
      </c>
      <c r="D51" s="257" t="s">
        <v>22</v>
      </c>
      <c r="E51" s="260" t="s">
        <v>62</v>
      </c>
      <c r="F51" s="68" t="s">
        <v>63</v>
      </c>
      <c r="G51" s="62"/>
      <c r="H51" s="8"/>
      <c r="I51" s="21"/>
      <c r="J51" s="38">
        <v>76</v>
      </c>
      <c r="K51" s="121"/>
      <c r="L51" s="107"/>
      <c r="M51" s="107"/>
      <c r="N51" s="107"/>
      <c r="O51" s="107"/>
      <c r="P51" s="107"/>
      <c r="Q51" s="30"/>
    </row>
    <row r="52" spans="1:17" x14ac:dyDescent="0.25">
      <c r="A52" s="300"/>
      <c r="B52" s="318"/>
      <c r="C52" s="318"/>
      <c r="D52" s="257"/>
      <c r="E52" s="260"/>
      <c r="F52" s="68" t="s">
        <v>64</v>
      </c>
      <c r="G52" s="62"/>
      <c r="H52" s="8"/>
      <c r="I52" s="21"/>
      <c r="J52" s="38">
        <v>0</v>
      </c>
      <c r="K52" s="121"/>
      <c r="L52" s="107"/>
      <c r="M52" s="107"/>
      <c r="N52" s="107"/>
      <c r="O52" s="107"/>
      <c r="P52" s="107"/>
      <c r="Q52" s="30"/>
    </row>
    <row r="53" spans="1:17" x14ac:dyDescent="0.25">
      <c r="A53" s="300"/>
      <c r="B53" s="318"/>
      <c r="C53" s="318"/>
      <c r="D53" s="257"/>
      <c r="E53" s="260"/>
      <c r="F53" s="68" t="s">
        <v>65</v>
      </c>
      <c r="G53" s="62"/>
      <c r="H53" s="8"/>
      <c r="I53" s="21"/>
      <c r="J53" s="38" t="s">
        <v>176</v>
      </c>
      <c r="K53" s="121"/>
      <c r="L53" s="107"/>
      <c r="M53" s="107"/>
      <c r="N53" s="107"/>
      <c r="O53" s="107"/>
      <c r="P53" s="107"/>
      <c r="Q53" s="30"/>
    </row>
    <row r="54" spans="1:17" x14ac:dyDescent="0.25">
      <c r="A54" s="321"/>
      <c r="B54" s="319"/>
      <c r="C54" s="319"/>
      <c r="D54" s="258"/>
      <c r="E54" s="261"/>
      <c r="F54" s="66" t="s">
        <v>107</v>
      </c>
      <c r="G54" s="60"/>
      <c r="H54" s="2"/>
      <c r="I54" s="22"/>
      <c r="J54" s="38" t="s">
        <v>176</v>
      </c>
      <c r="K54" s="119"/>
      <c r="L54" s="108"/>
      <c r="M54" s="108"/>
      <c r="N54" s="108"/>
      <c r="O54" s="108"/>
      <c r="P54" s="108"/>
      <c r="Q54" s="31"/>
    </row>
    <row r="55" spans="1:17" x14ac:dyDescent="0.25">
      <c r="A55" s="272" t="s">
        <v>34</v>
      </c>
      <c r="B55" s="274" t="s">
        <v>78</v>
      </c>
      <c r="C55" s="274" t="s">
        <v>5</v>
      </c>
      <c r="D55" s="262" t="s">
        <v>22</v>
      </c>
      <c r="E55" s="264" t="s">
        <v>62</v>
      </c>
      <c r="F55" s="66" t="s">
        <v>63</v>
      </c>
      <c r="G55" s="60"/>
      <c r="H55" s="2"/>
      <c r="I55" s="22"/>
      <c r="J55" s="38">
        <v>0</v>
      </c>
      <c r="K55" s="119"/>
      <c r="L55" s="108"/>
      <c r="M55" s="108"/>
      <c r="N55" s="108"/>
      <c r="O55" s="108"/>
      <c r="P55" s="108"/>
      <c r="Q55" s="31"/>
    </row>
    <row r="56" spans="1:17" x14ac:dyDescent="0.25">
      <c r="A56" s="300"/>
      <c r="B56" s="318"/>
      <c r="C56" s="318"/>
      <c r="D56" s="257"/>
      <c r="E56" s="260"/>
      <c r="F56" s="68" t="s">
        <v>64</v>
      </c>
      <c r="G56" s="62"/>
      <c r="H56" s="8"/>
      <c r="I56" s="21"/>
      <c r="J56" s="38">
        <v>0</v>
      </c>
      <c r="K56" s="121"/>
      <c r="L56" s="107"/>
      <c r="M56" s="107"/>
      <c r="N56" s="107"/>
      <c r="O56" s="107"/>
      <c r="P56" s="107"/>
      <c r="Q56" s="30"/>
    </row>
    <row r="57" spans="1:17" x14ac:dyDescent="0.25">
      <c r="A57" s="300"/>
      <c r="B57" s="318"/>
      <c r="C57" s="318"/>
      <c r="D57" s="257"/>
      <c r="E57" s="260"/>
      <c r="F57" s="68" t="s">
        <v>65</v>
      </c>
      <c r="G57" s="62"/>
      <c r="H57" s="8"/>
      <c r="I57" s="21"/>
      <c r="J57" s="38"/>
      <c r="K57" s="121"/>
      <c r="L57" s="107"/>
      <c r="M57" s="107"/>
      <c r="N57" s="107"/>
      <c r="O57" s="107"/>
      <c r="P57" s="107"/>
      <c r="Q57" s="30"/>
    </row>
    <row r="58" spans="1:17" x14ac:dyDescent="0.25">
      <c r="A58" s="300"/>
      <c r="B58" s="319"/>
      <c r="C58" s="319"/>
      <c r="D58" s="258"/>
      <c r="E58" s="261"/>
      <c r="F58" s="66" t="s">
        <v>107</v>
      </c>
      <c r="G58" s="60"/>
      <c r="H58" s="2"/>
      <c r="I58" s="22"/>
      <c r="J58" s="38"/>
      <c r="K58" s="119"/>
      <c r="L58" s="108"/>
      <c r="M58" s="108"/>
      <c r="N58" s="108"/>
      <c r="O58" s="108"/>
      <c r="P58" s="108"/>
      <c r="Q58" s="31"/>
    </row>
    <row r="59" spans="1:17" x14ac:dyDescent="0.25">
      <c r="A59" s="300"/>
      <c r="B59" s="318" t="s">
        <v>79</v>
      </c>
      <c r="C59" s="318" t="s">
        <v>5</v>
      </c>
      <c r="D59" s="257" t="s">
        <v>22</v>
      </c>
      <c r="E59" s="260" t="s">
        <v>62</v>
      </c>
      <c r="F59" s="66" t="s">
        <v>63</v>
      </c>
      <c r="G59" s="62"/>
      <c r="H59" s="8"/>
      <c r="I59" s="21"/>
      <c r="J59" s="38">
        <v>0</v>
      </c>
      <c r="K59" s="121"/>
      <c r="L59" s="107"/>
      <c r="M59" s="107"/>
      <c r="N59" s="107"/>
      <c r="O59" s="107"/>
      <c r="P59" s="107"/>
      <c r="Q59" s="30"/>
    </row>
    <row r="60" spans="1:17" x14ac:dyDescent="0.25">
      <c r="A60" s="300"/>
      <c r="B60" s="318"/>
      <c r="C60" s="318"/>
      <c r="D60" s="257"/>
      <c r="E60" s="260"/>
      <c r="F60" s="68" t="s">
        <v>64</v>
      </c>
      <c r="G60" s="62"/>
      <c r="H60" s="8"/>
      <c r="I60" s="21"/>
      <c r="J60" s="38">
        <v>0</v>
      </c>
      <c r="K60" s="121"/>
      <c r="L60" s="107"/>
      <c r="M60" s="107"/>
      <c r="N60" s="107"/>
      <c r="O60" s="107"/>
      <c r="P60" s="107"/>
      <c r="Q60" s="30"/>
    </row>
    <row r="61" spans="1:17" x14ac:dyDescent="0.25">
      <c r="A61" s="300"/>
      <c r="B61" s="318"/>
      <c r="C61" s="318"/>
      <c r="D61" s="257"/>
      <c r="E61" s="260"/>
      <c r="F61" s="68" t="s">
        <v>65</v>
      </c>
      <c r="G61" s="62"/>
      <c r="H61" s="8"/>
      <c r="I61" s="21"/>
      <c r="J61" s="38"/>
      <c r="K61" s="121"/>
      <c r="L61" s="107"/>
      <c r="M61" s="107"/>
      <c r="N61" s="107"/>
      <c r="O61" s="107"/>
      <c r="P61" s="107"/>
      <c r="Q61" s="30"/>
    </row>
    <row r="62" spans="1:17" x14ac:dyDescent="0.25">
      <c r="A62" s="300"/>
      <c r="B62" s="319"/>
      <c r="C62" s="319"/>
      <c r="D62" s="258"/>
      <c r="E62" s="261"/>
      <c r="F62" s="66" t="s">
        <v>107</v>
      </c>
      <c r="G62" s="60"/>
      <c r="H62" s="2"/>
      <c r="I62" s="22"/>
      <c r="J62" s="38"/>
      <c r="K62" s="119"/>
      <c r="L62" s="108"/>
      <c r="M62" s="108"/>
      <c r="N62" s="108"/>
      <c r="O62" s="108"/>
      <c r="P62" s="108"/>
      <c r="Q62" s="31"/>
    </row>
    <row r="63" spans="1:17" x14ac:dyDescent="0.25">
      <c r="A63" s="300"/>
      <c r="B63" s="318" t="s">
        <v>80</v>
      </c>
      <c r="C63" s="318" t="s">
        <v>5</v>
      </c>
      <c r="D63" s="257" t="s">
        <v>22</v>
      </c>
      <c r="E63" s="260" t="s">
        <v>62</v>
      </c>
      <c r="F63" s="66" t="s">
        <v>63</v>
      </c>
      <c r="G63" s="62"/>
      <c r="H63" s="8"/>
      <c r="I63" s="21"/>
      <c r="J63" s="38">
        <v>0</v>
      </c>
      <c r="K63" s="121"/>
      <c r="L63" s="107"/>
      <c r="M63" s="107"/>
      <c r="N63" s="107"/>
      <c r="O63" s="107"/>
      <c r="P63" s="107"/>
      <c r="Q63" s="30"/>
    </row>
    <row r="64" spans="1:17" x14ac:dyDescent="0.25">
      <c r="A64" s="300"/>
      <c r="B64" s="318"/>
      <c r="C64" s="318"/>
      <c r="D64" s="257"/>
      <c r="E64" s="260"/>
      <c r="F64" s="68" t="s">
        <v>64</v>
      </c>
      <c r="G64" s="62"/>
      <c r="H64" s="8"/>
      <c r="I64" s="21"/>
      <c r="J64" s="38">
        <v>0</v>
      </c>
      <c r="K64" s="121"/>
      <c r="L64" s="107"/>
      <c r="M64" s="107"/>
      <c r="N64" s="107"/>
      <c r="O64" s="107"/>
      <c r="P64" s="107"/>
      <c r="Q64" s="30"/>
    </row>
    <row r="65" spans="1:17" x14ac:dyDescent="0.25">
      <c r="A65" s="300"/>
      <c r="B65" s="318"/>
      <c r="C65" s="318"/>
      <c r="D65" s="257"/>
      <c r="E65" s="260"/>
      <c r="F65" s="68" t="s">
        <v>65</v>
      </c>
      <c r="G65" s="62"/>
      <c r="H65" s="8"/>
      <c r="I65" s="21"/>
      <c r="J65" s="38"/>
      <c r="K65" s="121"/>
      <c r="L65" s="107"/>
      <c r="M65" s="107"/>
      <c r="N65" s="107"/>
      <c r="O65" s="107"/>
      <c r="P65" s="107"/>
      <c r="Q65" s="30"/>
    </row>
    <row r="66" spans="1:17" ht="15" customHeight="1" x14ac:dyDescent="0.25">
      <c r="A66" s="300"/>
      <c r="B66" s="319"/>
      <c r="C66" s="319"/>
      <c r="D66" s="258"/>
      <c r="E66" s="261"/>
      <c r="F66" s="66" t="s">
        <v>107</v>
      </c>
      <c r="G66" s="60"/>
      <c r="H66" s="2"/>
      <c r="I66" s="22"/>
      <c r="J66" s="38"/>
      <c r="K66" s="119"/>
      <c r="L66" s="108"/>
      <c r="M66" s="108"/>
      <c r="N66" s="108"/>
      <c r="O66" s="108"/>
      <c r="P66" s="108"/>
      <c r="Q66" s="31"/>
    </row>
    <row r="67" spans="1:17" ht="15" customHeight="1" x14ac:dyDescent="0.25">
      <c r="A67" s="300"/>
      <c r="B67" s="318" t="s">
        <v>81</v>
      </c>
      <c r="C67" s="318" t="s">
        <v>5</v>
      </c>
      <c r="D67" s="257" t="s">
        <v>22</v>
      </c>
      <c r="E67" s="260" t="s">
        <v>62</v>
      </c>
      <c r="F67" s="66" t="s">
        <v>63</v>
      </c>
      <c r="G67" s="62"/>
      <c r="H67" s="8"/>
      <c r="I67" s="21"/>
      <c r="J67" s="38">
        <v>76</v>
      </c>
      <c r="K67" s="121"/>
      <c r="L67" s="107"/>
      <c r="M67" s="107"/>
      <c r="N67" s="107"/>
      <c r="O67" s="107"/>
      <c r="P67" s="107"/>
      <c r="Q67" s="30"/>
    </row>
    <row r="68" spans="1:17" ht="15" customHeight="1" x14ac:dyDescent="0.25">
      <c r="A68" s="300"/>
      <c r="B68" s="318"/>
      <c r="C68" s="318"/>
      <c r="D68" s="257"/>
      <c r="E68" s="260"/>
      <c r="F68" s="68" t="s">
        <v>64</v>
      </c>
      <c r="G68" s="62"/>
      <c r="H68" s="8"/>
      <c r="I68" s="21"/>
      <c r="J68" s="38">
        <v>0</v>
      </c>
      <c r="K68" s="121"/>
      <c r="L68" s="107"/>
      <c r="M68" s="107"/>
      <c r="N68" s="107"/>
      <c r="O68" s="107"/>
      <c r="P68" s="107"/>
      <c r="Q68" s="30"/>
    </row>
    <row r="69" spans="1:17" ht="15" customHeight="1" x14ac:dyDescent="0.25">
      <c r="A69" s="300"/>
      <c r="B69" s="318"/>
      <c r="C69" s="318"/>
      <c r="D69" s="257"/>
      <c r="E69" s="260"/>
      <c r="F69" s="68" t="s">
        <v>65</v>
      </c>
      <c r="G69" s="62"/>
      <c r="H69" s="8"/>
      <c r="I69" s="21"/>
      <c r="J69" s="38" t="s">
        <v>176</v>
      </c>
      <c r="K69" s="121"/>
      <c r="L69" s="107"/>
      <c r="M69" s="107"/>
      <c r="N69" s="107"/>
      <c r="O69" s="107"/>
      <c r="P69" s="107"/>
      <c r="Q69" s="30"/>
    </row>
    <row r="70" spans="1:17" ht="15" customHeight="1" x14ac:dyDescent="0.25">
      <c r="A70" s="300"/>
      <c r="B70" s="319"/>
      <c r="C70" s="319"/>
      <c r="D70" s="258"/>
      <c r="E70" s="261"/>
      <c r="F70" s="66" t="s">
        <v>107</v>
      </c>
      <c r="G70" s="60"/>
      <c r="H70" s="2"/>
      <c r="I70" s="22"/>
      <c r="J70" s="38" t="s">
        <v>176</v>
      </c>
      <c r="K70" s="119"/>
      <c r="L70" s="108"/>
      <c r="M70" s="108"/>
      <c r="N70" s="108"/>
      <c r="O70" s="108"/>
      <c r="P70" s="108"/>
      <c r="Q70" s="31"/>
    </row>
    <row r="71" spans="1:17" ht="15" customHeight="1" x14ac:dyDescent="0.25">
      <c r="A71" s="300"/>
      <c r="B71" s="318" t="s">
        <v>82</v>
      </c>
      <c r="C71" s="318" t="s">
        <v>5</v>
      </c>
      <c r="D71" s="257" t="s">
        <v>22</v>
      </c>
      <c r="E71" s="260" t="s">
        <v>62</v>
      </c>
      <c r="F71" s="66" t="s">
        <v>63</v>
      </c>
      <c r="G71" s="62"/>
      <c r="H71" s="8"/>
      <c r="I71" s="21"/>
      <c r="J71" s="38">
        <v>0</v>
      </c>
      <c r="K71" s="121"/>
      <c r="L71" s="107"/>
      <c r="M71" s="107"/>
      <c r="N71" s="107"/>
      <c r="O71" s="107"/>
      <c r="P71" s="107"/>
      <c r="Q71" s="30"/>
    </row>
    <row r="72" spans="1:17" ht="15" customHeight="1" x14ac:dyDescent="0.25">
      <c r="A72" s="300"/>
      <c r="B72" s="318"/>
      <c r="C72" s="318"/>
      <c r="D72" s="257"/>
      <c r="E72" s="260"/>
      <c r="F72" s="68" t="s">
        <v>64</v>
      </c>
      <c r="G72" s="62"/>
      <c r="H72" s="8"/>
      <c r="I72" s="21"/>
      <c r="J72" s="38">
        <v>0</v>
      </c>
      <c r="K72" s="121"/>
      <c r="L72" s="107"/>
      <c r="M72" s="107"/>
      <c r="N72" s="107"/>
      <c r="O72" s="107"/>
      <c r="P72" s="107"/>
      <c r="Q72" s="30"/>
    </row>
    <row r="73" spans="1:17" ht="15" customHeight="1" x14ac:dyDescent="0.25">
      <c r="A73" s="300"/>
      <c r="B73" s="318"/>
      <c r="C73" s="318"/>
      <c r="D73" s="257"/>
      <c r="E73" s="260"/>
      <c r="F73" s="68" t="s">
        <v>65</v>
      </c>
      <c r="G73" s="62"/>
      <c r="H73" s="8"/>
      <c r="I73" s="21"/>
      <c r="J73" s="38" t="s">
        <v>176</v>
      </c>
      <c r="K73" s="121"/>
      <c r="L73" s="107"/>
      <c r="M73" s="107"/>
      <c r="N73" s="107"/>
      <c r="O73" s="107"/>
      <c r="P73" s="107"/>
      <c r="Q73" s="30"/>
    </row>
    <row r="74" spans="1:17" ht="15" customHeight="1" x14ac:dyDescent="0.25">
      <c r="A74" s="300"/>
      <c r="B74" s="319"/>
      <c r="C74" s="319"/>
      <c r="D74" s="258"/>
      <c r="E74" s="261"/>
      <c r="F74" s="66" t="s">
        <v>107</v>
      </c>
      <c r="G74" s="60"/>
      <c r="H74" s="2"/>
      <c r="I74" s="22"/>
      <c r="J74" s="38" t="s">
        <v>176</v>
      </c>
      <c r="K74" s="119"/>
      <c r="L74" s="108"/>
      <c r="M74" s="108"/>
      <c r="N74" s="108"/>
      <c r="O74" s="108"/>
      <c r="P74" s="108"/>
      <c r="Q74" s="31"/>
    </row>
    <row r="75" spans="1:17" ht="15" customHeight="1" x14ac:dyDescent="0.25">
      <c r="A75" s="300"/>
      <c r="B75" s="318" t="s">
        <v>83</v>
      </c>
      <c r="C75" s="318" t="s">
        <v>5</v>
      </c>
      <c r="D75" s="257" t="s">
        <v>22</v>
      </c>
      <c r="E75" s="260" t="s">
        <v>62</v>
      </c>
      <c r="F75" s="66" t="s">
        <v>63</v>
      </c>
      <c r="G75" s="62"/>
      <c r="H75" s="8"/>
      <c r="I75" s="21"/>
      <c r="J75" s="38">
        <v>0</v>
      </c>
      <c r="K75" s="121"/>
      <c r="L75" s="107"/>
      <c r="M75" s="107"/>
      <c r="N75" s="107"/>
      <c r="O75" s="107"/>
      <c r="P75" s="107"/>
      <c r="Q75" s="30"/>
    </row>
    <row r="76" spans="1:17" ht="15" customHeight="1" x14ac:dyDescent="0.25">
      <c r="A76" s="300"/>
      <c r="B76" s="318"/>
      <c r="C76" s="318"/>
      <c r="D76" s="257"/>
      <c r="E76" s="260"/>
      <c r="F76" s="68" t="s">
        <v>64</v>
      </c>
      <c r="G76" s="62"/>
      <c r="H76" s="8"/>
      <c r="I76" s="21"/>
      <c r="J76" s="38">
        <v>0</v>
      </c>
      <c r="K76" s="121"/>
      <c r="L76" s="107"/>
      <c r="M76" s="107"/>
      <c r="N76" s="107"/>
      <c r="O76" s="107"/>
      <c r="P76" s="107"/>
      <c r="Q76" s="30"/>
    </row>
    <row r="77" spans="1:17" ht="15" customHeight="1" x14ac:dyDescent="0.25">
      <c r="A77" s="300"/>
      <c r="B77" s="318"/>
      <c r="C77" s="318"/>
      <c r="D77" s="257"/>
      <c r="E77" s="260"/>
      <c r="F77" s="68" t="s">
        <v>65</v>
      </c>
      <c r="G77" s="62"/>
      <c r="H77" s="8"/>
      <c r="I77" s="21"/>
      <c r="J77" s="38"/>
      <c r="K77" s="121"/>
      <c r="L77" s="107"/>
      <c r="M77" s="107"/>
      <c r="N77" s="107"/>
      <c r="O77" s="107"/>
      <c r="P77" s="107"/>
      <c r="Q77" s="30"/>
    </row>
    <row r="78" spans="1:17" ht="15" customHeight="1" x14ac:dyDescent="0.25">
      <c r="A78" s="300"/>
      <c r="B78" s="319"/>
      <c r="C78" s="319"/>
      <c r="D78" s="258"/>
      <c r="E78" s="261"/>
      <c r="F78" s="66" t="s">
        <v>107</v>
      </c>
      <c r="G78" s="60"/>
      <c r="H78" s="2"/>
      <c r="I78" s="22"/>
      <c r="J78" s="38"/>
      <c r="K78" s="119"/>
      <c r="L78" s="108"/>
      <c r="M78" s="108"/>
      <c r="N78" s="108"/>
      <c r="O78" s="108"/>
      <c r="P78" s="108"/>
      <c r="Q78" s="31"/>
    </row>
    <row r="79" spans="1:17" ht="15" customHeight="1" x14ac:dyDescent="0.25">
      <c r="A79" s="300"/>
      <c r="B79" s="318" t="s">
        <v>84</v>
      </c>
      <c r="C79" s="318" t="s">
        <v>5</v>
      </c>
      <c r="D79" s="257" t="s">
        <v>22</v>
      </c>
      <c r="E79" s="260" t="s">
        <v>62</v>
      </c>
      <c r="F79" s="68" t="s">
        <v>63</v>
      </c>
      <c r="G79" s="62"/>
      <c r="H79" s="8"/>
      <c r="I79" s="21"/>
      <c r="J79" s="38">
        <v>0</v>
      </c>
      <c r="K79" s="121"/>
      <c r="L79" s="107"/>
      <c r="M79" s="107"/>
      <c r="N79" s="107"/>
      <c r="O79" s="107"/>
      <c r="P79" s="107"/>
      <c r="Q79" s="30"/>
    </row>
    <row r="80" spans="1:17" ht="15" customHeight="1" x14ac:dyDescent="0.25">
      <c r="A80" s="300"/>
      <c r="B80" s="318"/>
      <c r="C80" s="318"/>
      <c r="D80" s="257"/>
      <c r="E80" s="260"/>
      <c r="F80" s="68" t="s">
        <v>64</v>
      </c>
      <c r="G80" s="62"/>
      <c r="H80" s="8"/>
      <c r="I80" s="21"/>
      <c r="J80" s="38">
        <v>0</v>
      </c>
      <c r="K80" s="121"/>
      <c r="L80" s="107"/>
      <c r="M80" s="107"/>
      <c r="N80" s="107"/>
      <c r="O80" s="107"/>
      <c r="P80" s="107"/>
      <c r="Q80" s="30"/>
    </row>
    <row r="81" spans="1:17" ht="15" customHeight="1" x14ac:dyDescent="0.25">
      <c r="A81" s="300"/>
      <c r="B81" s="318"/>
      <c r="C81" s="318"/>
      <c r="D81" s="257"/>
      <c r="E81" s="260"/>
      <c r="F81" s="69" t="s">
        <v>65</v>
      </c>
      <c r="G81" s="63"/>
      <c r="H81" s="15"/>
      <c r="I81" s="53"/>
      <c r="J81" s="38" t="s">
        <v>176</v>
      </c>
      <c r="K81" s="122"/>
      <c r="L81" s="123"/>
      <c r="M81" s="123"/>
      <c r="N81" s="123"/>
      <c r="O81" s="123"/>
      <c r="P81" s="123"/>
      <c r="Q81" s="55"/>
    </row>
    <row r="82" spans="1:17" ht="15" customHeight="1" thickBot="1" x14ac:dyDescent="0.3">
      <c r="A82" s="273"/>
      <c r="B82" s="249"/>
      <c r="C82" s="249"/>
      <c r="D82" s="263"/>
      <c r="E82" s="265"/>
      <c r="F82" s="67" t="s">
        <v>107</v>
      </c>
      <c r="G82" s="61"/>
      <c r="H82" s="7"/>
      <c r="I82" s="25"/>
      <c r="J82" s="37" t="s">
        <v>176</v>
      </c>
      <c r="K82" s="120"/>
      <c r="L82" s="109"/>
      <c r="M82" s="109"/>
      <c r="N82" s="109"/>
      <c r="O82" s="109"/>
      <c r="P82" s="109"/>
      <c r="Q82" s="33"/>
    </row>
    <row r="83" spans="1:17" ht="15" customHeight="1" thickTop="1" x14ac:dyDescent="0.25">
      <c r="A83" s="300" t="s">
        <v>35</v>
      </c>
      <c r="B83" s="318" t="s">
        <v>85</v>
      </c>
      <c r="C83" s="318" t="s">
        <v>5</v>
      </c>
      <c r="D83" s="257" t="s">
        <v>22</v>
      </c>
      <c r="E83" s="260" t="s">
        <v>62</v>
      </c>
      <c r="F83" s="68" t="s">
        <v>63</v>
      </c>
      <c r="G83" s="62"/>
      <c r="H83" s="8"/>
      <c r="I83" s="21"/>
      <c r="J83" s="38"/>
      <c r="K83" s="121"/>
      <c r="L83" s="107"/>
      <c r="M83" s="107"/>
      <c r="N83" s="107"/>
      <c r="O83" s="107"/>
      <c r="P83" s="107"/>
      <c r="Q83" s="30"/>
    </row>
    <row r="84" spans="1:17" ht="15" customHeight="1" x14ac:dyDescent="0.25">
      <c r="A84" s="300"/>
      <c r="B84" s="318"/>
      <c r="C84" s="318"/>
      <c r="D84" s="257"/>
      <c r="E84" s="260"/>
      <c r="F84" s="68" t="s">
        <v>64</v>
      </c>
      <c r="G84" s="62"/>
      <c r="H84" s="8"/>
      <c r="I84" s="21"/>
      <c r="J84" s="38"/>
      <c r="K84" s="121"/>
      <c r="L84" s="107"/>
      <c r="M84" s="107"/>
      <c r="N84" s="107"/>
      <c r="O84" s="107"/>
      <c r="P84" s="107"/>
      <c r="Q84" s="30"/>
    </row>
    <row r="85" spans="1:17" ht="15" customHeight="1" x14ac:dyDescent="0.25">
      <c r="A85" s="300"/>
      <c r="B85" s="318"/>
      <c r="C85" s="318"/>
      <c r="D85" s="257"/>
      <c r="E85" s="260"/>
      <c r="F85" s="68" t="s">
        <v>65</v>
      </c>
      <c r="G85" s="62"/>
      <c r="H85" s="8"/>
      <c r="I85" s="21"/>
      <c r="J85" s="38"/>
      <c r="K85" s="121"/>
      <c r="L85" s="107"/>
      <c r="M85" s="107"/>
      <c r="N85" s="107"/>
      <c r="O85" s="107"/>
      <c r="P85" s="107"/>
      <c r="Q85" s="30"/>
    </row>
    <row r="86" spans="1:17" ht="15" customHeight="1" x14ac:dyDescent="0.25">
      <c r="A86" s="300"/>
      <c r="B86" s="319"/>
      <c r="C86" s="319"/>
      <c r="D86" s="258"/>
      <c r="E86" s="261"/>
      <c r="F86" s="66" t="s">
        <v>107</v>
      </c>
      <c r="G86" s="60"/>
      <c r="H86" s="2"/>
      <c r="I86" s="22"/>
      <c r="J86" s="38"/>
      <c r="K86" s="119"/>
      <c r="L86" s="108"/>
      <c r="M86" s="108"/>
      <c r="N86" s="108"/>
      <c r="O86" s="108"/>
      <c r="P86" s="108"/>
      <c r="Q86" s="31"/>
    </row>
    <row r="87" spans="1:17" ht="15" customHeight="1" x14ac:dyDescent="0.25">
      <c r="A87" s="300"/>
      <c r="B87" s="318" t="s">
        <v>86</v>
      </c>
      <c r="C87" s="318" t="s">
        <v>5</v>
      </c>
      <c r="D87" s="257" t="s">
        <v>22</v>
      </c>
      <c r="E87" s="260" t="s">
        <v>62</v>
      </c>
      <c r="F87" s="68" t="s">
        <v>63</v>
      </c>
      <c r="G87" s="62"/>
      <c r="H87" s="8"/>
      <c r="I87" s="21"/>
      <c r="J87" s="38"/>
      <c r="K87" s="121"/>
      <c r="L87" s="107"/>
      <c r="M87" s="107"/>
      <c r="N87" s="107"/>
      <c r="O87" s="107"/>
      <c r="P87" s="107"/>
      <c r="Q87" s="30"/>
    </row>
    <row r="88" spans="1:17" ht="15" customHeight="1" x14ac:dyDescent="0.25">
      <c r="A88" s="300"/>
      <c r="B88" s="318"/>
      <c r="C88" s="318"/>
      <c r="D88" s="257"/>
      <c r="E88" s="260"/>
      <c r="F88" s="68" t="s">
        <v>64</v>
      </c>
      <c r="G88" s="62"/>
      <c r="H88" s="8"/>
      <c r="I88" s="21"/>
      <c r="J88" s="38"/>
      <c r="K88" s="121"/>
      <c r="L88" s="107"/>
      <c r="M88" s="107"/>
      <c r="N88" s="107"/>
      <c r="O88" s="107"/>
      <c r="P88" s="107"/>
      <c r="Q88" s="30"/>
    </row>
    <row r="89" spans="1:17" ht="15" customHeight="1" x14ac:dyDescent="0.25">
      <c r="A89" s="300"/>
      <c r="B89" s="318"/>
      <c r="C89" s="318"/>
      <c r="D89" s="257"/>
      <c r="E89" s="260"/>
      <c r="F89" s="68" t="s">
        <v>65</v>
      </c>
      <c r="G89" s="62"/>
      <c r="H89" s="8"/>
      <c r="I89" s="21"/>
      <c r="J89" s="38"/>
      <c r="K89" s="121"/>
      <c r="L89" s="107"/>
      <c r="M89" s="107"/>
      <c r="N89" s="107"/>
      <c r="O89" s="107"/>
      <c r="P89" s="107"/>
      <c r="Q89" s="30"/>
    </row>
    <row r="90" spans="1:17" ht="15" customHeight="1" x14ac:dyDescent="0.25">
      <c r="A90" s="300"/>
      <c r="B90" s="319"/>
      <c r="C90" s="319"/>
      <c r="D90" s="258"/>
      <c r="E90" s="261"/>
      <c r="F90" s="66" t="s">
        <v>107</v>
      </c>
      <c r="G90" s="60"/>
      <c r="H90" s="2"/>
      <c r="I90" s="22"/>
      <c r="J90" s="38"/>
      <c r="K90" s="119"/>
      <c r="L90" s="108"/>
      <c r="M90" s="108"/>
      <c r="N90" s="108"/>
      <c r="O90" s="108"/>
      <c r="P90" s="108"/>
      <c r="Q90" s="31"/>
    </row>
    <row r="91" spans="1:17" ht="15" customHeight="1" x14ac:dyDescent="0.25">
      <c r="A91" s="300"/>
      <c r="B91" s="318" t="s">
        <v>87</v>
      </c>
      <c r="C91" s="318" t="s">
        <v>5</v>
      </c>
      <c r="D91" s="257" t="s">
        <v>22</v>
      </c>
      <c r="E91" s="260" t="s">
        <v>62</v>
      </c>
      <c r="F91" s="68" t="s">
        <v>63</v>
      </c>
      <c r="G91" s="62"/>
      <c r="H91" s="8"/>
      <c r="I91" s="21"/>
      <c r="J91" s="38"/>
      <c r="K91" s="121"/>
      <c r="L91" s="107"/>
      <c r="M91" s="107"/>
      <c r="N91" s="107"/>
      <c r="O91" s="107"/>
      <c r="P91" s="107"/>
      <c r="Q91" s="30"/>
    </row>
    <row r="92" spans="1:17" ht="15" customHeight="1" x14ac:dyDescent="0.25">
      <c r="A92" s="300"/>
      <c r="B92" s="318"/>
      <c r="C92" s="318"/>
      <c r="D92" s="257"/>
      <c r="E92" s="260"/>
      <c r="F92" s="68" t="s">
        <v>64</v>
      </c>
      <c r="G92" s="62"/>
      <c r="H92" s="8"/>
      <c r="I92" s="21"/>
      <c r="J92" s="38"/>
      <c r="K92" s="121"/>
      <c r="L92" s="107"/>
      <c r="M92" s="107"/>
      <c r="N92" s="107"/>
      <c r="O92" s="107"/>
      <c r="P92" s="107"/>
      <c r="Q92" s="30"/>
    </row>
    <row r="93" spans="1:17" ht="15" customHeight="1" x14ac:dyDescent="0.25">
      <c r="A93" s="300"/>
      <c r="B93" s="318"/>
      <c r="C93" s="318"/>
      <c r="D93" s="257"/>
      <c r="E93" s="260"/>
      <c r="F93" s="68" t="s">
        <v>65</v>
      </c>
      <c r="G93" s="62"/>
      <c r="H93" s="8"/>
      <c r="I93" s="21"/>
      <c r="J93" s="38"/>
      <c r="K93" s="121"/>
      <c r="L93" s="107"/>
      <c r="M93" s="107"/>
      <c r="N93" s="107"/>
      <c r="O93" s="107"/>
      <c r="P93" s="107"/>
      <c r="Q93" s="30"/>
    </row>
    <row r="94" spans="1:17" ht="15" customHeight="1" x14ac:dyDescent="0.25">
      <c r="A94" s="300"/>
      <c r="B94" s="319"/>
      <c r="C94" s="319"/>
      <c r="D94" s="258"/>
      <c r="E94" s="261"/>
      <c r="F94" s="66" t="s">
        <v>107</v>
      </c>
      <c r="G94" s="60"/>
      <c r="H94" s="2"/>
      <c r="I94" s="22"/>
      <c r="J94" s="38"/>
      <c r="K94" s="119"/>
      <c r="L94" s="108"/>
      <c r="M94" s="108"/>
      <c r="N94" s="108"/>
      <c r="O94" s="108"/>
      <c r="P94" s="108"/>
      <c r="Q94" s="31"/>
    </row>
    <row r="95" spans="1:17" ht="15" customHeight="1" x14ac:dyDescent="0.25">
      <c r="A95" s="300"/>
      <c r="B95" s="318" t="s">
        <v>88</v>
      </c>
      <c r="C95" s="318" t="s">
        <v>5</v>
      </c>
      <c r="D95" s="257" t="s">
        <v>22</v>
      </c>
      <c r="E95" s="260" t="s">
        <v>62</v>
      </c>
      <c r="F95" s="68" t="s">
        <v>63</v>
      </c>
      <c r="G95" s="62"/>
      <c r="H95" s="8"/>
      <c r="I95" s="21"/>
      <c r="J95" s="38"/>
      <c r="K95" s="121"/>
      <c r="L95" s="107"/>
      <c r="M95" s="107"/>
      <c r="N95" s="107"/>
      <c r="O95" s="107"/>
      <c r="P95" s="107"/>
      <c r="Q95" s="30"/>
    </row>
    <row r="96" spans="1:17" ht="15" customHeight="1" x14ac:dyDescent="0.25">
      <c r="A96" s="300"/>
      <c r="B96" s="318"/>
      <c r="C96" s="318"/>
      <c r="D96" s="257"/>
      <c r="E96" s="260"/>
      <c r="F96" s="68" t="s">
        <v>64</v>
      </c>
      <c r="G96" s="62"/>
      <c r="H96" s="8"/>
      <c r="I96" s="21"/>
      <c r="J96" s="38"/>
      <c r="K96" s="121"/>
      <c r="L96" s="107"/>
      <c r="M96" s="107"/>
      <c r="N96" s="107"/>
      <c r="O96" s="107"/>
      <c r="P96" s="107"/>
      <c r="Q96" s="30"/>
    </row>
    <row r="97" spans="1:17" ht="15" customHeight="1" x14ac:dyDescent="0.25">
      <c r="A97" s="300"/>
      <c r="B97" s="318"/>
      <c r="C97" s="318"/>
      <c r="D97" s="257"/>
      <c r="E97" s="260"/>
      <c r="F97" s="68" t="s">
        <v>65</v>
      </c>
      <c r="G97" s="62"/>
      <c r="H97" s="8"/>
      <c r="I97" s="21"/>
      <c r="J97" s="38"/>
      <c r="K97" s="121"/>
      <c r="L97" s="107"/>
      <c r="M97" s="107"/>
      <c r="N97" s="107"/>
      <c r="O97" s="107"/>
      <c r="P97" s="107"/>
      <c r="Q97" s="30"/>
    </row>
    <row r="98" spans="1:17" ht="15" customHeight="1" x14ac:dyDescent="0.25">
      <c r="A98" s="300"/>
      <c r="B98" s="319"/>
      <c r="C98" s="319"/>
      <c r="D98" s="258"/>
      <c r="E98" s="261"/>
      <c r="F98" s="66" t="s">
        <v>107</v>
      </c>
      <c r="G98" s="60"/>
      <c r="H98" s="2"/>
      <c r="I98" s="22"/>
      <c r="J98" s="38"/>
      <c r="K98" s="119"/>
      <c r="L98" s="108"/>
      <c r="M98" s="108"/>
      <c r="N98" s="108"/>
      <c r="O98" s="108"/>
      <c r="P98" s="108"/>
      <c r="Q98" s="31"/>
    </row>
    <row r="99" spans="1:17" ht="15" customHeight="1" x14ac:dyDescent="0.25">
      <c r="A99" s="300"/>
      <c r="B99" s="318" t="s">
        <v>89</v>
      </c>
      <c r="C99" s="318" t="s">
        <v>5</v>
      </c>
      <c r="D99" s="257" t="s">
        <v>22</v>
      </c>
      <c r="E99" s="260" t="s">
        <v>62</v>
      </c>
      <c r="F99" s="68" t="s">
        <v>63</v>
      </c>
      <c r="G99" s="62"/>
      <c r="H99" s="8"/>
      <c r="I99" s="21"/>
      <c r="J99" s="38"/>
      <c r="K99" s="121"/>
      <c r="L99" s="107"/>
      <c r="M99" s="107"/>
      <c r="N99" s="107"/>
      <c r="O99" s="107"/>
      <c r="P99" s="107"/>
      <c r="Q99" s="30"/>
    </row>
    <row r="100" spans="1:17" ht="15" customHeight="1" x14ac:dyDescent="0.25">
      <c r="A100" s="300"/>
      <c r="B100" s="318"/>
      <c r="C100" s="318"/>
      <c r="D100" s="257"/>
      <c r="E100" s="260"/>
      <c r="F100" s="68" t="s">
        <v>64</v>
      </c>
      <c r="G100" s="62"/>
      <c r="H100" s="8"/>
      <c r="I100" s="21"/>
      <c r="J100" s="38"/>
      <c r="K100" s="121"/>
      <c r="L100" s="107"/>
      <c r="M100" s="107"/>
      <c r="N100" s="107"/>
      <c r="O100" s="107"/>
      <c r="P100" s="107"/>
      <c r="Q100" s="30"/>
    </row>
    <row r="101" spans="1:17" ht="15" customHeight="1" x14ac:dyDescent="0.25">
      <c r="A101" s="300"/>
      <c r="B101" s="318"/>
      <c r="C101" s="318"/>
      <c r="D101" s="257"/>
      <c r="E101" s="260"/>
      <c r="F101" s="68" t="s">
        <v>65</v>
      </c>
      <c r="G101" s="62"/>
      <c r="H101" s="8"/>
      <c r="I101" s="21"/>
      <c r="J101" s="38"/>
      <c r="K101" s="121"/>
      <c r="L101" s="107"/>
      <c r="M101" s="107"/>
      <c r="N101" s="107"/>
      <c r="O101" s="107"/>
      <c r="P101" s="107"/>
      <c r="Q101" s="30"/>
    </row>
    <row r="102" spans="1:17" ht="15" customHeight="1" x14ac:dyDescent="0.25">
      <c r="A102" s="300"/>
      <c r="B102" s="319"/>
      <c r="C102" s="319"/>
      <c r="D102" s="258"/>
      <c r="E102" s="261"/>
      <c r="F102" s="66" t="s">
        <v>107</v>
      </c>
      <c r="G102" s="60"/>
      <c r="H102" s="2"/>
      <c r="I102" s="22"/>
      <c r="J102" s="38"/>
      <c r="K102" s="119"/>
      <c r="L102" s="108"/>
      <c r="M102" s="108"/>
      <c r="N102" s="108"/>
      <c r="O102" s="108"/>
      <c r="P102" s="108"/>
      <c r="Q102" s="31"/>
    </row>
    <row r="103" spans="1:17" ht="15" customHeight="1" x14ac:dyDescent="0.25">
      <c r="A103" s="300"/>
      <c r="B103" s="318" t="s">
        <v>90</v>
      </c>
      <c r="C103" s="318" t="s">
        <v>5</v>
      </c>
      <c r="D103" s="257" t="s">
        <v>22</v>
      </c>
      <c r="E103" s="260" t="s">
        <v>62</v>
      </c>
      <c r="F103" s="68" t="s">
        <v>63</v>
      </c>
      <c r="G103" s="62"/>
      <c r="H103" s="8"/>
      <c r="I103" s="21"/>
      <c r="J103" s="38"/>
      <c r="K103" s="121"/>
      <c r="L103" s="107"/>
      <c r="M103" s="107"/>
      <c r="N103" s="107"/>
      <c r="O103" s="107"/>
      <c r="P103" s="107"/>
      <c r="Q103" s="30"/>
    </row>
    <row r="104" spans="1:17" ht="15" customHeight="1" x14ac:dyDescent="0.25">
      <c r="A104" s="300"/>
      <c r="B104" s="318"/>
      <c r="C104" s="318"/>
      <c r="D104" s="257"/>
      <c r="E104" s="260"/>
      <c r="F104" s="68" t="s">
        <v>64</v>
      </c>
      <c r="G104" s="62"/>
      <c r="H104" s="8"/>
      <c r="I104" s="21"/>
      <c r="J104" s="38"/>
      <c r="K104" s="121"/>
      <c r="L104" s="107"/>
      <c r="M104" s="107"/>
      <c r="N104" s="107"/>
      <c r="O104" s="107"/>
      <c r="P104" s="107"/>
      <c r="Q104" s="30"/>
    </row>
    <row r="105" spans="1:17" ht="15" customHeight="1" x14ac:dyDescent="0.25">
      <c r="A105" s="300"/>
      <c r="B105" s="318"/>
      <c r="C105" s="318"/>
      <c r="D105" s="257"/>
      <c r="E105" s="260"/>
      <c r="F105" s="68" t="s">
        <v>65</v>
      </c>
      <c r="G105" s="62"/>
      <c r="H105" s="8"/>
      <c r="I105" s="21"/>
      <c r="J105" s="38"/>
      <c r="K105" s="121"/>
      <c r="L105" s="107"/>
      <c r="M105" s="107"/>
      <c r="N105" s="107"/>
      <c r="O105" s="107"/>
      <c r="P105" s="107"/>
      <c r="Q105" s="30"/>
    </row>
    <row r="106" spans="1:17" ht="15" customHeight="1" x14ac:dyDescent="0.25">
      <c r="A106" s="300"/>
      <c r="B106" s="319"/>
      <c r="C106" s="319"/>
      <c r="D106" s="258"/>
      <c r="E106" s="261"/>
      <c r="F106" s="66" t="s">
        <v>107</v>
      </c>
      <c r="G106" s="60"/>
      <c r="H106" s="2"/>
      <c r="I106" s="22"/>
      <c r="J106" s="38"/>
      <c r="K106" s="119"/>
      <c r="L106" s="108"/>
      <c r="M106" s="108"/>
      <c r="N106" s="108"/>
      <c r="O106" s="108"/>
      <c r="P106" s="108"/>
      <c r="Q106" s="31"/>
    </row>
    <row r="107" spans="1:17" ht="15" customHeight="1" x14ac:dyDescent="0.25">
      <c r="A107" s="300"/>
      <c r="B107" s="318" t="s">
        <v>91</v>
      </c>
      <c r="C107" s="318" t="s">
        <v>5</v>
      </c>
      <c r="D107" s="257" t="s">
        <v>22</v>
      </c>
      <c r="E107" s="260" t="s">
        <v>62</v>
      </c>
      <c r="F107" s="68" t="s">
        <v>63</v>
      </c>
      <c r="G107" s="62"/>
      <c r="H107" s="8"/>
      <c r="I107" s="21"/>
      <c r="J107" s="38"/>
      <c r="K107" s="121"/>
      <c r="L107" s="107"/>
      <c r="M107" s="107"/>
      <c r="N107" s="107"/>
      <c r="O107" s="107"/>
      <c r="P107" s="107"/>
      <c r="Q107" s="30"/>
    </row>
    <row r="108" spans="1:17" ht="15" customHeight="1" x14ac:dyDescent="0.25">
      <c r="A108" s="300"/>
      <c r="B108" s="318"/>
      <c r="C108" s="318"/>
      <c r="D108" s="257"/>
      <c r="E108" s="260"/>
      <c r="F108" s="68" t="s">
        <v>64</v>
      </c>
      <c r="G108" s="62"/>
      <c r="H108" s="8"/>
      <c r="I108" s="21"/>
      <c r="J108" s="38"/>
      <c r="K108" s="121"/>
      <c r="L108" s="107"/>
      <c r="M108" s="107"/>
      <c r="N108" s="107"/>
      <c r="O108" s="107"/>
      <c r="P108" s="107"/>
      <c r="Q108" s="30"/>
    </row>
    <row r="109" spans="1:17" ht="15" customHeight="1" x14ac:dyDescent="0.25">
      <c r="A109" s="300"/>
      <c r="B109" s="318"/>
      <c r="C109" s="318"/>
      <c r="D109" s="257"/>
      <c r="E109" s="260"/>
      <c r="F109" s="68" t="s">
        <v>65</v>
      </c>
      <c r="G109" s="62"/>
      <c r="H109" s="8"/>
      <c r="I109" s="21"/>
      <c r="J109" s="38"/>
      <c r="K109" s="121"/>
      <c r="L109" s="107"/>
      <c r="M109" s="107"/>
      <c r="N109" s="107"/>
      <c r="O109" s="107"/>
      <c r="P109" s="107"/>
      <c r="Q109" s="30"/>
    </row>
    <row r="110" spans="1:17" x14ac:dyDescent="0.25">
      <c r="A110" s="300"/>
      <c r="B110" s="319"/>
      <c r="C110" s="319"/>
      <c r="D110" s="258"/>
      <c r="E110" s="261"/>
      <c r="F110" s="66" t="s">
        <v>107</v>
      </c>
      <c r="G110" s="60"/>
      <c r="H110" s="2"/>
      <c r="I110" s="22"/>
      <c r="J110" s="38"/>
      <c r="K110" s="119"/>
      <c r="L110" s="108"/>
      <c r="M110" s="108"/>
      <c r="N110" s="108"/>
      <c r="O110" s="108"/>
      <c r="P110" s="108"/>
      <c r="Q110" s="31"/>
    </row>
    <row r="111" spans="1:17" x14ac:dyDescent="0.25">
      <c r="A111" s="300" t="s">
        <v>36</v>
      </c>
      <c r="B111" s="318" t="s">
        <v>94</v>
      </c>
      <c r="C111" s="318" t="s">
        <v>5</v>
      </c>
      <c r="D111" s="257" t="s">
        <v>22</v>
      </c>
      <c r="E111" s="260" t="s">
        <v>62</v>
      </c>
      <c r="F111" s="66" t="s">
        <v>63</v>
      </c>
      <c r="G111" s="62"/>
      <c r="H111" s="8"/>
      <c r="I111" s="21"/>
      <c r="J111" s="38"/>
      <c r="K111" s="121"/>
      <c r="L111" s="107"/>
      <c r="M111" s="107"/>
      <c r="N111" s="107"/>
      <c r="O111" s="107"/>
      <c r="P111" s="107"/>
      <c r="Q111" s="30"/>
    </row>
    <row r="112" spans="1:17" x14ac:dyDescent="0.25">
      <c r="A112" s="300"/>
      <c r="B112" s="318"/>
      <c r="C112" s="318"/>
      <c r="D112" s="257"/>
      <c r="E112" s="260"/>
      <c r="F112" s="68" t="s">
        <v>64</v>
      </c>
      <c r="G112" s="62"/>
      <c r="H112" s="8"/>
      <c r="I112" s="21"/>
      <c r="J112" s="38"/>
      <c r="K112" s="121"/>
      <c r="L112" s="107"/>
      <c r="M112" s="107"/>
      <c r="N112" s="107"/>
      <c r="O112" s="107"/>
      <c r="P112" s="107"/>
      <c r="Q112" s="30"/>
    </row>
    <row r="113" spans="1:17" x14ac:dyDescent="0.25">
      <c r="A113" s="300"/>
      <c r="B113" s="318"/>
      <c r="C113" s="318"/>
      <c r="D113" s="257"/>
      <c r="E113" s="260"/>
      <c r="F113" s="68" t="s">
        <v>65</v>
      </c>
      <c r="G113" s="62"/>
      <c r="H113" s="8"/>
      <c r="I113" s="21"/>
      <c r="J113" s="38"/>
      <c r="K113" s="121"/>
      <c r="L113" s="107"/>
      <c r="M113" s="107"/>
      <c r="N113" s="107"/>
      <c r="O113" s="107"/>
      <c r="P113" s="107"/>
      <c r="Q113" s="30"/>
    </row>
    <row r="114" spans="1:17" x14ac:dyDescent="0.25">
      <c r="A114" s="300"/>
      <c r="B114" s="319"/>
      <c r="C114" s="319"/>
      <c r="D114" s="258"/>
      <c r="E114" s="261"/>
      <c r="F114" s="66" t="s">
        <v>107</v>
      </c>
      <c r="G114" s="60"/>
      <c r="H114" s="2"/>
      <c r="I114" s="22"/>
      <c r="J114" s="38"/>
      <c r="K114" s="119"/>
      <c r="L114" s="108"/>
      <c r="M114" s="108"/>
      <c r="N114" s="108"/>
      <c r="O114" s="108"/>
      <c r="P114" s="108"/>
      <c r="Q114" s="31"/>
    </row>
    <row r="115" spans="1:17" x14ac:dyDescent="0.25">
      <c r="A115" s="300"/>
      <c r="B115" s="318" t="s">
        <v>95</v>
      </c>
      <c r="C115" s="318" t="s">
        <v>5</v>
      </c>
      <c r="D115" s="257" t="s">
        <v>22</v>
      </c>
      <c r="E115" s="260" t="s">
        <v>62</v>
      </c>
      <c r="F115" s="66" t="s">
        <v>63</v>
      </c>
      <c r="G115" s="62"/>
      <c r="H115" s="8"/>
      <c r="I115" s="21"/>
      <c r="J115" s="38"/>
      <c r="K115" s="121"/>
      <c r="L115" s="107"/>
      <c r="M115" s="107"/>
      <c r="N115" s="107"/>
      <c r="O115" s="107"/>
      <c r="P115" s="107"/>
      <c r="Q115" s="30"/>
    </row>
    <row r="116" spans="1:17" x14ac:dyDescent="0.25">
      <c r="A116" s="300"/>
      <c r="B116" s="318"/>
      <c r="C116" s="318"/>
      <c r="D116" s="257"/>
      <c r="E116" s="260"/>
      <c r="F116" s="68" t="s">
        <v>64</v>
      </c>
      <c r="G116" s="62"/>
      <c r="H116" s="8"/>
      <c r="I116" s="21"/>
      <c r="J116" s="38"/>
      <c r="K116" s="121"/>
      <c r="L116" s="107"/>
      <c r="M116" s="107"/>
      <c r="N116" s="107"/>
      <c r="O116" s="107"/>
      <c r="P116" s="107"/>
      <c r="Q116" s="30"/>
    </row>
    <row r="117" spans="1:17" x14ac:dyDescent="0.25">
      <c r="A117" s="300"/>
      <c r="B117" s="318"/>
      <c r="C117" s="318"/>
      <c r="D117" s="257"/>
      <c r="E117" s="260"/>
      <c r="F117" s="68" t="s">
        <v>65</v>
      </c>
      <c r="G117" s="62"/>
      <c r="H117" s="8"/>
      <c r="I117" s="21"/>
      <c r="J117" s="38"/>
      <c r="K117" s="121"/>
      <c r="L117" s="107"/>
      <c r="M117" s="107"/>
      <c r="N117" s="107"/>
      <c r="O117" s="107"/>
      <c r="P117" s="107"/>
      <c r="Q117" s="30"/>
    </row>
    <row r="118" spans="1:17" x14ac:dyDescent="0.25">
      <c r="A118" s="300"/>
      <c r="B118" s="319"/>
      <c r="C118" s="319"/>
      <c r="D118" s="258"/>
      <c r="E118" s="261"/>
      <c r="F118" s="66" t="s">
        <v>107</v>
      </c>
      <c r="G118" s="60"/>
      <c r="H118" s="2"/>
      <c r="I118" s="22"/>
      <c r="J118" s="38"/>
      <c r="K118" s="119"/>
      <c r="L118" s="108"/>
      <c r="M118" s="108"/>
      <c r="N118" s="108"/>
      <c r="O118" s="108"/>
      <c r="P118" s="108"/>
      <c r="Q118" s="31"/>
    </row>
    <row r="119" spans="1:17" x14ac:dyDescent="0.25">
      <c r="A119" s="300"/>
      <c r="B119" s="318" t="s">
        <v>96</v>
      </c>
      <c r="C119" s="318" t="s">
        <v>5</v>
      </c>
      <c r="D119" s="257" t="s">
        <v>22</v>
      </c>
      <c r="E119" s="260" t="s">
        <v>62</v>
      </c>
      <c r="F119" s="66" t="s">
        <v>63</v>
      </c>
      <c r="G119" s="62"/>
      <c r="H119" s="8"/>
      <c r="I119" s="21"/>
      <c r="J119" s="38"/>
      <c r="K119" s="121"/>
      <c r="L119" s="107"/>
      <c r="M119" s="107"/>
      <c r="N119" s="107"/>
      <c r="O119" s="107"/>
      <c r="P119" s="107"/>
      <c r="Q119" s="30"/>
    </row>
    <row r="120" spans="1:17" x14ac:dyDescent="0.25">
      <c r="A120" s="300"/>
      <c r="B120" s="318"/>
      <c r="C120" s="318"/>
      <c r="D120" s="257"/>
      <c r="E120" s="260"/>
      <c r="F120" s="68" t="s">
        <v>64</v>
      </c>
      <c r="G120" s="62"/>
      <c r="H120" s="8"/>
      <c r="I120" s="21"/>
      <c r="J120" s="38"/>
      <c r="K120" s="121"/>
      <c r="L120" s="107"/>
      <c r="M120" s="107"/>
      <c r="N120" s="107"/>
      <c r="O120" s="107"/>
      <c r="P120" s="107"/>
      <c r="Q120" s="30"/>
    </row>
    <row r="121" spans="1:17" x14ac:dyDescent="0.25">
      <c r="A121" s="300"/>
      <c r="B121" s="318"/>
      <c r="C121" s="318"/>
      <c r="D121" s="257"/>
      <c r="E121" s="260"/>
      <c r="F121" s="68" t="s">
        <v>65</v>
      </c>
      <c r="G121" s="62"/>
      <c r="H121" s="8"/>
      <c r="I121" s="21"/>
      <c r="J121" s="38"/>
      <c r="K121" s="121"/>
      <c r="L121" s="107"/>
      <c r="M121" s="107"/>
      <c r="N121" s="107"/>
      <c r="O121" s="107"/>
      <c r="P121" s="107"/>
      <c r="Q121" s="30"/>
    </row>
    <row r="122" spans="1:17" x14ac:dyDescent="0.25">
      <c r="A122" s="300"/>
      <c r="B122" s="319"/>
      <c r="C122" s="319"/>
      <c r="D122" s="258"/>
      <c r="E122" s="261"/>
      <c r="F122" s="66" t="s">
        <v>107</v>
      </c>
      <c r="G122" s="60"/>
      <c r="H122" s="2"/>
      <c r="I122" s="22"/>
      <c r="J122" s="38"/>
      <c r="K122" s="119"/>
      <c r="L122" s="108"/>
      <c r="M122" s="108"/>
      <c r="N122" s="108"/>
      <c r="O122" s="108"/>
      <c r="P122" s="108"/>
      <c r="Q122" s="31"/>
    </row>
    <row r="123" spans="1:17" x14ac:dyDescent="0.25">
      <c r="A123" s="300"/>
      <c r="B123" s="318" t="s">
        <v>97</v>
      </c>
      <c r="C123" s="318" t="s">
        <v>5</v>
      </c>
      <c r="D123" s="257" t="s">
        <v>22</v>
      </c>
      <c r="E123" s="260" t="s">
        <v>62</v>
      </c>
      <c r="F123" s="66" t="s">
        <v>63</v>
      </c>
      <c r="G123" s="62"/>
      <c r="H123" s="8"/>
      <c r="I123" s="21"/>
      <c r="J123" s="38"/>
      <c r="K123" s="121"/>
      <c r="L123" s="107"/>
      <c r="M123" s="107"/>
      <c r="N123" s="107"/>
      <c r="O123" s="107"/>
      <c r="P123" s="107"/>
      <c r="Q123" s="30"/>
    </row>
    <row r="124" spans="1:17" x14ac:dyDescent="0.25">
      <c r="A124" s="300"/>
      <c r="B124" s="318"/>
      <c r="C124" s="318"/>
      <c r="D124" s="257"/>
      <c r="E124" s="260"/>
      <c r="F124" s="68" t="s">
        <v>64</v>
      </c>
      <c r="G124" s="62"/>
      <c r="H124" s="8"/>
      <c r="I124" s="21"/>
      <c r="J124" s="38"/>
      <c r="K124" s="121"/>
      <c r="L124" s="107"/>
      <c r="M124" s="107"/>
      <c r="N124" s="107"/>
      <c r="O124" s="107"/>
      <c r="P124" s="107"/>
      <c r="Q124" s="30"/>
    </row>
    <row r="125" spans="1:17" x14ac:dyDescent="0.25">
      <c r="A125" s="300"/>
      <c r="B125" s="318"/>
      <c r="C125" s="318"/>
      <c r="D125" s="257"/>
      <c r="E125" s="260"/>
      <c r="F125" s="68" t="s">
        <v>65</v>
      </c>
      <c r="G125" s="62"/>
      <c r="H125" s="8"/>
      <c r="I125" s="21"/>
      <c r="J125" s="38"/>
      <c r="K125" s="121"/>
      <c r="L125" s="107"/>
      <c r="M125" s="107"/>
      <c r="N125" s="107"/>
      <c r="O125" s="107"/>
      <c r="P125" s="107"/>
      <c r="Q125" s="30"/>
    </row>
    <row r="126" spans="1:17" x14ac:dyDescent="0.25">
      <c r="A126" s="300"/>
      <c r="B126" s="319"/>
      <c r="C126" s="319"/>
      <c r="D126" s="258"/>
      <c r="E126" s="261"/>
      <c r="F126" s="66" t="s">
        <v>107</v>
      </c>
      <c r="G126" s="60"/>
      <c r="H126" s="2"/>
      <c r="I126" s="22"/>
      <c r="J126" s="38"/>
      <c r="K126" s="119"/>
      <c r="L126" s="108"/>
      <c r="M126" s="108"/>
      <c r="N126" s="108"/>
      <c r="O126" s="108"/>
      <c r="P126" s="108"/>
      <c r="Q126" s="31"/>
    </row>
    <row r="127" spans="1:17" x14ac:dyDescent="0.25">
      <c r="A127" s="300"/>
      <c r="B127" s="318" t="s">
        <v>98</v>
      </c>
      <c r="C127" s="318" t="s">
        <v>5</v>
      </c>
      <c r="D127" s="257" t="s">
        <v>22</v>
      </c>
      <c r="E127" s="260" t="s">
        <v>62</v>
      </c>
      <c r="F127" s="66" t="s">
        <v>63</v>
      </c>
      <c r="G127" s="62"/>
      <c r="H127" s="8"/>
      <c r="I127" s="21"/>
      <c r="J127" s="38"/>
      <c r="K127" s="121"/>
      <c r="L127" s="107"/>
      <c r="M127" s="107"/>
      <c r="N127" s="107"/>
      <c r="O127" s="107"/>
      <c r="P127" s="107"/>
      <c r="Q127" s="30"/>
    </row>
    <row r="128" spans="1:17" x14ac:dyDescent="0.25">
      <c r="A128" s="300"/>
      <c r="B128" s="318"/>
      <c r="C128" s="318"/>
      <c r="D128" s="257"/>
      <c r="E128" s="260"/>
      <c r="F128" s="68" t="s">
        <v>64</v>
      </c>
      <c r="G128" s="62"/>
      <c r="H128" s="8"/>
      <c r="I128" s="21"/>
      <c r="J128" s="38"/>
      <c r="K128" s="121"/>
      <c r="L128" s="107"/>
      <c r="M128" s="107"/>
      <c r="N128" s="107"/>
      <c r="O128" s="107"/>
      <c r="P128" s="107"/>
      <c r="Q128" s="30"/>
    </row>
    <row r="129" spans="1:17" x14ac:dyDescent="0.25">
      <c r="A129" s="300"/>
      <c r="B129" s="318"/>
      <c r="C129" s="318"/>
      <c r="D129" s="257"/>
      <c r="E129" s="260"/>
      <c r="F129" s="68" t="s">
        <v>65</v>
      </c>
      <c r="G129" s="62"/>
      <c r="H129" s="8"/>
      <c r="I129" s="21"/>
      <c r="J129" s="38"/>
      <c r="K129" s="121"/>
      <c r="L129" s="107"/>
      <c r="M129" s="107"/>
      <c r="N129" s="107"/>
      <c r="O129" s="107"/>
      <c r="P129" s="107"/>
      <c r="Q129" s="30"/>
    </row>
    <row r="130" spans="1:17" x14ac:dyDescent="0.25">
      <c r="A130" s="300"/>
      <c r="B130" s="319"/>
      <c r="C130" s="319"/>
      <c r="D130" s="258"/>
      <c r="E130" s="261"/>
      <c r="F130" s="66" t="s">
        <v>107</v>
      </c>
      <c r="G130" s="60"/>
      <c r="H130" s="2"/>
      <c r="I130" s="22"/>
      <c r="J130" s="38"/>
      <c r="K130" s="119"/>
      <c r="L130" s="108"/>
      <c r="M130" s="108"/>
      <c r="N130" s="108"/>
      <c r="O130" s="108"/>
      <c r="P130" s="108"/>
      <c r="Q130" s="31"/>
    </row>
    <row r="131" spans="1:17" x14ac:dyDescent="0.25">
      <c r="A131" s="300"/>
      <c r="B131" s="318" t="s">
        <v>99</v>
      </c>
      <c r="C131" s="318" t="s">
        <v>5</v>
      </c>
      <c r="D131" s="257" t="s">
        <v>22</v>
      </c>
      <c r="E131" s="260" t="s">
        <v>62</v>
      </c>
      <c r="F131" s="66" t="s">
        <v>63</v>
      </c>
      <c r="G131" s="62"/>
      <c r="H131" s="8"/>
      <c r="I131" s="21"/>
      <c r="J131" s="38"/>
      <c r="K131" s="121"/>
      <c r="L131" s="107"/>
      <c r="M131" s="107"/>
      <c r="N131" s="107"/>
      <c r="O131" s="107"/>
      <c r="P131" s="107"/>
      <c r="Q131" s="30"/>
    </row>
    <row r="132" spans="1:17" x14ac:dyDescent="0.25">
      <c r="A132" s="300"/>
      <c r="B132" s="318"/>
      <c r="C132" s="318"/>
      <c r="D132" s="257"/>
      <c r="E132" s="260"/>
      <c r="F132" s="68" t="s">
        <v>64</v>
      </c>
      <c r="G132" s="62"/>
      <c r="H132" s="8"/>
      <c r="I132" s="21"/>
      <c r="J132" s="38"/>
      <c r="K132" s="121"/>
      <c r="L132" s="107"/>
      <c r="M132" s="107"/>
      <c r="N132" s="107"/>
      <c r="O132" s="107"/>
      <c r="P132" s="107"/>
      <c r="Q132" s="30"/>
    </row>
    <row r="133" spans="1:17" x14ac:dyDescent="0.25">
      <c r="A133" s="300"/>
      <c r="B133" s="318"/>
      <c r="C133" s="318"/>
      <c r="D133" s="257"/>
      <c r="E133" s="260"/>
      <c r="F133" s="68" t="s">
        <v>65</v>
      </c>
      <c r="G133" s="62"/>
      <c r="H133" s="8"/>
      <c r="I133" s="21"/>
      <c r="J133" s="38"/>
      <c r="K133" s="121"/>
      <c r="L133" s="107"/>
      <c r="M133" s="107"/>
      <c r="N133" s="107"/>
      <c r="O133" s="107"/>
      <c r="P133" s="107"/>
      <c r="Q133" s="30"/>
    </row>
    <row r="134" spans="1:17" x14ac:dyDescent="0.25">
      <c r="A134" s="300"/>
      <c r="B134" s="319"/>
      <c r="C134" s="319"/>
      <c r="D134" s="258"/>
      <c r="E134" s="261"/>
      <c r="F134" s="66" t="s">
        <v>107</v>
      </c>
      <c r="G134" s="60"/>
      <c r="H134" s="2"/>
      <c r="I134" s="22"/>
      <c r="J134" s="38"/>
      <c r="K134" s="119"/>
      <c r="L134" s="108"/>
      <c r="M134" s="108"/>
      <c r="N134" s="108"/>
      <c r="O134" s="108"/>
      <c r="P134" s="108"/>
      <c r="Q134" s="31"/>
    </row>
    <row r="135" spans="1:17" x14ac:dyDescent="0.25">
      <c r="A135" s="300"/>
      <c r="B135" s="274" t="s">
        <v>100</v>
      </c>
      <c r="C135" s="274" t="s">
        <v>5</v>
      </c>
      <c r="D135" s="262" t="s">
        <v>22</v>
      </c>
      <c r="E135" s="264" t="s">
        <v>62</v>
      </c>
      <c r="F135" s="68" t="s">
        <v>63</v>
      </c>
      <c r="G135" s="60"/>
      <c r="H135" s="2"/>
      <c r="I135" s="22"/>
      <c r="J135" s="38"/>
      <c r="K135" s="119"/>
      <c r="L135" s="108"/>
      <c r="M135" s="108"/>
      <c r="N135" s="108"/>
      <c r="O135" s="108"/>
      <c r="P135" s="108"/>
      <c r="Q135" s="31"/>
    </row>
    <row r="136" spans="1:17" x14ac:dyDescent="0.25">
      <c r="A136" s="300"/>
      <c r="B136" s="318"/>
      <c r="C136" s="318"/>
      <c r="D136" s="257"/>
      <c r="E136" s="260"/>
      <c r="F136" s="68" t="s">
        <v>64</v>
      </c>
      <c r="G136" s="62"/>
      <c r="H136" s="8"/>
      <c r="I136" s="21"/>
      <c r="J136" s="38"/>
      <c r="K136" s="121"/>
      <c r="L136" s="107"/>
      <c r="M136" s="107"/>
      <c r="N136" s="107"/>
      <c r="O136" s="107"/>
      <c r="P136" s="107"/>
      <c r="Q136" s="30"/>
    </row>
    <row r="137" spans="1:17" x14ac:dyDescent="0.25">
      <c r="A137" s="300"/>
      <c r="B137" s="318"/>
      <c r="C137" s="318"/>
      <c r="D137" s="257"/>
      <c r="E137" s="260"/>
      <c r="F137" s="69" t="s">
        <v>65</v>
      </c>
      <c r="G137" s="62"/>
      <c r="H137" s="8"/>
      <c r="I137" s="21"/>
      <c r="J137" s="38"/>
      <c r="K137" s="121"/>
      <c r="L137" s="107"/>
      <c r="M137" s="107"/>
      <c r="N137" s="107"/>
      <c r="O137" s="107"/>
      <c r="P137" s="107"/>
      <c r="Q137" s="30"/>
    </row>
    <row r="138" spans="1:17" ht="15.75" thickBot="1" x14ac:dyDescent="0.3">
      <c r="A138" s="300"/>
      <c r="B138" s="318"/>
      <c r="C138" s="318"/>
      <c r="D138" s="257"/>
      <c r="E138" s="260"/>
      <c r="F138" s="80" t="s">
        <v>107</v>
      </c>
      <c r="G138" s="75"/>
      <c r="H138" s="13"/>
      <c r="I138" s="23"/>
      <c r="J138" s="224"/>
      <c r="K138" s="158"/>
      <c r="L138" s="159"/>
      <c r="M138" s="159"/>
      <c r="N138" s="159"/>
      <c r="O138" s="159"/>
      <c r="P138" s="159"/>
      <c r="Q138" s="32"/>
    </row>
    <row r="139" spans="1:17" ht="30.2" customHeight="1" thickTop="1" x14ac:dyDescent="0.25">
      <c r="A139" s="166" t="s">
        <v>37</v>
      </c>
      <c r="B139" s="169" t="s">
        <v>136</v>
      </c>
      <c r="C139" s="169" t="s">
        <v>5</v>
      </c>
      <c r="D139" s="172" t="s">
        <v>22</v>
      </c>
      <c r="E139" s="174" t="s">
        <v>3</v>
      </c>
      <c r="F139" s="174" t="s">
        <v>28</v>
      </c>
      <c r="G139" s="176"/>
      <c r="H139" s="168"/>
      <c r="I139" s="171"/>
      <c r="J139" s="225"/>
      <c r="K139" s="177"/>
      <c r="L139" s="177"/>
      <c r="M139" s="177"/>
      <c r="N139" s="177"/>
      <c r="O139" s="177"/>
      <c r="P139" s="177"/>
      <c r="Q139" s="178"/>
    </row>
    <row r="140" spans="1:17" ht="30.2" customHeight="1" thickBot="1" x14ac:dyDescent="0.3">
      <c r="A140" s="167" t="s">
        <v>38</v>
      </c>
      <c r="B140" s="170" t="s">
        <v>137</v>
      </c>
      <c r="C140" s="170" t="s">
        <v>5</v>
      </c>
      <c r="D140" s="173" t="s">
        <v>22</v>
      </c>
      <c r="E140" s="175" t="s">
        <v>3</v>
      </c>
      <c r="F140" s="160" t="s">
        <v>28</v>
      </c>
      <c r="G140" s="163"/>
      <c r="H140" s="164"/>
      <c r="I140" s="165"/>
      <c r="J140" s="226"/>
      <c r="K140" s="161"/>
      <c r="L140" s="161"/>
      <c r="M140" s="161"/>
      <c r="N140" s="161"/>
      <c r="O140" s="161"/>
      <c r="P140" s="161"/>
      <c r="Q140" s="162"/>
    </row>
    <row r="141" spans="1:17" ht="15.75" thickTop="1" x14ac:dyDescent="0.25"/>
  </sheetData>
  <mergeCells count="189">
    <mergeCell ref="Q10:Q13"/>
    <mergeCell ref="A6:A9"/>
    <mergeCell ref="B6:B9"/>
    <mergeCell ref="C6:C9"/>
    <mergeCell ref="D6:D9"/>
    <mergeCell ref="E6:E9"/>
    <mergeCell ref="Q6:Q9"/>
    <mergeCell ref="F6:F7"/>
    <mergeCell ref="F8:F9"/>
    <mergeCell ref="G6:G7"/>
    <mergeCell ref="H6:H7"/>
    <mergeCell ref="I6:I7"/>
    <mergeCell ref="J6:J7"/>
    <mergeCell ref="G8:G9"/>
    <mergeCell ref="P10:P13"/>
    <mergeCell ref="O10:O13"/>
    <mergeCell ref="N10:N13"/>
    <mergeCell ref="A22:Q22"/>
    <mergeCell ref="A23:A24"/>
    <mergeCell ref="B23:B24"/>
    <mergeCell ref="C23:C24"/>
    <mergeCell ref="D23:D24"/>
    <mergeCell ref="E23:E24"/>
    <mergeCell ref="G18:G21"/>
    <mergeCell ref="H18:H21"/>
    <mergeCell ref="I18:I21"/>
    <mergeCell ref="J18:J21"/>
    <mergeCell ref="Q18:Q21"/>
    <mergeCell ref="A18:A21"/>
    <mergeCell ref="B18:B21"/>
    <mergeCell ref="D18:D21"/>
    <mergeCell ref="P18:P21"/>
    <mergeCell ref="C18:C21"/>
    <mergeCell ref="E18:E21"/>
    <mergeCell ref="F18:F21"/>
    <mergeCell ref="E35:E38"/>
    <mergeCell ref="D39:D42"/>
    <mergeCell ref="E39:E42"/>
    <mergeCell ref="D83:D86"/>
    <mergeCell ref="E27:E30"/>
    <mergeCell ref="B31:B34"/>
    <mergeCell ref="C31:C34"/>
    <mergeCell ref="D31:D34"/>
    <mergeCell ref="A25:A26"/>
    <mergeCell ref="B25:B26"/>
    <mergeCell ref="C25:C26"/>
    <mergeCell ref="D25:D26"/>
    <mergeCell ref="E25:E26"/>
    <mergeCell ref="A27:A54"/>
    <mergeCell ref="D43:D46"/>
    <mergeCell ref="E43:E46"/>
    <mergeCell ref="C47:C50"/>
    <mergeCell ref="D47:D50"/>
    <mergeCell ref="E47:E50"/>
    <mergeCell ref="B51:B54"/>
    <mergeCell ref="B27:B30"/>
    <mergeCell ref="C27:C30"/>
    <mergeCell ref="D27:D30"/>
    <mergeCell ref="E31:E34"/>
    <mergeCell ref="E51:E54"/>
    <mergeCell ref="B67:B70"/>
    <mergeCell ref="C55:C58"/>
    <mergeCell ref="D55:D58"/>
    <mergeCell ref="E55:E58"/>
    <mergeCell ref="B63:B66"/>
    <mergeCell ref="B79:B82"/>
    <mergeCell ref="C79:C82"/>
    <mergeCell ref="D79:D82"/>
    <mergeCell ref="E79:E82"/>
    <mergeCell ref="E59:E62"/>
    <mergeCell ref="C63:C66"/>
    <mergeCell ref="C67:C70"/>
    <mergeCell ref="C71:C74"/>
    <mergeCell ref="B71:B74"/>
    <mergeCell ref="B75:B78"/>
    <mergeCell ref="D51:D54"/>
    <mergeCell ref="E67:E70"/>
    <mergeCell ref="D71:D74"/>
    <mergeCell ref="E71:E74"/>
    <mergeCell ref="D75:D78"/>
    <mergeCell ref="E75:E78"/>
    <mergeCell ref="E103:E106"/>
    <mergeCell ref="C107:C110"/>
    <mergeCell ref="D107:D110"/>
    <mergeCell ref="E107:E110"/>
    <mergeCell ref="E127:E130"/>
    <mergeCell ref="C131:C134"/>
    <mergeCell ref="D131:D134"/>
    <mergeCell ref="E131:E134"/>
    <mergeCell ref="E91:E94"/>
    <mergeCell ref="C91:C94"/>
    <mergeCell ref="D91:D94"/>
    <mergeCell ref="C95:C98"/>
    <mergeCell ref="D95:D98"/>
    <mergeCell ref="E95:E98"/>
    <mergeCell ref="C99:C102"/>
    <mergeCell ref="E99:E102"/>
    <mergeCell ref="D115:D118"/>
    <mergeCell ref="E115:E118"/>
    <mergeCell ref="A55:A82"/>
    <mergeCell ref="C59:C62"/>
    <mergeCell ref="D59:D62"/>
    <mergeCell ref="B55:B58"/>
    <mergeCell ref="A83:A110"/>
    <mergeCell ref="C75:C78"/>
    <mergeCell ref="D63:D66"/>
    <mergeCell ref="D67:D70"/>
    <mergeCell ref="B59:B62"/>
    <mergeCell ref="B83:B86"/>
    <mergeCell ref="C87:C90"/>
    <mergeCell ref="D87:D90"/>
    <mergeCell ref="C83:C86"/>
    <mergeCell ref="B87:B90"/>
    <mergeCell ref="B91:B94"/>
    <mergeCell ref="B95:B98"/>
    <mergeCell ref="B99:B102"/>
    <mergeCell ref="D99:D102"/>
    <mergeCell ref="B35:B38"/>
    <mergeCell ref="B39:B42"/>
    <mergeCell ref="B43:B46"/>
    <mergeCell ref="B47:B50"/>
    <mergeCell ref="C10:C13"/>
    <mergeCell ref="N6:N9"/>
    <mergeCell ref="A111:A138"/>
    <mergeCell ref="B111:B114"/>
    <mergeCell ref="B115:B118"/>
    <mergeCell ref="B119:B122"/>
    <mergeCell ref="B123:B126"/>
    <mergeCell ref="B127:B130"/>
    <mergeCell ref="B131:B134"/>
    <mergeCell ref="B135:B138"/>
    <mergeCell ref="D135:D138"/>
    <mergeCell ref="C103:C106"/>
    <mergeCell ref="B103:B106"/>
    <mergeCell ref="B107:B110"/>
    <mergeCell ref="D103:D106"/>
    <mergeCell ref="C111:C114"/>
    <mergeCell ref="D111:D114"/>
    <mergeCell ref="E111:E114"/>
    <mergeCell ref="C115:C118"/>
    <mergeCell ref="D119:D122"/>
    <mergeCell ref="E135:E138"/>
    <mergeCell ref="C127:C130"/>
    <mergeCell ref="D127:D130"/>
    <mergeCell ref="N14:N17"/>
    <mergeCell ref="N18:N21"/>
    <mergeCell ref="O14:O17"/>
    <mergeCell ref="O18:O21"/>
    <mergeCell ref="C14:C17"/>
    <mergeCell ref="D14:D17"/>
    <mergeCell ref="E14:E17"/>
    <mergeCell ref="D35:D38"/>
    <mergeCell ref="E119:E122"/>
    <mergeCell ref="C123:C126"/>
    <mergeCell ref="D123:D126"/>
    <mergeCell ref="E123:E126"/>
    <mergeCell ref="C119:C122"/>
    <mergeCell ref="C35:C38"/>
    <mergeCell ref="C39:C42"/>
    <mergeCell ref="C43:C46"/>
    <mergeCell ref="C51:C54"/>
    <mergeCell ref="C135:C138"/>
    <mergeCell ref="E63:E66"/>
    <mergeCell ref="E83:E86"/>
    <mergeCell ref="E87:E90"/>
    <mergeCell ref="Q14:Q17"/>
    <mergeCell ref="P14:P17"/>
    <mergeCell ref="E2:F2"/>
    <mergeCell ref="G2:I2"/>
    <mergeCell ref="J2:M2"/>
    <mergeCell ref="A1:C1"/>
    <mergeCell ref="D1:Q1"/>
    <mergeCell ref="H8:H9"/>
    <mergeCell ref="I8:I9"/>
    <mergeCell ref="J8:J9"/>
    <mergeCell ref="A2:B2"/>
    <mergeCell ref="A3:Q3"/>
    <mergeCell ref="A4:D4"/>
    <mergeCell ref="E4:Q4"/>
    <mergeCell ref="K5:M5"/>
    <mergeCell ref="P6:P9"/>
    <mergeCell ref="O6:O9"/>
    <mergeCell ref="C2:D2"/>
    <mergeCell ref="A10:A13"/>
    <mergeCell ref="B10:B13"/>
    <mergeCell ref="A14:A17"/>
    <mergeCell ref="B14:B17"/>
    <mergeCell ref="D10:D13"/>
    <mergeCell ref="E10:E13"/>
  </mergeCells>
  <pageMargins left="0.7" right="0.7" top="0.75" bottom="0.75" header="0.3" footer="0.3"/>
  <pageSetup orientation="landscape" horizontalDpi="4294967295" verticalDpi="4294967295"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D99EF471C995744869F0062D9EDEC1A" ma:contentTypeVersion="16" ma:contentTypeDescription="Crear nuevo documento." ma:contentTypeScope="" ma:versionID="137e4f2c67fc0f7eb295e1c1cd8c2a86">
  <xsd:schema xmlns:xsd="http://www.w3.org/2001/XMLSchema" xmlns:xs="http://www.w3.org/2001/XMLSchema" xmlns:p="http://schemas.microsoft.com/office/2006/metadata/properties" xmlns:ns1="http://schemas.microsoft.com/sharepoint/v3" xmlns:ns3="13ef0cb5-8d3a-44af-bb42-102f2c059bcb" xmlns:ns4="83334748-db5e-405d-9d0c-54e5e3adf9ea" targetNamespace="http://schemas.microsoft.com/office/2006/metadata/properties" ma:root="true" ma:fieldsID="ac31fa88752157d5dee3c0a67fc5da7d" ns1:_="" ns3:_="" ns4:_="">
    <xsd:import namespace="http://schemas.microsoft.com/sharepoint/v3"/>
    <xsd:import namespace="13ef0cb5-8d3a-44af-bb42-102f2c059bcb"/>
    <xsd:import namespace="83334748-db5e-405d-9d0c-54e5e3adf9e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4:SharedWithUsers" minOccurs="0"/>
                <xsd:element ref="ns4:SharedWithDetails" minOccurs="0"/>
                <xsd:element ref="ns4:SharingHintHash" minOccurs="0"/>
                <xsd:element ref="ns1:_ip_UnifiedCompliancePolicyProperties" minOccurs="0"/>
                <xsd:element ref="ns1:_ip_UnifiedCompliancePolicyUIActio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Propiedades de la Directiva de cumplimiento unificado" ma:hidden="true" ma:internalName="_ip_UnifiedCompliancePolicyProperties">
      <xsd:simpleType>
        <xsd:restriction base="dms:Note"/>
      </xsd:simpleType>
    </xsd:element>
    <xsd:element name="_ip_UnifiedCompliancePolicyUIAction" ma:index="21"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ef0cb5-8d3a-44af-bb42-102f2c059b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3334748-db5e-405d-9d0c-54e5e3adf9ea"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SharingHintHash" ma:index="19"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06F5354F-251C-4B6C-B5AF-0F1C210239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3ef0cb5-8d3a-44af-bb42-102f2c059bcb"/>
    <ds:schemaRef ds:uri="83334748-db5e-405d-9d0c-54e5e3adf9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FA88F-301F-460D-945F-F06916F72976}">
  <ds:schemaRefs>
    <ds:schemaRef ds:uri="http://schemas.microsoft.com/sharepoint/v3/contenttype/forms"/>
  </ds:schemaRefs>
</ds:datastoreItem>
</file>

<file path=customXml/itemProps3.xml><?xml version="1.0" encoding="utf-8"?>
<ds:datastoreItem xmlns:ds="http://schemas.openxmlformats.org/officeDocument/2006/customXml" ds:itemID="{023E8BA9-6D66-4103-897F-BD688E00CB6F}">
  <ds:schemaRefs>
    <ds:schemaRef ds:uri="http://purl.org/dc/dcmitype/"/>
    <ds:schemaRef ds:uri="http://www.w3.org/XML/1998/namespace"/>
    <ds:schemaRef ds:uri="http://purl.org/dc/terms/"/>
    <ds:schemaRef ds:uri="http://schemas.microsoft.com/office/infopath/2007/PartnerControls"/>
    <ds:schemaRef ds:uri="http://purl.org/dc/elements/1.1/"/>
    <ds:schemaRef ds:uri="13ef0cb5-8d3a-44af-bb42-102f2c059bcb"/>
    <ds:schemaRef ds:uri="http://schemas.openxmlformats.org/package/2006/metadata/core-properties"/>
    <ds:schemaRef ds:uri="http://schemas.microsoft.com/office/2006/documentManagement/types"/>
    <ds:schemaRef ds:uri="83334748-db5e-405d-9d0c-54e5e3adf9ea"/>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REORDENAMIENTO</vt:lpstr>
      <vt:lpstr>CARRERA</vt:lpstr>
      <vt:lpstr>INFORMACIÓN JUDICIAL</vt:lpstr>
      <vt:lpstr>FORMACIÓN JUDICIAL</vt:lpstr>
      <vt:lpstr>REGISTRO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Gloria Amparo Estrada Santamaria</cp:lastModifiedBy>
  <cp:lastPrinted>2024-04-30T16:22:05Z</cp:lastPrinted>
  <dcterms:created xsi:type="dcterms:W3CDTF">2017-09-08T00:04:40Z</dcterms:created>
  <dcterms:modified xsi:type="dcterms:W3CDTF">2025-07-03T14:33:13Z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0x0101002D99EF471C995744869F0062D9EDEC1A</vt:lpwstr>
  </property>
</Properties>
</file>