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hidePivotFieldList="1" defaultThemeVersion="166925"/>
  <mc:AlternateContent xmlns:mc="http://schemas.openxmlformats.org/markup-compatibility/2006">
    <mc:Choice Requires="x15">
      <x15ac:absPath xmlns:x15ac="http://schemas.microsoft.com/office/spreadsheetml/2010/11/ac" url="D:\AMONTENA\Documents\DATOS D\Adriana\Año 2024\SICGMA\"/>
    </mc:Choice>
  </mc:AlternateContent>
  <xr:revisionPtr revIDLastSave="60" documentId="8_{3CEF8DCC-5952-4A0F-9BC1-F1569DA364C1}" xr6:coauthVersionLast="47" xr6:coauthVersionMax="47" xr10:uidLastSave="{FF154A58-55D6-40D9-9167-7788CB5DF220}"/>
  <bookViews>
    <workbookView xWindow="0" yWindow="0" windowWidth="28800" windowHeight="11910" tabRatio="885" firstSheet="11" activeTab="13" xr2:uid="{88AE9359-1123-4A22-A41B-C6B85A0AA7B3}"/>
  </bookViews>
  <sheets>
    <sheet name="1- Presentacion " sheetId="34" r:id="rId1"/>
    <sheet name="Conceptos 37001" sheetId="35" r:id="rId2"/>
    <sheet name="2- Análisis de Contexto " sheetId="3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s>
  <definedNames>
    <definedName name="_xlnm.Print_Area" localSheetId="5">'5- Identificación de Riesgos'!$A$1:$N$19</definedName>
    <definedName name="_xlnm.Print_Area" localSheetId="6">'6- Valoración Controles'!$A$1:$V$19</definedName>
    <definedName name="_xlnm.Print_Area" localSheetId="7">'7- Mapa Final'!$A$1:$N$19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'[1]Tabla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'[1]Tabla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'[1]Tabla de Valoración'!$I$2:$L$2</definedName>
    <definedName name="GEST" localSheetId="11">[2]GESTION!#REF!</definedName>
    <definedName name="GEST" localSheetId="12">[2]GESTION!#REF!</definedName>
    <definedName name="GEST" localSheetId="13">[2]GESTION!#REF!</definedName>
    <definedName name="GEST">[2]GESTION!#REF!</definedName>
    <definedName name="INV" localSheetId="11">[2]INVERSION!#REF!</definedName>
    <definedName name="INV" localSheetId="12">[2]INVERSION!#REF!</definedName>
    <definedName name="INV" localSheetId="13">[2]INVERSION!#REF!</definedName>
    <definedName name="INV">[2]INVERSION!#REF!</definedName>
    <definedName name="INV_GEST" localSheetId="11">#REF!</definedName>
    <definedName name="INV_GEST" localSheetId="12">#REF!</definedName>
    <definedName name="INV_GEST" localSheetId="13">#REF!</definedName>
    <definedName name="INV_GEST">#REF!</definedName>
    <definedName name="Posibilidad" localSheetId="0">[3]Hoja2!$H$3:$H$7</definedName>
    <definedName name="Posibilidad" localSheetId="2">[4]Hoja2!$H$3:$H$7</definedName>
    <definedName name="Posibilidad" localSheetId="3">[4]Hoja2!$H$3:$H$7</definedName>
    <definedName name="Posibilidad" localSheetId="4">[3]Hoja2!$H$3:$H$7</definedName>
    <definedName name="Posibilidad" localSheetId="5">[3]Hoja2!$H$3:$H$7</definedName>
    <definedName name="Posibilidad" localSheetId="6">[3]Hoja2!$H$3:$H$7</definedName>
    <definedName name="Posibilidad" localSheetId="1">[3]Hoja2!$H$3:$H$7</definedName>
    <definedName name="Posibilidad">[3]Hoja2!$H$3:$H$7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5" l="1"/>
  <c r="I21" i="5"/>
  <c r="A90" i="29"/>
  <c r="B90" i="29"/>
  <c r="C90" i="29"/>
  <c r="E90" i="29"/>
  <c r="E91" i="29"/>
  <c r="E92" i="29"/>
  <c r="E93" i="29"/>
  <c r="E94" i="29"/>
  <c r="E95" i="29"/>
  <c r="E96" i="29"/>
  <c r="E97" i="29"/>
  <c r="E98" i="29"/>
  <c r="E99" i="29"/>
  <c r="L90" i="41"/>
  <c r="L91" i="41"/>
  <c r="L92" i="41"/>
  <c r="L93" i="41"/>
  <c r="L94" i="41"/>
  <c r="L95" i="41"/>
  <c r="L96" i="41"/>
  <c r="L97" i="41"/>
  <c r="L98" i="41"/>
  <c r="L99" i="41"/>
  <c r="J90" i="41"/>
  <c r="J91" i="41"/>
  <c r="J92" i="41"/>
  <c r="J93" i="41"/>
  <c r="J94" i="41"/>
  <c r="J95" i="41"/>
  <c r="J96" i="41"/>
  <c r="J97" i="41"/>
  <c r="J98" i="41"/>
  <c r="J99" i="41"/>
  <c r="R90" i="41"/>
  <c r="R91" i="41"/>
  <c r="R92" i="41"/>
  <c r="R93" i="41"/>
  <c r="R94" i="41"/>
  <c r="R95" i="41"/>
  <c r="R96" i="41"/>
  <c r="R97" i="41"/>
  <c r="R98" i="41"/>
  <c r="R99" i="41"/>
  <c r="A90" i="41"/>
  <c r="B90" i="41"/>
  <c r="C90" i="41"/>
  <c r="C91" i="41"/>
  <c r="C92" i="41"/>
  <c r="C93" i="41"/>
  <c r="C94" i="41"/>
  <c r="C95" i="41"/>
  <c r="C96" i="41"/>
  <c r="C97" i="41"/>
  <c r="C98" i="41"/>
  <c r="C99" i="41"/>
  <c r="C14" i="41"/>
  <c r="C15" i="41"/>
  <c r="C16" i="41"/>
  <c r="C17" i="41"/>
  <c r="C18" i="41"/>
  <c r="C19" i="41"/>
  <c r="A40" i="41"/>
  <c r="B40" i="41"/>
  <c r="A50" i="41"/>
  <c r="B50" i="41"/>
  <c r="A60" i="41"/>
  <c r="B60" i="41"/>
  <c r="A70" i="41"/>
  <c r="B70" i="41"/>
  <c r="A80" i="41"/>
  <c r="B80" i="41"/>
  <c r="S90" i="41" l="1"/>
  <c r="K90" i="41"/>
  <c r="C90" i="44"/>
  <c r="C90" i="43"/>
  <c r="C90" i="42"/>
  <c r="C90" i="18"/>
  <c r="B90" i="44"/>
  <c r="B90" i="43"/>
  <c r="B90" i="42"/>
  <c r="B90" i="18"/>
  <c r="A90" i="44"/>
  <c r="A90" i="43"/>
  <c r="A90" i="42"/>
  <c r="A90" i="18"/>
  <c r="L50" i="40"/>
  <c r="K50" i="40" s="1"/>
  <c r="L51" i="40"/>
  <c r="K51" i="40" s="1"/>
  <c r="L52" i="40"/>
  <c r="K52" i="40" s="1"/>
  <c r="L53" i="40"/>
  <c r="K53" i="40" s="1"/>
  <c r="L54" i="40"/>
  <c r="K54" i="40" s="1"/>
  <c r="L55" i="40"/>
  <c r="K55" i="40" s="1"/>
  <c r="L56" i="40"/>
  <c r="K56" i="40" s="1"/>
  <c r="L57" i="40"/>
  <c r="K57" i="40" s="1"/>
  <c r="L58" i="40"/>
  <c r="K58" i="40" s="1"/>
  <c r="L59" i="40"/>
  <c r="K59" i="40" s="1"/>
  <c r="G50" i="40"/>
  <c r="H50" i="40" s="1"/>
  <c r="L69" i="40"/>
  <c r="K69" i="40" s="1"/>
  <c r="L68" i="40"/>
  <c r="K68" i="40" s="1"/>
  <c r="L67" i="40"/>
  <c r="K67" i="40" s="1"/>
  <c r="L66" i="40"/>
  <c r="K66" i="40" s="1"/>
  <c r="L65" i="40"/>
  <c r="K65" i="40" s="1"/>
  <c r="L64" i="40"/>
  <c r="K64" i="40" s="1"/>
  <c r="L63" i="40"/>
  <c r="K63" i="40" s="1"/>
  <c r="L62" i="40"/>
  <c r="K62" i="40" s="1"/>
  <c r="L61" i="40"/>
  <c r="K61" i="40" s="1"/>
  <c r="L60" i="40"/>
  <c r="M60" i="40" s="1"/>
  <c r="G60" i="40"/>
  <c r="H60" i="40" s="1"/>
  <c r="L79" i="40"/>
  <c r="K79" i="40" s="1"/>
  <c r="L78" i="40"/>
  <c r="K78" i="40"/>
  <c r="L77" i="40"/>
  <c r="K77" i="40" s="1"/>
  <c r="L76" i="40"/>
  <c r="K76" i="40" s="1"/>
  <c r="L75" i="40"/>
  <c r="K75" i="40" s="1"/>
  <c r="L74" i="40"/>
  <c r="K74" i="40"/>
  <c r="L73" i="40"/>
  <c r="K73" i="40"/>
  <c r="L72" i="40"/>
  <c r="K72" i="40" s="1"/>
  <c r="L71" i="40"/>
  <c r="K71" i="40" s="1"/>
  <c r="L70" i="40"/>
  <c r="G70" i="40"/>
  <c r="H70" i="40" s="1"/>
  <c r="L89" i="40"/>
  <c r="K89" i="40" s="1"/>
  <c r="L88" i="40"/>
  <c r="K88" i="40" s="1"/>
  <c r="L87" i="40"/>
  <c r="K87" i="40" s="1"/>
  <c r="L86" i="40"/>
  <c r="K86" i="40" s="1"/>
  <c r="L85" i="40"/>
  <c r="K85" i="40" s="1"/>
  <c r="L84" i="40"/>
  <c r="K84" i="40"/>
  <c r="L83" i="40"/>
  <c r="K83" i="40" s="1"/>
  <c r="L82" i="40"/>
  <c r="K82" i="40" s="1"/>
  <c r="L81" i="40"/>
  <c r="K81" i="40" s="1"/>
  <c r="L80" i="40"/>
  <c r="G80" i="40"/>
  <c r="H80" i="40" s="1"/>
  <c r="G90" i="40"/>
  <c r="H90" i="40" s="1"/>
  <c r="F90" i="29" s="1"/>
  <c r="L90" i="40"/>
  <c r="K90" i="40" s="1"/>
  <c r="L91" i="40"/>
  <c r="K91" i="40" s="1"/>
  <c r="L92" i="40"/>
  <c r="K92" i="40" s="1"/>
  <c r="L93" i="40"/>
  <c r="K93" i="40" s="1"/>
  <c r="L94" i="40"/>
  <c r="K94" i="40" s="1"/>
  <c r="L95" i="40"/>
  <c r="K95" i="40" s="1"/>
  <c r="L96" i="40"/>
  <c r="K96" i="40" s="1"/>
  <c r="L97" i="40"/>
  <c r="K97" i="40" s="1"/>
  <c r="L98" i="40"/>
  <c r="K98" i="40" s="1"/>
  <c r="L99" i="40"/>
  <c r="K99" i="40" s="1"/>
  <c r="L10" i="40"/>
  <c r="K10" i="40" s="1"/>
  <c r="L11" i="40"/>
  <c r="K11" i="40" s="1"/>
  <c r="L12" i="40"/>
  <c r="K12" i="40" s="1"/>
  <c r="L13" i="40"/>
  <c r="K13" i="40" s="1"/>
  <c r="L14" i="40"/>
  <c r="K14" i="40" s="1"/>
  <c r="L15" i="40"/>
  <c r="K15" i="40" s="1"/>
  <c r="L16" i="40"/>
  <c r="K16" i="40" s="1"/>
  <c r="L17" i="40"/>
  <c r="K17" i="40" s="1"/>
  <c r="L18" i="40"/>
  <c r="K18" i="40" s="1"/>
  <c r="L19" i="40"/>
  <c r="K19" i="40" s="1"/>
  <c r="L20" i="40"/>
  <c r="K20" i="40" s="1"/>
  <c r="L21" i="40"/>
  <c r="K21" i="40" s="1"/>
  <c r="L22" i="40"/>
  <c r="K22" i="40" s="1"/>
  <c r="L23" i="40"/>
  <c r="K23" i="40" s="1"/>
  <c r="L24" i="40"/>
  <c r="K24" i="40" s="1"/>
  <c r="L25" i="40"/>
  <c r="K25" i="40" s="1"/>
  <c r="L26" i="40"/>
  <c r="K26" i="40" s="1"/>
  <c r="L27" i="40"/>
  <c r="K27" i="40" s="1"/>
  <c r="L28" i="40"/>
  <c r="K28" i="40" s="1"/>
  <c r="L29" i="40"/>
  <c r="K29" i="40" s="1"/>
  <c r="L30" i="40"/>
  <c r="K30" i="40" s="1"/>
  <c r="L31" i="40"/>
  <c r="K31" i="40" s="1"/>
  <c r="L32" i="40"/>
  <c r="K32" i="40" s="1"/>
  <c r="L33" i="40"/>
  <c r="K33" i="40" s="1"/>
  <c r="L34" i="40"/>
  <c r="K34" i="40" s="1"/>
  <c r="L35" i="40"/>
  <c r="K35" i="40" s="1"/>
  <c r="L36" i="40"/>
  <c r="K36" i="40" s="1"/>
  <c r="L37" i="40"/>
  <c r="K37" i="40" s="1"/>
  <c r="L38" i="40"/>
  <c r="K38" i="40" s="1"/>
  <c r="L39" i="40"/>
  <c r="K39" i="40" s="1"/>
  <c r="L40" i="40"/>
  <c r="K40" i="40" s="1"/>
  <c r="L41" i="40"/>
  <c r="K41" i="40" s="1"/>
  <c r="L42" i="40"/>
  <c r="K42" i="40" s="1"/>
  <c r="L43" i="40"/>
  <c r="K43" i="40" s="1"/>
  <c r="L44" i="40"/>
  <c r="K44" i="40" s="1"/>
  <c r="L45" i="40"/>
  <c r="K45" i="40" s="1"/>
  <c r="L46" i="40"/>
  <c r="K46" i="40" s="1"/>
  <c r="L47" i="40"/>
  <c r="K47" i="40" s="1"/>
  <c r="L48" i="40"/>
  <c r="K48" i="40" s="1"/>
  <c r="L49" i="40"/>
  <c r="K49" i="40" s="1"/>
  <c r="T90" i="41" l="1"/>
  <c r="M40" i="40"/>
  <c r="M70" i="40"/>
  <c r="N70" i="40" s="1"/>
  <c r="M80" i="40"/>
  <c r="N80" i="40" s="1"/>
  <c r="N60" i="40"/>
  <c r="M50" i="40"/>
  <c r="N50" i="40" s="1"/>
  <c r="K60" i="40"/>
  <c r="K70" i="40"/>
  <c r="K80" i="40"/>
  <c r="M90" i="40"/>
  <c r="E89" i="29"/>
  <c r="E88" i="29"/>
  <c r="E87" i="29"/>
  <c r="E86" i="29"/>
  <c r="E85" i="29"/>
  <c r="E84" i="29"/>
  <c r="E83" i="29"/>
  <c r="E82" i="29"/>
  <c r="E81" i="29"/>
  <c r="E80" i="29"/>
  <c r="C80" i="29"/>
  <c r="C80" i="18" s="1"/>
  <c r="B80" i="29"/>
  <c r="B80" i="44" s="1"/>
  <c r="A80" i="29"/>
  <c r="E79" i="29"/>
  <c r="E78" i="29"/>
  <c r="E77" i="29"/>
  <c r="E76" i="29"/>
  <c r="E75" i="29"/>
  <c r="E74" i="29"/>
  <c r="E73" i="29"/>
  <c r="E72" i="29"/>
  <c r="E71" i="29"/>
  <c r="E70" i="29"/>
  <c r="C70" i="29"/>
  <c r="C70" i="43" s="1"/>
  <c r="B70" i="29"/>
  <c r="B70" i="18" s="1"/>
  <c r="A70" i="29"/>
  <c r="E69" i="29"/>
  <c r="E68" i="29"/>
  <c r="E67" i="29"/>
  <c r="E66" i="29"/>
  <c r="E65" i="29"/>
  <c r="E64" i="29"/>
  <c r="E63" i="29"/>
  <c r="E62" i="29"/>
  <c r="E61" i="29"/>
  <c r="E60" i="29"/>
  <c r="C60" i="29"/>
  <c r="B60" i="29"/>
  <c r="B60" i="43" s="1"/>
  <c r="A60" i="29"/>
  <c r="E59" i="29"/>
  <c r="E58" i="29"/>
  <c r="E57" i="29"/>
  <c r="E56" i="29"/>
  <c r="E55" i="29"/>
  <c r="E54" i="29"/>
  <c r="E53" i="29"/>
  <c r="E52" i="29"/>
  <c r="E51" i="29"/>
  <c r="E50" i="29"/>
  <c r="C50" i="29"/>
  <c r="C50" i="43" s="1"/>
  <c r="B50" i="29"/>
  <c r="B50" i="44" s="1"/>
  <c r="A50" i="29"/>
  <c r="E49" i="29"/>
  <c r="E48" i="29"/>
  <c r="E47" i="29"/>
  <c r="E46" i="29"/>
  <c r="E45" i="29"/>
  <c r="E44" i="29"/>
  <c r="E43" i="29"/>
  <c r="E42" i="29"/>
  <c r="E41" i="29"/>
  <c r="E40" i="29"/>
  <c r="C40" i="29"/>
  <c r="B40" i="29"/>
  <c r="A40" i="29"/>
  <c r="E39" i="29"/>
  <c r="E38" i="29"/>
  <c r="E37" i="29"/>
  <c r="E36" i="29"/>
  <c r="E35" i="29"/>
  <c r="E34" i="29"/>
  <c r="E33" i="29"/>
  <c r="E32" i="29"/>
  <c r="E31" i="29"/>
  <c r="E30" i="29"/>
  <c r="C30" i="29"/>
  <c r="B30" i="29"/>
  <c r="A30" i="29"/>
  <c r="A30" i="43" s="1"/>
  <c r="E20" i="29"/>
  <c r="E21" i="29"/>
  <c r="E22" i="29"/>
  <c r="E23" i="29"/>
  <c r="E24" i="29"/>
  <c r="E25" i="29"/>
  <c r="E26" i="29"/>
  <c r="E27" i="29"/>
  <c r="E28" i="29"/>
  <c r="E29" i="29"/>
  <c r="E10" i="29"/>
  <c r="E11" i="29"/>
  <c r="E12" i="29"/>
  <c r="E13" i="29"/>
  <c r="E14" i="29"/>
  <c r="E15" i="29"/>
  <c r="E16" i="29"/>
  <c r="E17" i="29"/>
  <c r="E18" i="29"/>
  <c r="E19" i="29"/>
  <c r="C40" i="41"/>
  <c r="C41" i="41"/>
  <c r="C42" i="41"/>
  <c r="C43" i="41"/>
  <c r="C44" i="41"/>
  <c r="C45" i="41"/>
  <c r="C46" i="41"/>
  <c r="C47" i="41"/>
  <c r="C48" i="41"/>
  <c r="C49" i="41"/>
  <c r="C50" i="41"/>
  <c r="C51" i="41"/>
  <c r="C52" i="41"/>
  <c r="C53" i="41"/>
  <c r="C54" i="41"/>
  <c r="C55" i="41"/>
  <c r="C56" i="41"/>
  <c r="C57" i="41"/>
  <c r="C58" i="41"/>
  <c r="C59" i="41"/>
  <c r="C60" i="41"/>
  <c r="C61" i="41"/>
  <c r="C62" i="41"/>
  <c r="C63" i="41"/>
  <c r="C64" i="41"/>
  <c r="C65" i="41"/>
  <c r="C66" i="41"/>
  <c r="C67" i="41"/>
  <c r="C68" i="41"/>
  <c r="C69" i="41"/>
  <c r="C70" i="41"/>
  <c r="C71" i="41"/>
  <c r="C72" i="41"/>
  <c r="C73" i="41"/>
  <c r="C74" i="41"/>
  <c r="C75" i="41"/>
  <c r="C76" i="41"/>
  <c r="C77" i="41"/>
  <c r="C78" i="41"/>
  <c r="C79" i="41"/>
  <c r="C80" i="41"/>
  <c r="C81" i="41"/>
  <c r="C82" i="41"/>
  <c r="C83" i="41"/>
  <c r="C84" i="41"/>
  <c r="C85" i="41"/>
  <c r="C86" i="41"/>
  <c r="C87" i="41"/>
  <c r="C88" i="41"/>
  <c r="C89" i="41"/>
  <c r="C30" i="41"/>
  <c r="C31" i="41"/>
  <c r="C32" i="41"/>
  <c r="C33" i="41"/>
  <c r="C34" i="41"/>
  <c r="C35" i="41"/>
  <c r="C36" i="41"/>
  <c r="C37" i="41"/>
  <c r="C38" i="41"/>
  <c r="C39" i="41"/>
  <c r="C20" i="41"/>
  <c r="C21" i="41"/>
  <c r="C22" i="41"/>
  <c r="C23" i="41"/>
  <c r="C24" i="41"/>
  <c r="C25" i="41"/>
  <c r="C26" i="41"/>
  <c r="C27" i="41"/>
  <c r="C28" i="41"/>
  <c r="C29" i="41"/>
  <c r="C10" i="41"/>
  <c r="C11" i="41"/>
  <c r="C12" i="41"/>
  <c r="C13" i="41"/>
  <c r="L13" i="41"/>
  <c r="L14" i="41"/>
  <c r="L15" i="41"/>
  <c r="L16" i="41"/>
  <c r="L17" i="41"/>
  <c r="L18" i="41"/>
  <c r="L19" i="41"/>
  <c r="L20" i="41"/>
  <c r="L21" i="41"/>
  <c r="L22"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10" i="41"/>
  <c r="L11" i="41"/>
  <c r="L12"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R69" i="41"/>
  <c r="J69" i="41"/>
  <c r="R68" i="41"/>
  <c r="J68" i="41"/>
  <c r="R67" i="41"/>
  <c r="J67" i="41"/>
  <c r="R66" i="41"/>
  <c r="J66" i="41"/>
  <c r="R65" i="41"/>
  <c r="J65" i="41"/>
  <c r="R64" i="41"/>
  <c r="J64" i="41"/>
  <c r="R63" i="41"/>
  <c r="J63" i="41"/>
  <c r="R62" i="41"/>
  <c r="J62" i="41"/>
  <c r="R61" i="41"/>
  <c r="J61" i="41"/>
  <c r="R60" i="41"/>
  <c r="J60" i="41"/>
  <c r="R59" i="41"/>
  <c r="J59" i="41"/>
  <c r="R58" i="41"/>
  <c r="J58" i="41"/>
  <c r="R57" i="41"/>
  <c r="J57" i="41"/>
  <c r="R56" i="41"/>
  <c r="J56" i="41"/>
  <c r="R55" i="41"/>
  <c r="J55" i="41"/>
  <c r="R54" i="41"/>
  <c r="J54" i="41"/>
  <c r="R53" i="41"/>
  <c r="J53" i="41"/>
  <c r="R52" i="41"/>
  <c r="J52" i="41"/>
  <c r="R51" i="41"/>
  <c r="J51" i="41"/>
  <c r="R50" i="41"/>
  <c r="J50" i="41"/>
  <c r="R49" i="41"/>
  <c r="J49" i="41"/>
  <c r="R48" i="41"/>
  <c r="J48" i="41"/>
  <c r="R47" i="41"/>
  <c r="J47" i="41"/>
  <c r="R46" i="41"/>
  <c r="J46" i="41"/>
  <c r="R45" i="41"/>
  <c r="J45" i="41"/>
  <c r="R44" i="41"/>
  <c r="J44" i="41"/>
  <c r="R43" i="41"/>
  <c r="J43" i="41"/>
  <c r="R42" i="41"/>
  <c r="J42" i="41"/>
  <c r="R41" i="41"/>
  <c r="J41" i="41"/>
  <c r="R40" i="41"/>
  <c r="J40" i="41"/>
  <c r="K40" i="41" s="1"/>
  <c r="J34" i="41"/>
  <c r="J33" i="41"/>
  <c r="J32" i="41"/>
  <c r="R31" i="41"/>
  <c r="J31" i="41"/>
  <c r="R30" i="41"/>
  <c r="S30" i="41" s="1"/>
  <c r="J30" i="41"/>
  <c r="B30" i="41"/>
  <c r="A30" i="41"/>
  <c r="R29" i="41"/>
  <c r="J29" i="41"/>
  <c r="R28" i="41"/>
  <c r="J28" i="41"/>
  <c r="R27" i="41"/>
  <c r="J27" i="41"/>
  <c r="R26" i="41"/>
  <c r="J26" i="41"/>
  <c r="R25" i="41"/>
  <c r="J25" i="41"/>
  <c r="R24" i="41"/>
  <c r="J24" i="41"/>
  <c r="R23" i="41"/>
  <c r="J23" i="41"/>
  <c r="R22" i="41"/>
  <c r="J22" i="41"/>
  <c r="R21" i="41"/>
  <c r="J21" i="41"/>
  <c r="R20" i="41"/>
  <c r="S20" i="41" s="1"/>
  <c r="J20" i="41"/>
  <c r="K20" i="41" s="1"/>
  <c r="B20" i="41"/>
  <c r="A20" i="41"/>
  <c r="J14" i="41"/>
  <c r="J13" i="41"/>
  <c r="J12" i="41"/>
  <c r="J11" i="41"/>
  <c r="R10" i="41"/>
  <c r="S10" i="41" s="1"/>
  <c r="J10" i="41"/>
  <c r="K10" i="41" s="1"/>
  <c r="B10" i="41"/>
  <c r="A10" i="41"/>
  <c r="C20" i="29"/>
  <c r="C20" i="42" s="1"/>
  <c r="B20" i="29"/>
  <c r="B20" i="44" s="1"/>
  <c r="A20" i="29"/>
  <c r="C10" i="29"/>
  <c r="B10" i="29"/>
  <c r="B10" i="44" s="1"/>
  <c r="A10" i="29"/>
  <c r="A10" i="44" s="1"/>
  <c r="F70" i="29"/>
  <c r="G40" i="40"/>
  <c r="H40" i="40" s="1"/>
  <c r="G30" i="40"/>
  <c r="H30" i="40" s="1"/>
  <c r="G20" i="40"/>
  <c r="H20" i="40" s="1"/>
  <c r="G10" i="40"/>
  <c r="H10" i="40" s="1"/>
  <c r="F10" i="29" s="1"/>
  <c r="A20" i="44" l="1"/>
  <c r="A20" i="43"/>
  <c r="C30" i="42"/>
  <c r="C30" i="44"/>
  <c r="C30" i="43"/>
  <c r="C30" i="18"/>
  <c r="A40" i="42"/>
  <c r="A40" i="44"/>
  <c r="A40" i="43"/>
  <c r="A40" i="18"/>
  <c r="B40" i="44"/>
  <c r="B40" i="43"/>
  <c r="B40" i="42"/>
  <c r="B40" i="18"/>
  <c r="C40" i="43"/>
  <c r="C40" i="42"/>
  <c r="A50" i="44"/>
  <c r="A50" i="43"/>
  <c r="A50" i="42"/>
  <c r="A60" i="43"/>
  <c r="A60" i="44"/>
  <c r="A60" i="42"/>
  <c r="A60" i="18"/>
  <c r="A70" i="42"/>
  <c r="A70" i="44"/>
  <c r="A70" i="43"/>
  <c r="A70" i="18"/>
  <c r="A80" i="44"/>
  <c r="A80" i="43"/>
  <c r="A80" i="42"/>
  <c r="A80" i="18"/>
  <c r="N40" i="40"/>
  <c r="N90" i="40"/>
  <c r="H90" i="29" s="1"/>
  <c r="G90" i="29"/>
  <c r="U90" i="41"/>
  <c r="K90" i="29" s="1"/>
  <c r="J90" i="29"/>
  <c r="K80" i="41"/>
  <c r="T80" i="41" s="1"/>
  <c r="J80" i="29" s="1"/>
  <c r="S80" i="41"/>
  <c r="S40" i="41"/>
  <c r="K30" i="41"/>
  <c r="T30" i="41" s="1"/>
  <c r="J30" i="29" s="1"/>
  <c r="S70" i="41"/>
  <c r="K60" i="41"/>
  <c r="T60" i="41" s="1"/>
  <c r="J60" i="29" s="1"/>
  <c r="K50" i="41"/>
  <c r="T50" i="41" s="1"/>
  <c r="J50" i="29" s="1"/>
  <c r="S60" i="41"/>
  <c r="K70" i="41"/>
  <c r="T70" i="41" s="1"/>
  <c r="J70" i="29" s="1"/>
  <c r="S50" i="41"/>
  <c r="T20" i="41"/>
  <c r="J20" i="29" s="1"/>
  <c r="C50" i="18"/>
  <c r="C50" i="44"/>
  <c r="B50" i="43"/>
  <c r="B50" i="42"/>
  <c r="B60" i="18"/>
  <c r="B60" i="44"/>
  <c r="B60" i="42"/>
  <c r="B70" i="43"/>
  <c r="B70" i="42"/>
  <c r="B70" i="44"/>
  <c r="C70" i="44"/>
  <c r="C70" i="18"/>
  <c r="B80" i="42"/>
  <c r="B80" i="43"/>
  <c r="B80" i="18"/>
  <c r="C80" i="43"/>
  <c r="F20" i="29"/>
  <c r="F40" i="29"/>
  <c r="C10" i="43"/>
  <c r="C10" i="42"/>
  <c r="C80" i="44"/>
  <c r="C80" i="42"/>
  <c r="A10" i="42"/>
  <c r="C70" i="42"/>
  <c r="C20" i="43"/>
  <c r="C40" i="44"/>
  <c r="B30" i="44"/>
  <c r="B30" i="18"/>
  <c r="B30" i="42"/>
  <c r="B20" i="43"/>
  <c r="B20" i="42"/>
  <c r="B10" i="42"/>
  <c r="C50" i="42"/>
  <c r="F30" i="29"/>
  <c r="C60" i="42"/>
  <c r="C60" i="44"/>
  <c r="C60" i="18"/>
  <c r="F80" i="29"/>
  <c r="A20" i="42"/>
  <c r="B30" i="43"/>
  <c r="C10" i="44"/>
  <c r="F60" i="29"/>
  <c r="A10" i="43"/>
  <c r="F50" i="29"/>
  <c r="B10" i="43"/>
  <c r="C60" i="43"/>
  <c r="C20" i="44"/>
  <c r="A30" i="42"/>
  <c r="A30" i="44"/>
  <c r="A30" i="18"/>
  <c r="C40" i="18"/>
  <c r="A50" i="18"/>
  <c r="B50" i="18"/>
  <c r="T40" i="41"/>
  <c r="J40" i="29" s="1"/>
  <c r="D40" i="42" s="1"/>
  <c r="T10" i="41"/>
  <c r="M30" i="40"/>
  <c r="M20" i="40"/>
  <c r="M10" i="40"/>
  <c r="V90" i="41" l="1"/>
  <c r="M90" i="29" s="1"/>
  <c r="F90" i="44" s="1"/>
  <c r="D90" i="44"/>
  <c r="D90" i="43"/>
  <c r="D90" i="42"/>
  <c r="D90" i="18"/>
  <c r="E90" i="44"/>
  <c r="E90" i="43"/>
  <c r="E90" i="42"/>
  <c r="E90" i="18"/>
  <c r="D30" i="44"/>
  <c r="D30" i="18"/>
  <c r="D30" i="43"/>
  <c r="D30" i="42"/>
  <c r="D40" i="18"/>
  <c r="D40" i="44"/>
  <c r="D40" i="43"/>
  <c r="D20" i="44"/>
  <c r="D20" i="42"/>
  <c r="D20" i="43"/>
  <c r="H80" i="29"/>
  <c r="G80" i="29"/>
  <c r="U80" i="41"/>
  <c r="D50" i="43"/>
  <c r="D50" i="42"/>
  <c r="D50" i="44"/>
  <c r="D50" i="18"/>
  <c r="H40" i="29"/>
  <c r="G40" i="29"/>
  <c r="U40" i="41"/>
  <c r="O70" i="40"/>
  <c r="G70" i="29"/>
  <c r="U70" i="41"/>
  <c r="K70" i="29" s="1"/>
  <c r="H50" i="29"/>
  <c r="G50" i="29"/>
  <c r="U50" i="41"/>
  <c r="D60" i="44"/>
  <c r="D60" i="18"/>
  <c r="D60" i="43"/>
  <c r="D60" i="42"/>
  <c r="H60" i="29"/>
  <c r="G60" i="29"/>
  <c r="U60" i="41"/>
  <c r="D70" i="43"/>
  <c r="D70" i="44"/>
  <c r="D70" i="42"/>
  <c r="D70" i="18"/>
  <c r="D80" i="44"/>
  <c r="D80" i="18"/>
  <c r="D80" i="43"/>
  <c r="D80" i="42"/>
  <c r="G30" i="29"/>
  <c r="U30" i="41"/>
  <c r="K30" i="29" s="1"/>
  <c r="O10" i="40"/>
  <c r="U10" i="41"/>
  <c r="K10" i="29" s="1"/>
  <c r="G10" i="29"/>
  <c r="J10" i="29"/>
  <c r="N20" i="40"/>
  <c r="H20" i="29" s="1"/>
  <c r="G20" i="29"/>
  <c r="U20" i="41"/>
  <c r="N30" i="40"/>
  <c r="H30" i="29" s="1"/>
  <c r="O50" i="40"/>
  <c r="O40" i="40"/>
  <c r="H70" i="29"/>
  <c r="O20" i="40"/>
  <c r="N10" i="40"/>
  <c r="H10" i="29" s="1"/>
  <c r="F90" i="18" l="1"/>
  <c r="F90" i="42"/>
  <c r="F90" i="43"/>
  <c r="V70" i="41"/>
  <c r="M70" i="29" s="1"/>
  <c r="F70" i="44" s="1"/>
  <c r="K40" i="29"/>
  <c r="V40" i="41"/>
  <c r="M40" i="29" s="1"/>
  <c r="E10" i="44"/>
  <c r="E10" i="42"/>
  <c r="E10" i="43"/>
  <c r="E30" i="42"/>
  <c r="E30" i="43"/>
  <c r="E30" i="44"/>
  <c r="E30" i="18"/>
  <c r="K80" i="29"/>
  <c r="V80" i="41"/>
  <c r="M80" i="29" s="1"/>
  <c r="K60" i="29"/>
  <c r="V60" i="41"/>
  <c r="M60" i="29" s="1"/>
  <c r="K50" i="29"/>
  <c r="V50" i="41"/>
  <c r="M50" i="29" s="1"/>
  <c r="D10" i="42"/>
  <c r="D10" i="43"/>
  <c r="D10" i="44"/>
  <c r="E70" i="42"/>
  <c r="E70" i="18"/>
  <c r="E70" i="44"/>
  <c r="E70" i="43"/>
  <c r="K20" i="29"/>
  <c r="V20" i="41"/>
  <c r="M20" i="29" s="1"/>
  <c r="V30" i="41"/>
  <c r="M30" i="29" s="1"/>
  <c r="V10" i="41"/>
  <c r="M10" i="29" s="1"/>
  <c r="F70" i="43" l="1"/>
  <c r="F70" i="42"/>
  <c r="F70" i="18"/>
  <c r="F20" i="43"/>
  <c r="F20" i="44"/>
  <c r="F20" i="42"/>
  <c r="F60" i="43"/>
  <c r="F60" i="44"/>
  <c r="F60" i="42"/>
  <c r="F60" i="18"/>
  <c r="E60" i="42"/>
  <c r="E60" i="44"/>
  <c r="E60" i="18"/>
  <c r="E60" i="43"/>
  <c r="F50" i="44"/>
  <c r="F50" i="18"/>
  <c r="F50" i="43"/>
  <c r="F50" i="42"/>
  <c r="F80" i="43"/>
  <c r="F80" i="44"/>
  <c r="F80" i="18"/>
  <c r="F80" i="42"/>
  <c r="E50" i="42"/>
  <c r="E50" i="43"/>
  <c r="E50" i="44"/>
  <c r="E50" i="18"/>
  <c r="E80" i="44"/>
  <c r="E80" i="43"/>
  <c r="E80" i="42"/>
  <c r="E80" i="18"/>
  <c r="F40" i="44"/>
  <c r="F40" i="18"/>
  <c r="F40" i="43"/>
  <c r="F40" i="42"/>
  <c r="F30" i="44"/>
  <c r="F30" i="18"/>
  <c r="F30" i="43"/>
  <c r="F30" i="42"/>
  <c r="E20" i="43"/>
  <c r="E20" i="44"/>
  <c r="E20" i="42"/>
  <c r="F10" i="44"/>
  <c r="F10" i="43"/>
  <c r="F10" i="42"/>
  <c r="E40" i="42"/>
  <c r="E40" i="44"/>
  <c r="E40" i="18"/>
  <c r="E40" i="43"/>
  <c r="A20" i="18"/>
  <c r="B20" i="18" l="1"/>
  <c r="C20" i="18"/>
  <c r="A10" i="18"/>
  <c r="B10" i="18"/>
  <c r="C10" i="18"/>
  <c r="D20" i="18" l="1"/>
  <c r="E10" i="18" l="1"/>
  <c r="E20" i="18"/>
  <c r="D10" i="18"/>
  <c r="F10" i="18" l="1"/>
  <c r="F2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20" authorId="0" shapeId="0" xr:uid="{EA1C6AE6-CF1F-448B-9A90-9AA50B529BED}">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<sst xmlns="http://schemas.openxmlformats.org/spreadsheetml/2006/main" count="889" uniqueCount="514">
  <si>
    <t xml:space="preserve"> MAPA DE RIESGOS SIGCMA</t>
  </si>
  <si>
    <t>DEPENDENCIA (Unidad misional del CSJ o Unidad de la DEAJ o Seccional o CSJ en caso de despachos judiciales certificados)</t>
  </si>
  <si>
    <t>UNIDAD DE INFORMÁTICA</t>
  </si>
  <si>
    <t>PROCESO (indique el tipo de proceso si es Estratégico. Misional, Apoyo, Evaluación y Mejora y especifique el nombre del proceso)</t>
  </si>
  <si>
    <t>Apoyo</t>
  </si>
  <si>
    <t>GESTIÓN TECNOLÓGICA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</si>
  <si>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</si>
  <si>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</si>
  <si>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</si>
  <si>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</si>
  <si>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</si>
  <si>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</si>
  <si>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</si>
  <si>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</si>
  <si>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</si>
  <si>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</si>
  <si>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</si>
  <si>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</si>
  <si>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</si>
  <si>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</si>
  <si>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</si>
  <si>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</si>
  <si>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</si>
  <si>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</si>
  <si>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</si>
  <si>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</si>
  <si>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</si>
  <si>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</si>
  <si>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DIRECCIÓN EJECUTIVA DE ADMINISTRACIÓN JUDICIAL </t>
  </si>
  <si>
    <t xml:space="preserve">PROCESO </t>
  </si>
  <si>
    <t xml:space="preserve">DEPENDENCIA ADMINISTRATIVA O JUDICIAL CERTIFICADA </t>
  </si>
  <si>
    <t>UNIDAD DE TRANSFORMACIÓN DIGITAL E  INFORMÁTICA</t>
  </si>
  <si>
    <t>OBJETIVO DEL PROCESO</t>
  </si>
  <si>
    <t>MAPA DE PROCESOS CONSEJO SUPERIOR DE LA JUDICATURA</t>
  </si>
  <si>
    <t>PROCESOS DEPENDENCIA JUDICIALES CERTIFICADAS</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</si>
  <si>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Sistema de Gestión de la Calidad y del Medio Ambiente, Sistema de Seguridad y Salud en el Trabajo, sistema de gestión antisoborno y el </t>
    </r>
    <r>
      <rPr>
        <b/>
        <sz val="12"/>
        <rFont val="Azo Sans Medium"/>
      </rPr>
      <t>sistema de Gestión de seguridad de la información y ciberseguridad</t>
    </r>
    <r>
      <rPr>
        <sz val="12"/>
        <rFont val="Azo Sans Medium"/>
      </rPr>
      <t xml:space="preserve"> de la Rama Judicial.</t>
    </r>
  </si>
  <si>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</si>
  <si>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</si>
  <si>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</si>
  <si>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</si>
  <si>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</si>
  <si>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</si>
  <si>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</si>
  <si>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 (Cambios de Gobierno), en el área de tecnología, telecomunicaciones y seguridad de la información.</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</si>
  <si>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</si>
  <si>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el servicio público de administrar Justicia.</t>
  </si>
  <si>
    <t>Adaptación a los cambios y búsqueda de oportunidades para avanzar en la función misional de la entidad</t>
  </si>
  <si>
    <t>Económicos y Financieros (disponibilidad de capital, liquidez, mercados financieros, desempleo, competencia)</t>
  </si>
  <si>
    <t xml:space="preserve">Recortes presupuestales.
Los recursos solicitados por la Rama Judicial  para inversión, no sean asignados conforme a lo solicitado.
</t>
  </si>
  <si>
    <t>Asignación de presupuesto para la ejecución de los proyectos de Tecnología.
La aprobación de la reforma a la Ley 270 de 1996 Estatutaria de la Administración de Justicia, que establece un porcentaje mínimo de presupuesto para la Rama Judicial.</t>
  </si>
  <si>
    <t>Inestabilidad y/o variación macroeconómica que afecta los precios de bienes y servicios tecnológicos</t>
  </si>
  <si>
    <t>Nuevos oferentes nacionales e internacionales con productos específicamente diseñados para servicios de seguridad de la información y ciberseguridad, anonimización de datos personales, tecnologías de análisis de comportamiento de acciones de los usuarios.</t>
  </si>
  <si>
    <t>Sociales  y culturales (cultura, religión, demografía, responsabilidad social, orden público)</t>
  </si>
  <si>
    <t>Situaciones de orden público.</t>
  </si>
  <si>
    <t>Implementación de acciones de contingencia para asegurar la continuidad en la prestación del servicio ante situaciones de orden público.</t>
  </si>
  <si>
    <t>Interrupción del servicio de Administrar Justicia a causa  de cualquier  tipo de pandemia</t>
  </si>
  <si>
    <t>Gestionar ante el Congreso de la Republica recursos suficientes para poder responder la alta demanda de justicia haciendo uso de las TIC´s</t>
  </si>
  <si>
    <t>Aumento de la demanda de Justicia a causa de la problemática social por la inseguridad</t>
  </si>
  <si>
    <t>Tecnológicos (desarrollo digital, avances en tecnología, acceso a sistemas de información externos, gobierno en línea)</t>
  </si>
  <si>
    <t>Interrupción del servicio de conectividad por proveedores externos</t>
  </si>
  <si>
    <t>Presentar proyectos que satisfagan las necesidades de la administración de justicia.
Adquisición de herramientas  y servicios tecnológicos que propendan hacia  la transformación digital.</t>
  </si>
  <si>
    <t>Inestabilidad o fallas en la prestación de los servicios recibidos por proveedores.</t>
  </si>
  <si>
    <t>Marco regulatorio del  MINTIC, para la gobernanza, gobernabilidad y transformación digital</t>
  </si>
  <si>
    <t xml:space="preserve">Inseguridad Informática por ataques cibernéticos. 
</t>
  </si>
  <si>
    <t xml:space="preserve">Referentes internacionales especializados en materia de seguridad de la Información y ciberseguridad </t>
  </si>
  <si>
    <t>Amenazas asociadas al uso de nuevas tecnologías emergentes como:   inteligencia artificial, internet de las cosas, cloud computing, entre otras.</t>
  </si>
  <si>
    <t>Legales y reglamentarios (estándares nacionales, internacionales, regulación)</t>
  </si>
  <si>
    <t xml:space="preserve">Cambio de la legislación y normatividad respecto a la Gestión tecnológica, seguridad de la información, ciberseguridad y privacidad de la información. </t>
  </si>
  <si>
    <r>
      <t xml:space="preserve">LEY 2294 DE 2023  “POR EL CUAL SE EXPIDE EL PLAN NACIONAL DE DESARROLLO 2022- 2026 
En su Art 143, numeral 6:" </t>
    </r>
    <r>
      <rPr>
        <i/>
        <sz val="11"/>
        <color rgb="FF002060"/>
        <rFont val="Azo Sans Medium"/>
      </rPr>
      <t>Fortalecer el Gobierno Digital para tener una relación eficiente entre el Estado y el ciudadano, que lo acerque y le solucione sus necesidades, a través del uso de datos y de tecnologías digitales para mejorar la calidad de vida</t>
    </r>
    <r>
      <rPr>
        <sz val="11"/>
        <color rgb="FF002060"/>
        <rFont val="Azo Sans Medium"/>
      </rPr>
      <t>".</t>
    </r>
  </si>
  <si>
    <t>Adaptabilidad a los cambios, actualización del marco normativo, actualización de la norma técnica colombiana de seguridad de la información de la familia NTC ISO/IEC 27000</t>
  </si>
  <si>
    <t>Ambientales (emisiones y residuos, energía, catástrofes naturales, desarrollo sostenible)</t>
  </si>
  <si>
    <t>Cambios normativos en materia ambiental de acuerdo con las disposiciones legales nacionales y locales.</t>
  </si>
  <si>
    <t>Participación en las jornadas de sensibilización para el manejo y disposición de los residuos.</t>
  </si>
  <si>
    <t>La declaratoria de Pandemia por Contagio de Covid 19 o sus variantes</t>
  </si>
  <si>
    <t>A partir de la pandemia del COVID - 19, se han fomentado nuevas estrategias para cumplir con la función pública de administrar justicia, que contribuyen a la disminución de los impactos ambientales asociados a la ejecución de actividades en sitio.</t>
  </si>
  <si>
    <t>Inadecuada disposición final de residuos acordes con la legislación ambiental en la materia acorde con las políticas del Gobierno Nacional y Local.</t>
  </si>
  <si>
    <t>Inconciencia ambiental en el sector público y las empresas, así como desconocimiento de la necesidad de reducir los impactos ambientales.</t>
  </si>
  <si>
    <t>Ocurrencia de fenómenos naturales (Inundación, quema de bosques, sismo, vendavales, epidemias y plagas) que impacten directamente las instalaciones de la Entidad</t>
  </si>
  <si>
    <t> </t>
  </si>
  <si>
    <t xml:space="preserve">CONTEXTO INTERNO </t>
  </si>
  <si>
    <t xml:space="preserve">DEBILIDADES  (Factores específicos)  </t>
  </si>
  <si>
    <t>FORTALEZAS(Factores específicos)</t>
  </si>
  <si>
    <t>Estratégicos (direccionamiento estratégico, planeación institucional, liderazgo, trabajo en equipo)</t>
  </si>
  <si>
    <t>Realización de los procesos contractuales de acuerdo con la planificación.</t>
  </si>
  <si>
    <t>Visibilización en el Plan Sectorial de Desarrollo de los proyectos tendientes a fortalecer la transformación digital y el sistema de seguridad de la información.
Acuerdo PCSJA22-12033 que determina los cargos para la Unidad Informática.
Plan Estratégico de Transformación Digital PETD 2021-2025</t>
  </si>
  <si>
    <t xml:space="preserve">Articulación de los proyectos de tecnología y seguridad de la información </t>
  </si>
  <si>
    <t>Precisión y concisión  en la formulación de los proyectos.</t>
  </si>
  <si>
    <t xml:space="preserve">Fortalecer la articulación para el desarrollo de mecanismos, estrategias y sinergias que coadyuven en el logro de los objetivos misionales de la unidad y por ende del sistema de seguridad de la información. 
</t>
  </si>
  <si>
    <t>El SGSI se articula con el SIGCMA de la de la Rama Judicial para propender por la implementación y mejora continua.</t>
  </si>
  <si>
    <t>El análisis de tiempos, recursos, ejecución, capacidades, para el logro de los objetivos planteados en el SGSI</t>
  </si>
  <si>
    <t>Unificación de proveedores que hace más fácil el control de los contratos.</t>
  </si>
  <si>
    <t>El fortalecimiento de la gestión de la Unidad y del SGSI a través del trabajo colaborativo en equipo al interior de grupos de trabajo.
Liderazgo de las acciones en materia de seguridad de la información y ciberseguridad.</t>
  </si>
  <si>
    <t>Articulación de los proyectos de tecnología y seguridad de la información con el Plan Estratégico de Transformación Digital - PETD</t>
  </si>
  <si>
    <t>Claridad en la presentación de los proyectos, con fundamento en el plan de transformación digital que incorpora los programas de transformación digital, y seguridad de la información y ciberseguridad.</t>
  </si>
  <si>
    <t>Recursos financieros (presupuesto de funcionamiento, recursos de inversión</t>
  </si>
  <si>
    <t>La no ejecución de los recursos asignados para el desarrollo de la función misional de la unidad y por ende del SGSI</t>
  </si>
  <si>
    <t>Asignación de recursos para el desarrollo de los proyectos de la Unidad de Informática y del SGSI</t>
  </si>
  <si>
    <t>Demora en aprobación de vigencias futuras para el desarrollo de los proyectos misionales de la entidad.</t>
  </si>
  <si>
    <t>Correcta distribución y priorización de recursos asignados a tecnología y proyectos de seguridad de la Información, de acuerdo con el lineamiento establecido en el instructivo de distribución de recursos</t>
  </si>
  <si>
    <t>Disponibilidad de recursos financieros para la ejecución de las actividades de la Unidad de Informática.</t>
  </si>
  <si>
    <t>Adecuada ejecución de los recursos asignados por la Entidad para el desarrollo de la función misional de la Unidad de Informática y el SGSI</t>
  </si>
  <si>
    <t>Personal (competencia del personal, disponibilidad, suficiencia, seguridad y salud  en el trabajo)</t>
  </si>
  <si>
    <t>Insuficiente personal para la cantidad de actividades a desarrollar a nivel nacional desde la Unidad de Informática, especialmente en materia de seguridad de la información y Ciberseguridad.</t>
  </si>
  <si>
    <t xml:space="preserve">Liderazgo y compromiso por parte del líder del proceso junto con sus profesionales. 
</t>
  </si>
  <si>
    <t>Extensión en los horarios laborales del trabajo virtual / presencial, lo que afecta el bienestar físico, la salud mental y emocional en los servidores judiciales de gestión tecnológica y su entorno familiar.</t>
  </si>
  <si>
    <t>Personal adicional por parte de contratistas para las áreas de tecnología y seguridad de la información, con conocimiento y experiencia para el desarrollo del SGSI</t>
  </si>
  <si>
    <t xml:space="preserve">Resistencia al cambio en materia tecnológica de los empleados de la Rama Judicial
</t>
  </si>
  <si>
    <t>Seguimiento mensual de las actividades de la Unidad por parte de los directores de la misma.</t>
  </si>
  <si>
    <t xml:space="preserve">Conciencia en la necesidad de adoptar buenas prácticas de seguridad de la información y ciberseguridad.
</t>
  </si>
  <si>
    <t>Conocimientos y capacidades del personal de la  Unidad de informática</t>
  </si>
  <si>
    <t>Proceso (capacidad, diseño, ejecución, proveedores, entradas, salidas, gestión del conocimiento)</t>
  </si>
  <si>
    <t>Incremento de solicitudes en materia tecnológica vía correo electrónico como principal canal de comunicación conocido por los usuarios.</t>
  </si>
  <si>
    <t>Mejora continua del sistema y actualización de los procedimientos del SGSI.</t>
  </si>
  <si>
    <t xml:space="preserve">Tecnológicos </t>
  </si>
  <si>
    <t>Obsolescencia tecnológica</t>
  </si>
  <si>
    <t>Actualización paulatina mediante los proyectos generados desde la Unidad de Informática.</t>
  </si>
  <si>
    <t>Desconocimiento de los avances tecnológicos ( en el desarrollo de la gestión Judicial )  por parte de los usuarios</t>
  </si>
  <si>
    <t xml:space="preserve">Capacitación y/o actualización en el uso de herramientas tecnológicas a los usuarios </t>
  </si>
  <si>
    <t>Fallas o demoras en los servicios de TI para la realización de las actividades propias del proceso.</t>
  </si>
  <si>
    <t>Soporte y mantenimiento de aplicativos</t>
  </si>
  <si>
    <t>Incompatibilidad de las nuevas tecnologías de información con sistemas información, aplicaciones e infraestructura tecnológica existente.</t>
  </si>
  <si>
    <t>Capacitación y sensibilización en materia de seguridad de la información a los funcionarios y servidores judiciales de la Rama Judicial</t>
  </si>
  <si>
    <t xml:space="preserve">Documentación (actualización, coherencia, aplicabilidad) </t>
  </si>
  <si>
    <t>Formalización de la descripción técnica de procesos procedimiento y funciones para el desarrollo y mantenimiento del SGSI</t>
  </si>
  <si>
    <t>Identificación oportuna de necesidades de actualización.</t>
  </si>
  <si>
    <t xml:space="preserve">Actualización,  implementación  y estandarización del SGSI en relación con los cambios normativos
</t>
  </si>
  <si>
    <t>Aplicación de los Acuerdos donde se definen las funciones  de la Unidad de Informática y los profesionales.</t>
  </si>
  <si>
    <t>Infraestructura física (suficiencia, comodidad)</t>
  </si>
  <si>
    <t xml:space="preserve">Adecuación de ambientes que propendan por el bienestar y la calidad del trabajo y la seguridad de la información </t>
  </si>
  <si>
    <t>Contar con una sede que facilita nuevos ambientes de aprendizaje, laborales y que propenden por el cumplimiento del bienestar y del desarrollo de las funciones misionales del SGSI</t>
  </si>
  <si>
    <t>Elementos de trabajo (papel, equipos, herramientas)</t>
  </si>
  <si>
    <t xml:space="preserve">Se requiere la modernización de las tecnologías de la información y comunicación de acuerdo con los cambios permanentes en materia de tecnología </t>
  </si>
  <si>
    <t>Uso adecuado de los elementos de trabajo.</t>
  </si>
  <si>
    <t>Adquisición de nuevas soluciones  tecnológicas para el desarrollo de  la función misional de Administrar Justicia y el  SGSI</t>
  </si>
  <si>
    <t>Comunicación Interna (canales utilizados y su efectividad, flujo de la información necesaria para el desarrollo de las actividades)</t>
  </si>
  <si>
    <t xml:space="preserve">Instrucciones vía WhatsApp para dar respuesta a los usuarios y/o partes interesadas.   </t>
  </si>
  <si>
    <t>La comunicación interna implementó los canales oficiales como el aplicativo SIGOBius Web, el correo electrónico institucional y herramientas tecnológicas a través del office 365 para reuniones y canales de comunicación por Teams.</t>
  </si>
  <si>
    <t>Falta de socialización o desarrollo de estrategias, medios y mecanismos que tienen los ciudadanos para el uso  de canales de comunicaciones, de acuerdo con las expectativas de las partes interesadas.</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</si>
  <si>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</si>
  <si>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</si>
  <si>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</si>
  <si>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</si>
  <si>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</si>
  <si>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</si>
  <si>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</si>
  <si>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</si>
  <si>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</si>
  <si>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</si>
  <si>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</si>
  <si>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</si>
  <si>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</si>
  <si>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 / ACCIÓN / PROYECTO</t>
  </si>
  <si>
    <t xml:space="preserve">GESTIONA  </t>
  </si>
  <si>
    <t xml:space="preserve">DOCUMENTADA EN </t>
  </si>
  <si>
    <t>A</t>
  </si>
  <si>
    <t>O</t>
  </si>
  <si>
    <t>D</t>
  </si>
  <si>
    <t>F</t>
  </si>
  <si>
    <t>Realizar una adecuada planeación para la ejecución de los recursos</t>
  </si>
  <si>
    <t>Documentada en Plan de Acción</t>
  </si>
  <si>
    <t>Solicitar la presentación de las facturas a proveedores de bienes y servicios.</t>
  </si>
  <si>
    <t>Contar con un inventario de activos tecnológicos para conocer la vida útil de los equipos y sistemas de información.</t>
  </si>
  <si>
    <t>Documentada en Matriz de Riesgos</t>
  </si>
  <si>
    <t>Presentar y realizar proyectos para la contratación de actualización de la plataforma tecnológica.</t>
  </si>
  <si>
    <t>Seguimiento a la prestación del servicio de Conectividad</t>
  </si>
  <si>
    <t>Seguimiento a la ejecución de contratos de tecnología y SGSI, de servicios/productos</t>
  </si>
  <si>
    <t>Seguimiento de las actividades desarrolladas por los servidores de la Unidad de Informática y el SGSI</t>
  </si>
  <si>
    <t>11;12</t>
  </si>
  <si>
    <t>Brindar soporte y mantenimiento a los aplicativos</t>
  </si>
  <si>
    <t>Comunicar las actualizaciones y/o recomendaciones a los usuarios de los servicios brindados por la Unidad de Informática y el SGSI</t>
  </si>
  <si>
    <t>Adquisición de herramientas  y servicios tecnológicos y de SGSI, a beneficio de la Entidad.</t>
  </si>
  <si>
    <t>Seguimiento y supervisión al servicio de audiencias a nivel nacional</t>
  </si>
  <si>
    <t>Adquisición de herramientas y servicios de seguridad de acuerdo con la normatividad vigente.</t>
  </si>
  <si>
    <t>4;7</t>
  </si>
  <si>
    <t>Adelantar los procesos de vinculación de los profesionales de la Unidad de Informática responsables de las funciones de seguridad de la información y Ciberseguridad</t>
  </si>
  <si>
    <t>7; 15</t>
  </si>
  <si>
    <t>Documentada en Plan de Acción
Acuerdo PCSJA 1233 de 2023</t>
  </si>
  <si>
    <t xml:space="preserve">Articular el SGSI norma NTC ISO/IEC 27001 al SIGCMA de la Rama Judicial </t>
  </si>
  <si>
    <t xml:space="preserve">Socialización y divulgación de la política y lineamientos de seguridad de la información </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</si>
  <si>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</si>
  <si>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</si>
  <si>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</si>
  <si>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</si>
  <si>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</si>
  <si>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</si>
  <si>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</si>
  <si>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</si>
  <si>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</si>
  <si>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</si>
  <si>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</si>
  <si>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</si>
  <si>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</si>
  <si>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</si>
  <si>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</si>
  <si>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</si>
  <si>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</si>
  <si>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</si>
  <si>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</si>
  <si>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</si>
  <si>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</si>
  <si>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</si>
  <si>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</si>
  <si>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</si>
  <si>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</si>
  <si>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</si>
  <si>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</si>
  <si>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</si>
  <si>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</si>
  <si>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</si>
  <si>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</si>
  <si>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</si>
  <si>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</si>
  <si>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</si>
  <si>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</si>
  <si>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</si>
  <si>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</si>
  <si>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</si>
  <si>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</si>
  <si>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</si>
  <si>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</si>
  <si>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</si>
  <si>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</si>
  <si>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</si>
  <si>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</si>
  <si>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</si>
  <si>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</si>
  <si>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</si>
  <si>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</si>
  <si>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</si>
  <si>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</si>
  <si>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</si>
  <si>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</si>
  <si>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</si>
  <si>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</si>
  <si>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</si>
  <si>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</si>
  <si>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</si>
  <si>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</si>
  <si>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</si>
  <si>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</si>
  <si>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</si>
  <si>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</si>
  <si>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</si>
  <si>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</si>
  <si>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</si>
  <si>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</si>
  <si>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</si>
  <si>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</si>
  <si>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</si>
  <si>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</si>
  <si>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</si>
  <si>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</si>
  <si>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</si>
  <si>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</si>
  <si>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0"/>
        <color theme="1"/>
        <rFont val="Calibri"/>
        <family val="2"/>
        <scheme val="minor"/>
      </rPr>
      <t>Sistema de Gestión de la Calidad y del Medio Ambiente, Seguridad y Salud en el Trabajo, Antisoborno, y Seguridad de la Información</t>
    </r>
    <r>
      <rPr>
        <sz val="10"/>
        <color theme="1"/>
        <rFont val="Calibri"/>
        <family val="2"/>
        <scheme val="minor"/>
      </rPr>
      <t xml:space="preserve"> de la Rama Judicial.</t>
    </r>
  </si>
  <si>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</si>
  <si>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</si>
  <si>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</si>
  <si>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</si>
  <si>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</si>
  <si>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</si>
  <si>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</si>
  <si>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</si>
  <si>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</si>
  <si>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</si>
  <si>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</si>
  <si>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</si>
  <si>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</si>
  <si>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</si>
  <si>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</si>
  <si>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</si>
  <si>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</si>
  <si>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</si>
  <si>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</si>
  <si>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</si>
  <si>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</si>
  <si>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Incumplimiento Contractual</t>
  </si>
  <si>
    <t>Posibilidad de incumplimiento de metas establecidas debido a que los bienes o servicios contratados se entreguen más allá del plazo de ejecución pactado, de manera incompleta, o en malas condiciones de calidad.</t>
  </si>
  <si>
    <t>1. Cambios inesperados en el entorno de la ejecución del contrato.</t>
  </si>
  <si>
    <t>Incumplimiento de las metas establecidas</t>
  </si>
  <si>
    <t>Incumplimiento del 20% de los indicadores del proceso</t>
  </si>
  <si>
    <t>2. Deficiencias en la ejecución por parte del contratista.</t>
  </si>
  <si>
    <t>Interrupción o afectación en la prestación del servicio judicial</t>
  </si>
  <si>
    <t xml:space="preserve">Entre  0 a 48 horas habiles al año </t>
  </si>
  <si>
    <t>3. Incumplimiento por parte del contratista en los acuerdos de niveles de servicio.</t>
  </si>
  <si>
    <t>Interrupción o afectación en la prestación del servicio administrativo</t>
  </si>
  <si>
    <t>Entre 0 a 96 horas habiles al año  o afectación minima</t>
  </si>
  <si>
    <t>Corrupción</t>
  </si>
  <si>
    <t>Posibilidad de actos indebidos de  los servidores judiciales debido a  la carencia en transparencia, ética y valores</t>
  </si>
  <si>
    <t>1.Insuficientes programas de capacitación para la toma de conciencia debido al desconocimiento de la ley anti soborno (ISO 37001:2016), Plan Anticorrupción y  de los  valores y principios propios de la entidad.</t>
  </si>
  <si>
    <t>Afectación de reputacion,imagén,  credibilidad, satisfacción de usuarios y PI</t>
  </si>
  <si>
    <t xml:space="preserve">De la entidad, seccional, despachos a nivel local o municipal </t>
  </si>
  <si>
    <t xml:space="preserve">2. Desconocimiento del Código de Ética y Buen Gobierno.    </t>
  </si>
  <si>
    <t>3.Carencia de compromiso  y transparencia de los servidores judiciales con la Entidad.</t>
  </si>
  <si>
    <t>4.Deficiencia del control y seguimiento de la gestión ejercida por los servidores judiciales.</t>
  </si>
  <si>
    <t xml:space="preserve">5.Obtención de beneficios propios </t>
  </si>
  <si>
    <t>Obsolescencia Tecnológica.</t>
  </si>
  <si>
    <t>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t>
  </si>
  <si>
    <t>1.Rápido e inevitable avance tecnológico.</t>
  </si>
  <si>
    <t>2. Falta de recursos presupuestales para enfrentar la necesidad de actualizar la plataforma tecnológica y los sistemas de información.</t>
  </si>
  <si>
    <t>Interrupción del servicio de conectividad LAN - Local</t>
  </si>
  <si>
    <t>Afectar el normal curso de las operaciones en alguna de las ubicaciones de la organización con ocasión a la ausencia de conectividad</t>
  </si>
  <si>
    <t>1. Fallas en la operación de los equipos activos de RED.</t>
  </si>
  <si>
    <t>2. Fallas en el fluido eléctrico</t>
  </si>
  <si>
    <t>3. Falta o demoras en el mantenimiento</t>
  </si>
  <si>
    <t>4. Virus Informático</t>
  </si>
  <si>
    <t>5. Falta de presupuesto</t>
  </si>
  <si>
    <t xml:space="preserve">Recibir dádivas o beneficios a nombre propio o de terceros para  afectar la seguridad o confidencialidad de la información   </t>
  </si>
  <si>
    <t xml:space="preserve">Recibir dádivas o beneficios a nombre propio o de terceros por   revelar información confidencial,  alterar, retener o no publicar información.  </t>
  </si>
  <si>
    <t>1. Falta de ética y valores.</t>
  </si>
  <si>
    <t xml:space="preserve">De la entidad y sector justicia a nivel internacional </t>
  </si>
  <si>
    <t>Hechos o noticias que afectan la entidad a nivel nacional.</t>
  </si>
  <si>
    <t>2. Insuficientes programas de capacitación para la toma de conciencia debido al desconocimiento de la ley antisoborno (ISO 37001:2016), Plan Anticorrupción y  de los  valores y principios propios de la entidad.</t>
  </si>
  <si>
    <t>Afectación Económica</t>
  </si>
  <si>
    <t>Afectación al presupuesto en un valor ≥50%.</t>
  </si>
  <si>
    <t>Afectación al presupuesto en un valor &lt;0,5% y ≥1%.</t>
  </si>
  <si>
    <t>3. Desconocimiento del Código de Etica y Buen Gobierno.</t>
  </si>
  <si>
    <t xml:space="preserve">Interrupción en la prestación del servicio entre 97 a 192 horas  habiles al año  </t>
  </si>
  <si>
    <t>4. Falta o inaplicación de controles.</t>
  </si>
  <si>
    <t xml:space="preserve">Interrupción en la prestación del servicio entre 49 a 96 horas  habiles al año  </t>
  </si>
  <si>
    <t>Ofrecer, prometer, entregar, aceptar o solicitar una ventaja indebida para la asignación de permisos para el acceso y uso de servicios tecnológicos no autorizados, con exposición de datos sensibles,  en  beneficio propio o de un tercero.</t>
  </si>
  <si>
    <t>Cuando por el acceso indebido  y malintencionado a los sistemas de información se hace el uso no apropiado de la información contenida en los sistemas en favorecimiento propio o de un tercero.</t>
  </si>
  <si>
    <t>1. Falta de ética de los servidores públicos (Debilidades en principios y valores)</t>
  </si>
  <si>
    <t xml:space="preserve">De la entidad y sector justicia a nivel nacional </t>
  </si>
  <si>
    <t>2. Falta de ética de terceros interesados  (Debilidades principios y valores)</t>
  </si>
  <si>
    <t>3. Debilidad en la gestión de Seguridad de la Información, relacionada con contraseñas.</t>
  </si>
  <si>
    <t>Entre e 97 a 192 horas  habiles al año o afectación baja</t>
  </si>
  <si>
    <t>4. Debilidad en los controles relacionados con la gestión de los aplicativos. (Daño - cambio - manipulación base de datos)</t>
  </si>
  <si>
    <t xml:space="preserve">Entre 49 a 96 horas  habiles al año  </t>
  </si>
  <si>
    <t>Ofrecer, prometer, entregar, aceptar o solicitar una ventaja indebida  para influir o direccionar la estructuración de  necesidades y/o especificaciones técnicas que involucran Tecnologías de Información soluciones y servicios tecnológicos, en  beneficio propio o de un tercero.</t>
  </si>
  <si>
    <t>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t>
  </si>
  <si>
    <t>3. Debilidades en los controles de los procedimientos de estructuración contractual.</t>
  </si>
  <si>
    <t>Ofrecer, prometer, entregar, aceptar o solicitar una ventaja para afectar indebidamente la evaluación técnica de ofertas en los procesos de contratación.</t>
  </si>
  <si>
    <t>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t>
  </si>
  <si>
    <t>3. Debilidades en los controles de los procedimientos de evaluación  contractual.</t>
  </si>
  <si>
    <t>Ofrecer, prometer, entregar, aceptar o solicitar una ventaja indebida  para afectar la supervisión o interventoría de los contratos.</t>
  </si>
  <si>
    <t>Cuando se favorece  indebidamente la intervención de personas inescrupulosas (ejem:  consultores externos, fabricantes, proveedores, oferentes, proponentes, entre otros.), para afectar indebidamente la supervisión o interventoría de los contratos.</t>
  </si>
  <si>
    <t>3. Debilidades en los controles de los procedimientos de supervisión o interventoría contractual.</t>
  </si>
  <si>
    <t xml:space="preserve">MATRIZ DE RIESGOS </t>
  </si>
  <si>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</si>
  <si>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</si>
  <si>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2"/>
        <color theme="1"/>
        <rFont val="Arial Narrow"/>
        <family val="2"/>
      </rPr>
      <t>Sistema de Gestión de la Calidad y del Medio Ambiente, Seguridad y Salud en el Trabajo, Antisoborno, y Seguridad de la Información</t>
    </r>
    <r>
      <rPr>
        <sz val="12"/>
        <color theme="1"/>
        <rFont val="Arial Narrow"/>
        <family val="2"/>
      </rPr>
      <t xml:space="preserve"> de la Rama Judicial.</t>
    </r>
  </si>
  <si>
    <t>ALCANCE:</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</si>
  <si>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</si>
  <si>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</si>
  <si>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</si>
  <si>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</si>
  <si>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</si>
  <si>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</si>
  <si>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</si>
  <si>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</si>
  <si>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</si>
  <si>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</si>
  <si>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8"/>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</si>
  <si>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</si>
  <si>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</si>
  <si>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</si>
  <si>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</si>
  <si>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</si>
  <si>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</si>
  <si>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</si>
  <si>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El supervisor realiza seguimiento a la ejecución del contrato y la entrega de productos y servicios con la periodicidad establecida en el contratro, verificando el cumplimiento de todas las obligaciones contractuales y dando el visto bueno para que se realicen los pagos acordados. Se presentan informes de supervisión.</t>
  </si>
  <si>
    <t>SI</t>
  </si>
  <si>
    <t>Hacer el cobro de las polizas solicitadas para la firma del contrato.</t>
  </si>
  <si>
    <t>Todos los contratos incluyen polizas de cumplimiento que en caso de que el contratista no cumpla con todas las obligaciones se pueden hacer efectivas para disminuir el impacto económico que se pudiera presentar.</t>
  </si>
  <si>
    <t>Se realiza inducción sobre el plan anticorrupción de la entidad, cada que ingresa un nuevo servidor judicial al grupo de apoyo tecnológico. Se conserva acta de la inducción realizada.</t>
  </si>
  <si>
    <t>Se tienen equipos o elementos de respaldo que los tecnicos entregan a los usuarios o instalan en los equipos en caso de ser necesario para que continue con la prestación del servicio. Se documenta el requerimiento a traves de JUDIT y se tiene el registro de la atención de este.</t>
  </si>
  <si>
    <t>NO</t>
  </si>
  <si>
    <t>El tecnico de redes de la mesa de servicio,   entrega informes mensuales o de cuando se presenta una falla considerable indicando las verificaciones realizadas. Adicionalmente se conservan las actas de servicio.</t>
  </si>
  <si>
    <t xml:space="preserve">MATRIZ DE RIESGOS SIGCMA </t>
  </si>
  <si>
    <t>Proceso:</t>
  </si>
  <si>
    <t>Objetivo:</t>
  </si>
  <si>
    <r>
      <t xml:space="preserve">Gestionar, administrar y mantener los recursos informáticos y de telecomunicaciones para el desarrollo de los objetivos institucionales, facilitando el acceso al servicio de justicia, satisfaciendo las necesidades de los funcionarios, empleados y ciudadanos en términos de celeridad, accesibilidad y transparencia, en el marco del </t>
    </r>
    <r>
      <rPr>
        <b/>
        <sz val="14"/>
        <color theme="1"/>
        <rFont val="Arial Narrow"/>
        <family val="2"/>
      </rPr>
      <t xml:space="preserve">Sistema de Gestión de la Calidad y del Medio Ambiente, Seguridad y Salud en el Trabajo, Antisoborno, y Seguridad de la Información </t>
    </r>
    <r>
      <rPr>
        <sz val="14"/>
        <color theme="1"/>
        <rFont val="Arial Narrow"/>
        <family val="2"/>
      </rPr>
      <t>de la Rama Judicial.</t>
    </r>
  </si>
  <si>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</si>
  <si>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</si>
  <si>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</si>
  <si>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</si>
  <si>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</si>
  <si>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</si>
  <si>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</si>
  <si>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</si>
  <si>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</si>
  <si>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</si>
  <si>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</si>
  <si>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</si>
  <si>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</si>
  <si>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</si>
  <si>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</si>
  <si>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Desarrollo de una cultura de integridad y transparencia</t>
  </si>
  <si>
    <t xml:space="preserve">Alta Direccion </t>
  </si>
  <si>
    <t>Reducir (Mitigar)</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</si>
  <si>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</si>
  <si>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</si>
  <si>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</si>
  <si>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</si>
  <si>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</si>
  <si>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</si>
  <si>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</si>
  <si>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</si>
  <si>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</si>
  <si>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</si>
  <si>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</si>
  <si>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</si>
  <si>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</si>
  <si>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</si>
  <si>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</si>
  <si>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</si>
  <si>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</si>
  <si>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</si>
  <si>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</si>
  <si>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</si>
  <si>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</si>
  <si>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</si>
  <si>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</si>
  <si>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</si>
  <si>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</si>
  <si>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Moderado</t>
  </si>
  <si>
    <t xml:space="preserve">De la entidad, seccional, despachos a nivel departamental </t>
  </si>
  <si>
    <t>Mayor</t>
  </si>
  <si>
    <t>Catastrófico</t>
  </si>
  <si>
    <t>Afectación al presupuesto en un valor ≥0,5%.</t>
  </si>
  <si>
    <t>Afectación al presupuesto  en un valor  &lt;1% y ≥5%.</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</si>
  <si>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</si>
  <si>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</si>
  <si>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</si>
  <si>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</si>
  <si>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</si>
  <si>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</si>
  <si>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40% de los indicadores del proceso</t>
  </si>
  <si>
    <t>Incumplimiento del 60% de los indicadores del proceso</t>
  </si>
  <si>
    <t>Incumplimiento del 80% de los indicadores del proceso</t>
  </si>
  <si>
    <t>Incumplimiento del 100% de los indicadores del proceso</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</si>
  <si>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</si>
  <si>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</si>
  <si>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</si>
  <si>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</si>
  <si>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</si>
  <si>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</si>
  <si>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</si>
  <si>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</si>
  <si>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</si>
  <si>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</si>
  <si>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</si>
  <si>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</si>
  <si>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</si>
  <si>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</si>
  <si>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</si>
  <si>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</si>
  <si>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</si>
  <si>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</si>
  <si>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</si>
  <si>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</si>
  <si>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</si>
  <si>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</si>
  <si>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</si>
  <si>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</si>
  <si>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</si>
  <si>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</si>
  <si>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</si>
  <si>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</si>
  <si>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</si>
  <si>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</si>
  <si>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</si>
  <si>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</si>
  <si>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</si>
  <si>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</si>
  <si>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</si>
  <si>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</si>
  <si>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</si>
  <si>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</si>
  <si>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</si>
  <si>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</si>
  <si>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</si>
  <si>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</si>
  <si>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</si>
  <si>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</si>
  <si>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</si>
  <si>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</si>
  <si>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</si>
  <si>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</si>
  <si>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</si>
  <si>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</si>
  <si>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</si>
  <si>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</si>
  <si>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</si>
  <si>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</si>
  <si>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</si>
  <si>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</si>
  <si>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</si>
  <si>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</si>
  <si>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</si>
  <si>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</si>
  <si>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</si>
  <si>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</si>
  <si>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</si>
  <si>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</si>
  <si>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</si>
  <si>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</si>
  <si>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</si>
  <si>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</si>
  <si>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X</t>
  </si>
  <si>
    <t xml:space="preserve">En el primer trimetre no se ejecutaron contratos por parte de esta área. </t>
  </si>
  <si>
    <t>Acta Inducción Plan Anticorrupción</t>
  </si>
  <si>
    <t xml:space="preserve">Dureante el primer trimestre se trabajo haciendo mantemiento al cabraldo estrutra se cambiaron las impresoras 486 equipos, mantneimit  a redes en tal perioro </t>
  </si>
  <si>
    <t xml:space="preserve">Informes de redes </t>
  </si>
  <si>
    <t>ANÁLISIS DEL RESULTADO FINAL 
2 TRIMESTRE</t>
  </si>
  <si>
    <t>En el segundo trimetre no se ejecutaron contratos por parte de esta área.</t>
  </si>
  <si>
    <t>Se mantenien actualizado el cuadro de necesidades para una vez se disponga el presupuesto se supla el requeriniento tecnológico de acuerdo al orden de llegada.</t>
  </si>
  <si>
    <t>Informes de redes</t>
  </si>
  <si>
    <t>ANÁLISIS DEL RESULTADO FINAL 
3 TRIMESTRE</t>
  </si>
  <si>
    <t>En el tercero trimetre no se ejecutaron contratos por parte de esta área.</t>
  </si>
  <si>
    <t>Durante el periodo no se identificó que se presentaran actos indebidos se servidores judiciales del proceso, por tal razón no se ha materializado el riesgo del proceso.</t>
  </si>
  <si>
    <t>Se realizo contro y seguimiento a la ejecución del contrato mediante acta unica de pago.</t>
  </si>
  <si>
    <t>LAs actividades adelantadas por aprte de la supervidióin del contrato fueron efectivas atendiendo que el riesgo no se maerialzó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</si>
</sst>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9">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sz val="14"/>
      <name val="Azo Sans Medium"/>
    </font>
    <font>
      <b/>
      <sz val="12"/>
      <name val="Azo Sans Medium"/>
    </font>
    <font>
      <b/>
      <sz val="12"/>
      <name val="Arial"/>
      <family val="2"/>
    </font>
    <font>
      <sz val="12"/>
      <name val="Arial"/>
      <family val="2"/>
    </font>
    <font>
      <sz val="14"/>
      <name val="Azo Sans Light"/>
    </font>
    <font>
      <b/>
      <sz val="10"/>
      <color theme="0"/>
      <name val="Calibri"/>
      <family val="2"/>
      <scheme val="minor"/>
    </font>
    <font>
      <sz val="10"/>
      <color theme="0"/>
      <name val="Calibri"/>
      <family val="2"/>
      <scheme val="minor"/>
    </font>
    <font>
      <sz val="12"/>
      <color theme="1"/>
      <name val="Arial Narrow"/>
      <family val="2"/>
    </font>
    <font>
      <b/>
      <sz val="12"/>
      <color theme="1"/>
      <name val="Arial Narrow"/>
      <family val="2"/>
    </font>
    <font>
      <sz val="8"/>
      <color theme="0"/>
      <name val="Arial Narrow"/>
      <family val="2"/>
    </font>
    <font>
      <b/>
      <sz val="14"/>
      <color theme="1"/>
      <name val="Arial Narrow"/>
      <family val="2"/>
    </font>
    <font>
      <b/>
      <sz val="14"/>
      <color theme="1"/>
      <name val="Calibri"/>
      <family val="2"/>
      <scheme val="minor"/>
    </font>
    <font>
      <sz val="11"/>
      <color theme="0"/>
      <name val="Azo Sans Medium"/>
    </font>
    <font>
      <sz val="11"/>
      <color theme="1"/>
      <name val="Azo Sans Medium"/>
    </font>
    <font>
      <sz val="11"/>
      <color rgb="FF004D6D"/>
      <name val="Azo Sans Medium"/>
    </font>
    <font>
      <sz val="11"/>
      <color theme="0" tint="-4.9989318521683403E-2"/>
      <name val="Azo Sans Medium"/>
    </font>
    <font>
      <sz val="11"/>
      <color rgb="FF002060"/>
      <name val="Azo Sans Medium"/>
    </font>
    <font>
      <i/>
      <sz val="11"/>
      <color rgb="FF002060"/>
      <name val="Azo Sans Medium"/>
    </font>
    <font>
      <sz val="12"/>
      <color theme="0"/>
      <name val="Azo Sans Medium"/>
    </font>
    <font>
      <sz val="12"/>
      <color rgb="FF004D6D"/>
      <name val="Azo Sans Medium"/>
    </font>
    <font>
      <sz val="12"/>
      <name val="Azo Sans Light"/>
    </font>
    <font>
      <sz val="12"/>
      <color theme="1"/>
      <name val="Azo Sans Light"/>
    </font>
    <font>
      <b/>
      <sz val="14"/>
      <color rgb="FF004D6D"/>
      <name val="Azo Sans Medium"/>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
      <u/>
      <sz val="11"/>
      <color theme="10"/>
      <name val="Calibri"/>
      <family val="2"/>
      <scheme val="minor"/>
    </font>
    <font>
      <sz val="10"/>
      <color rgb="FF000000"/>
      <name val="Calibri"/>
    </font>
    <font>
      <sz val="10"/>
      <color rgb="FF000000"/>
      <name val="Calibri"/>
      <charset val="1"/>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0" tint="-0.24994659260841701"/>
        <bgColor indexed="64"/>
      </patternFill>
    </fill>
    <fill>
      <patternFill patternType="solid">
        <fgColor rgb="FFFFFF00"/>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diagonal/>
    </border>
    <border>
      <left/>
      <right style="double">
        <color theme="1" tint="0.14999847407452621"/>
      </right>
      <top style="double">
        <color theme="1" tint="0.14999847407452621"/>
      </top>
      <bottom style="double">
        <color theme="1" tint="0.14999847407452621"/>
      </bottom>
      <diagonal/>
    </border>
    <border>
      <left style="double">
        <color theme="0"/>
      </left>
      <right style="double">
        <color theme="0"/>
      </right>
      <top style="double">
        <color theme="0"/>
      </top>
      <bottom style="double">
        <color theme="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4DC0E3"/>
      </left>
      <right style="dotted">
        <color rgb="FF4DC0E3"/>
      </right>
      <top style="dotted">
        <color rgb="FF4DC0E3"/>
      </top>
      <bottom style="dotted">
        <color rgb="FF4DC0E3"/>
      </bottom>
      <diagonal/>
    </border>
    <border>
      <left style="dotted">
        <color rgb="FF4DC0E3"/>
      </left>
      <right style="dashed">
        <color rgb="FF00B0F0"/>
      </right>
      <top style="dotted">
        <color rgb="FF4DC0E3"/>
      </top>
      <bottom/>
      <diagonal/>
    </border>
    <border>
      <left style="dotted">
        <color rgb="FF4DC0E3"/>
      </left>
      <right style="dashed">
        <color rgb="FF00B0F0"/>
      </right>
      <top/>
      <bottom/>
      <diagonal/>
    </border>
    <border>
      <left style="dotted">
        <color rgb="FF4DC0E3"/>
      </left>
      <right style="dashed">
        <color rgb="FF00B0F0"/>
      </right>
      <top/>
      <bottom style="dashed">
        <color rgb="FF00B0F0"/>
      </bottom>
      <diagonal/>
    </border>
    <border>
      <left style="dotted">
        <color rgb="FF4DC0E3"/>
      </left>
      <right style="dashed">
        <color rgb="FF00B0F0"/>
      </right>
      <top style="dashed">
        <color rgb="FF00B0F0"/>
      </top>
      <bottom/>
      <diagonal/>
    </border>
    <border>
      <left style="dotted">
        <color rgb="FF4DC0E3"/>
      </left>
      <right style="dashed">
        <color rgb="FF00B0F0"/>
      </right>
      <top/>
      <bottom style="dotted">
        <color rgb="FF4DC0E3"/>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ck">
        <color theme="0"/>
      </left>
      <right/>
      <top/>
      <bottom style="thick">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thin">
        <color theme="0"/>
      </top>
      <bottom/>
      <diagonal/>
    </border>
    <border>
      <left style="thick">
        <color theme="0"/>
      </left>
      <right style="thick">
        <color theme="0"/>
      </right>
      <top/>
      <bottom/>
      <diagonal/>
    </border>
    <border>
      <left style="thick">
        <color theme="0"/>
      </left>
      <right style="thick">
        <color theme="0"/>
      </right>
      <top style="dashed">
        <color theme="9" tint="-0.24994659260841701"/>
      </top>
      <bottom/>
      <diagonal/>
    </border>
    <border>
      <left style="thick">
        <color theme="0"/>
      </left>
      <right/>
      <top/>
      <bottom style="medium">
        <color indexed="64"/>
      </bottom>
      <diagonal/>
    </border>
    <border>
      <left style="thin">
        <color indexed="64"/>
      </left>
      <right style="thin">
        <color indexed="64"/>
      </right>
      <top style="thin">
        <color indexed="64"/>
      </top>
      <bottom style="medium">
        <color indexed="64"/>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diagonal/>
    </border>
    <border>
      <left style="thick">
        <color theme="0"/>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top style="thick">
        <color theme="0"/>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6">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xf numFmtId="0" fontId="96" fillId="0" borderId="0" applyNumberFormat="0" applyFill="0" applyBorder="0" applyAlignment="0" applyProtection="0"/>
  </cellStyleXfs>
  <cellXfs count="514">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0" fillId="21" borderId="0" xfId="0" applyFill="1" applyAlignment="1">
      <alignment horizontal="justify" vertical="center"/>
    </xf>
    <xf numFmtId="0" fontId="67" fillId="0" borderId="0" xfId="0" applyFont="1" applyAlignment="1" applyProtection="1">
      <alignment vertical="top"/>
      <protection locked="0"/>
    </xf>
    <xf numFmtId="0" fontId="67" fillId="0" borderId="0" xfId="0" applyFont="1" applyAlignment="1">
      <alignment vertical="top"/>
    </xf>
    <xf numFmtId="0" fontId="69" fillId="0" borderId="0" xfId="0" applyFont="1" applyAlignment="1">
      <alignment vertical="top"/>
    </xf>
    <xf numFmtId="0" fontId="71" fillId="0" borderId="0" xfId="0" applyFont="1" applyAlignment="1">
      <alignment vertical="center"/>
    </xf>
    <xf numFmtId="0" fontId="72" fillId="3" borderId="0" xfId="0" applyFont="1" applyFill="1" applyAlignment="1">
      <alignment vertical="center"/>
    </xf>
    <xf numFmtId="0" fontId="72" fillId="0" borderId="0" xfId="0" applyFont="1" applyAlignment="1">
      <alignment vertical="center"/>
    </xf>
    <xf numFmtId="0" fontId="69" fillId="0" borderId="0" xfId="0" applyFont="1" applyAlignment="1">
      <alignment vertical="top" wrapText="1" readingOrder="1"/>
    </xf>
    <xf numFmtId="0" fontId="73" fillId="3" borderId="0" xfId="0" applyFont="1" applyFill="1" applyAlignment="1">
      <alignment horizontal="center" vertical="center" wrapText="1" readingOrder="1"/>
    </xf>
    <xf numFmtId="0" fontId="73" fillId="0" borderId="0" xfId="0" applyFont="1" applyAlignment="1">
      <alignment vertical="top"/>
    </xf>
    <xf numFmtId="0" fontId="69" fillId="0" borderId="0" xfId="0" applyFont="1" applyAlignment="1">
      <alignment horizontal="left" vertical="top"/>
    </xf>
    <xf numFmtId="0" fontId="69" fillId="0" borderId="0" xfId="0" applyFont="1" applyAlignment="1">
      <alignment horizontal="center" vertical="center"/>
    </xf>
    <xf numFmtId="0" fontId="67" fillId="0" borderId="0" xfId="0" applyFont="1" applyAlignment="1">
      <alignment horizontal="left" vertical="top"/>
    </xf>
    <xf numFmtId="0" fontId="67" fillId="0" borderId="0" xfId="0" applyFont="1" applyAlignment="1">
      <alignment horizontal="center" vertical="center"/>
    </xf>
    <xf numFmtId="0" fontId="74" fillId="4" borderId="4" xfId="0" applyFont="1" applyFill="1" applyBorder="1" applyAlignment="1">
      <alignment vertical="center"/>
    </xf>
    <xf numFmtId="0" fontId="74" fillId="4" borderId="4" xfId="0" applyFont="1" applyFill="1" applyBorder="1" applyAlignment="1">
      <alignment horizontal="left" vertical="center"/>
    </xf>
    <xf numFmtId="0" fontId="74" fillId="4" borderId="14" xfId="0" applyFont="1" applyFill="1" applyBorder="1" applyAlignment="1">
      <alignment vertical="center"/>
    </xf>
    <xf numFmtId="0" fontId="75" fillId="3" borderId="0" xfId="0" applyFont="1" applyFill="1" applyAlignment="1">
      <alignment vertical="center"/>
    </xf>
    <xf numFmtId="0" fontId="75" fillId="0" borderId="0" xfId="0" applyFont="1" applyAlignment="1">
      <alignment vertical="center"/>
    </xf>
    <xf numFmtId="0" fontId="74" fillId="4" borderId="0" xfId="0" applyFont="1" applyFill="1" applyAlignment="1">
      <alignment vertical="center"/>
    </xf>
    <xf numFmtId="0" fontId="74" fillId="4" borderId="0" xfId="0" applyFont="1" applyFill="1" applyAlignment="1">
      <alignment horizontal="left" vertical="center"/>
    </xf>
    <xf numFmtId="0" fontId="74" fillId="4" borderId="13" xfId="0" applyFont="1" applyFill="1" applyBorder="1" applyAlignment="1">
      <alignment vertical="center"/>
    </xf>
    <xf numFmtId="0" fontId="12" fillId="4" borderId="0" xfId="0" applyFont="1" applyFill="1" applyAlignment="1">
      <alignment horizontal="center" vertical="center"/>
    </xf>
    <xf numFmtId="0" fontId="74" fillId="3" borderId="0" xfId="0" applyFont="1" applyFill="1" applyAlignment="1">
      <alignment horizontal="center" vertical="center"/>
    </xf>
    <xf numFmtId="0" fontId="74"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6" xfId="0" applyFont="1" applyFill="1" applyBorder="1" applyAlignment="1">
      <alignment vertical="center"/>
    </xf>
    <xf numFmtId="0" fontId="5" fillId="3" borderId="15" xfId="0" applyFont="1" applyFill="1" applyBorder="1" applyAlignment="1">
      <alignment vertical="center"/>
    </xf>
    <xf numFmtId="0" fontId="5" fillId="3" borderId="17" xfId="0" applyFont="1" applyFill="1" applyBorder="1" applyAlignment="1">
      <alignment vertical="center"/>
    </xf>
    <xf numFmtId="0" fontId="5" fillId="3" borderId="0" xfId="0" applyFont="1" applyFill="1" applyAlignment="1">
      <alignment vertical="center"/>
    </xf>
    <xf numFmtId="0" fontId="76" fillId="3" borderId="31" xfId="0" applyFont="1" applyFill="1" applyBorder="1" applyAlignment="1" applyProtection="1">
      <alignment vertical="center"/>
      <protection locked="0"/>
    </xf>
    <xf numFmtId="0" fontId="76" fillId="3" borderId="31" xfId="0" applyFont="1" applyFill="1" applyBorder="1" applyAlignment="1" applyProtection="1">
      <alignment vertical="center" wrapText="1"/>
      <protection locked="0"/>
    </xf>
    <xf numFmtId="0" fontId="5" fillId="3" borderId="11" xfId="0" applyFont="1" applyFill="1" applyBorder="1" applyAlignment="1">
      <alignment vertical="center"/>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5" fillId="3" borderId="4" xfId="0" applyFont="1" applyFill="1" applyBorder="1" applyAlignment="1">
      <alignment vertical="center"/>
    </xf>
    <xf numFmtId="0" fontId="5" fillId="3" borderId="12" xfId="0" applyFont="1" applyFill="1" applyBorder="1" applyAlignment="1">
      <alignment vertical="center"/>
    </xf>
    <xf numFmtId="0" fontId="12" fillId="21" borderId="0" xfId="0" applyFont="1" applyFill="1" applyAlignment="1" applyProtection="1">
      <alignment vertical="center"/>
      <protection locked="0"/>
    </xf>
    <xf numFmtId="0" fontId="31" fillId="21" borderId="0" xfId="0" applyFont="1" applyFill="1" applyAlignment="1" applyProtection="1">
      <alignment horizontal="center" vertical="center"/>
      <protection locked="0"/>
    </xf>
    <xf numFmtId="0" fontId="12" fillId="21" borderId="0" xfId="0" applyFont="1" applyFill="1"/>
    <xf numFmtId="0" fontId="0" fillId="21" borderId="0" xfId="0" applyFill="1" applyAlignment="1">
      <alignment wrapText="1"/>
    </xf>
    <xf numFmtId="0" fontId="11" fillId="21" borderId="0" xfId="0" applyFont="1" applyFill="1" applyProtection="1">
      <protection locked="0"/>
    </xf>
    <xf numFmtId="0" fontId="0" fillId="21" borderId="0" xfId="0" applyFill="1" applyProtection="1">
      <protection locked="0"/>
    </xf>
    <xf numFmtId="0" fontId="27" fillId="17" borderId="0" xfId="0" applyFont="1" applyFill="1"/>
    <xf numFmtId="0" fontId="81" fillId="19" borderId="23" xfId="0" applyFont="1" applyFill="1" applyBorder="1" applyAlignment="1" applyProtection="1">
      <alignment horizontal="left" vertical="center" wrapText="1"/>
      <protection locked="0"/>
    </xf>
    <xf numFmtId="0" fontId="81" fillId="19" borderId="23" xfId="0" applyFont="1" applyFill="1" applyBorder="1" applyAlignment="1" applyProtection="1">
      <alignment horizontal="center" vertical="center"/>
      <protection locked="0"/>
    </xf>
    <xf numFmtId="0" fontId="62" fillId="5" borderId="23" xfId="0" applyFont="1" applyFill="1" applyBorder="1" applyAlignment="1" applyProtection="1">
      <alignment horizontal="center" vertical="center" wrapText="1"/>
      <protection locked="0"/>
    </xf>
    <xf numFmtId="0" fontId="82" fillId="0" borderId="0" xfId="0" applyFont="1" applyAlignment="1" applyProtection="1">
      <alignment horizontal="left" vertical="center"/>
      <protection locked="0"/>
    </xf>
    <xf numFmtId="0" fontId="81" fillId="0" borderId="0" xfId="0" applyFont="1" applyAlignment="1" applyProtection="1">
      <alignment horizontal="center" vertical="center"/>
      <protection locked="0"/>
    </xf>
    <xf numFmtId="0" fontId="82" fillId="0" borderId="0" xfId="0" applyFont="1" applyAlignment="1" applyProtection="1">
      <alignment horizontal="center" vertical="center"/>
      <protection locked="0"/>
    </xf>
    <xf numFmtId="0" fontId="82" fillId="0" borderId="0" xfId="0" applyFont="1" applyAlignment="1" applyProtection="1">
      <alignment horizontal="left"/>
      <protection locked="0"/>
    </xf>
    <xf numFmtId="0" fontId="82" fillId="0" borderId="0" xfId="0" applyFont="1" applyAlignment="1" applyProtection="1">
      <alignment horizontal="center"/>
      <protection locked="0"/>
    </xf>
    <xf numFmtId="0" fontId="82" fillId="0" borderId="0" xfId="0" applyFont="1"/>
    <xf numFmtId="0" fontId="83" fillId="20" borderId="39" xfId="0" applyFont="1" applyFill="1" applyBorder="1" applyAlignment="1">
      <alignment horizontal="center" vertical="center" wrapText="1" readingOrder="1"/>
    </xf>
    <xf numFmtId="0" fontId="85" fillId="0" borderId="26" xfId="0" applyFont="1" applyBorder="1" applyAlignment="1">
      <alignment horizontal="center" vertical="center" wrapText="1" readingOrder="1"/>
    </xf>
    <xf numFmtId="0" fontId="85" fillId="0" borderId="26" xfId="0" applyFont="1" applyBorder="1" applyAlignment="1">
      <alignment horizontal="justify" vertical="center" wrapText="1"/>
    </xf>
    <xf numFmtId="0" fontId="85" fillId="0" borderId="26" xfId="0" applyFont="1" applyBorder="1" applyAlignment="1">
      <alignment horizontal="center" vertical="center" wrapText="1"/>
    </xf>
    <xf numFmtId="0" fontId="85" fillId="0" borderId="26" xfId="0" applyFont="1" applyBorder="1" applyAlignment="1">
      <alignment horizontal="justify" vertical="center" wrapText="1" readingOrder="1"/>
    </xf>
    <xf numFmtId="0" fontId="83" fillId="3" borderId="39" xfId="0" applyFont="1" applyFill="1" applyBorder="1" applyAlignment="1">
      <alignment vertical="center" wrapText="1" readingOrder="1"/>
    </xf>
    <xf numFmtId="0" fontId="88" fillId="20" borderId="23" xfId="0" applyFont="1" applyFill="1" applyBorder="1" applyAlignment="1">
      <alignment horizontal="center" vertical="center"/>
    </xf>
    <xf numFmtId="0" fontId="88" fillId="5" borderId="23" xfId="0" applyFont="1" applyFill="1" applyBorder="1" applyAlignment="1">
      <alignment horizontal="center" vertical="center"/>
    </xf>
    <xf numFmtId="0" fontId="88" fillId="5" borderId="23" xfId="0" applyFont="1" applyFill="1" applyBorder="1" applyAlignment="1">
      <alignment vertical="center" wrapText="1"/>
    </xf>
    <xf numFmtId="0" fontId="89" fillId="3" borderId="23" xfId="0" applyFont="1" applyFill="1" applyBorder="1" applyAlignment="1">
      <alignment horizontal="center" vertical="center" wrapText="1"/>
    </xf>
    <xf numFmtId="0" fontId="90" fillId="3" borderId="23" xfId="0" applyFont="1" applyFill="1" applyBorder="1" applyAlignment="1">
      <alignment horizontal="center" vertical="center" wrapText="1"/>
    </xf>
    <xf numFmtId="0" fontId="90" fillId="3" borderId="23" xfId="0" applyFont="1" applyFill="1" applyBorder="1" applyAlignment="1">
      <alignment horizontal="left" vertical="center"/>
    </xf>
    <xf numFmtId="0" fontId="88" fillId="3" borderId="23" xfId="0" applyFont="1" applyFill="1" applyBorder="1" applyAlignment="1">
      <alignment horizontal="left" vertical="center" wrapText="1"/>
    </xf>
    <xf numFmtId="0" fontId="90" fillId="3" borderId="23" xfId="0" applyFont="1" applyFill="1" applyBorder="1" applyAlignment="1">
      <alignment horizontal="left" vertical="center" wrapText="1"/>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6" xfId="1" applyFill="1" applyBorder="1"/>
    <xf numFmtId="0" fontId="7" fillId="3" borderId="37" xfId="1" applyFill="1" applyBorder="1" applyAlignment="1">
      <alignment horizontal="center" vertical="center"/>
    </xf>
    <xf numFmtId="0" fontId="22" fillId="3" borderId="37" xfId="1" applyFont="1" applyFill="1" applyBorder="1" applyAlignment="1">
      <alignment horizontal="left" vertical="center" wrapText="1"/>
    </xf>
    <xf numFmtId="0" fontId="7" fillId="3" borderId="37" xfId="1" applyFill="1" applyBorder="1" applyAlignment="1">
      <alignment horizontal="left" vertical="center" wrapText="1"/>
    </xf>
    <xf numFmtId="0" fontId="7" fillId="3" borderId="50" xfId="1" applyFill="1" applyBorder="1"/>
    <xf numFmtId="0" fontId="19" fillId="4" borderId="51" xfId="1" applyFont="1" applyFill="1" applyBorder="1" applyAlignment="1">
      <alignment horizontal="center" vertical="center"/>
    </xf>
    <xf numFmtId="0" fontId="7" fillId="3" borderId="54" xfId="1" applyFill="1" applyBorder="1"/>
    <xf numFmtId="0" fontId="7" fillId="3" borderId="1" xfId="1" applyFill="1" applyBorder="1" applyAlignment="1">
      <alignment horizontal="center" vertical="center"/>
    </xf>
    <xf numFmtId="0" fontId="54" fillId="3" borderId="56"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21"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3" xfId="0" applyFont="1" applyFill="1" applyBorder="1"/>
    <xf numFmtId="0" fontId="17" fillId="3" borderId="33" xfId="0" applyFont="1" applyFill="1" applyBorder="1" applyAlignment="1">
      <alignment horizontal="center" vertical="center"/>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vertical="center" wrapText="1"/>
      <protection locked="0"/>
    </xf>
    <xf numFmtId="0" fontId="3" fillId="4" borderId="17" xfId="0" applyFont="1" applyFill="1" applyBorder="1" applyAlignment="1">
      <alignment vertical="center"/>
    </xf>
    <xf numFmtId="0" fontId="3" fillId="4" borderId="0" xfId="0" applyFont="1" applyFill="1" applyAlignment="1">
      <alignment vertical="center"/>
    </xf>
    <xf numFmtId="0" fontId="3" fillId="4" borderId="72"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75" xfId="0" applyFont="1" applyFill="1" applyBorder="1" applyAlignment="1">
      <alignment horizontal="center" vertical="center"/>
    </xf>
    <xf numFmtId="0" fontId="3" fillId="4" borderId="74" xfId="0"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30" xfId="0" applyFont="1" applyBorder="1" applyAlignment="1">
      <alignment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12" fillId="0" borderId="30" xfId="0" applyFont="1" applyBorder="1" applyAlignment="1">
      <alignment horizontal="center" vertical="center"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21" fillId="0" borderId="1" xfId="0" applyFont="1" applyBorder="1" applyAlignment="1">
      <alignment horizontal="justify" vertical="center"/>
    </xf>
    <xf numFmtId="0" fontId="0" fillId="0" borderId="51" xfId="0" applyBorder="1" applyAlignment="1">
      <alignment horizontal="center" vertical="center" wrapText="1"/>
    </xf>
    <xf numFmtId="0" fontId="0" fillId="0" borderId="1" xfId="0" applyBorder="1" applyAlignment="1">
      <alignment horizontal="center" vertical="center" wrapText="1"/>
    </xf>
    <xf numFmtId="0" fontId="3" fillId="4" borderId="81" xfId="0" applyFont="1" applyFill="1" applyBorder="1" applyAlignment="1">
      <alignment horizontal="center" vertical="center"/>
    </xf>
    <xf numFmtId="0" fontId="3" fillId="4" borderId="71" xfId="0" applyFont="1" applyFill="1" applyBorder="1" applyAlignment="1">
      <alignment horizontal="center" vertical="center" textRotation="90" wrapText="1"/>
    </xf>
    <xf numFmtId="0" fontId="92" fillId="4" borderId="71" xfId="0" applyFont="1" applyFill="1" applyBorder="1" applyAlignment="1">
      <alignment horizontal="center" vertical="center" textRotation="90"/>
    </xf>
    <xf numFmtId="3" fontId="0" fillId="0" borderId="51" xfId="0" applyNumberFormat="1" applyBorder="1" applyAlignment="1">
      <alignment horizontal="justify" vertical="center" wrapText="1"/>
    </xf>
    <xf numFmtId="0" fontId="0" fillId="0" borderId="51" xfId="0" applyBorder="1" applyAlignment="1">
      <alignment horizontal="justify" vertical="center" wrapText="1"/>
    </xf>
    <xf numFmtId="0" fontId="21" fillId="0" borderId="51" xfId="0" applyFont="1" applyBorder="1" applyAlignment="1" applyProtection="1">
      <alignment horizontal="justify" vertical="center" wrapText="1"/>
      <protection locked="0"/>
    </xf>
    <xf numFmtId="2" fontId="0" fillId="0" borderId="51" xfId="3" applyNumberFormat="1" applyFont="1" applyBorder="1" applyAlignment="1">
      <alignment horizontal="center" vertical="center" wrapText="1"/>
    </xf>
    <xf numFmtId="3" fontId="0" fillId="0" borderId="1" xfId="0" applyNumberFormat="1" applyBorder="1" applyAlignment="1">
      <alignment horizontal="justify" vertical="center" wrapText="1"/>
    </xf>
    <xf numFmtId="0" fontId="0" fillId="0" borderId="1" xfId="0" applyBorder="1" applyAlignment="1">
      <alignment horizontal="justify" vertical="center" wrapText="1"/>
    </xf>
    <xf numFmtId="2" fontId="0" fillId="0" borderId="1" xfId="3" applyNumberFormat="1" applyFont="1" applyBorder="1" applyAlignment="1">
      <alignment horizontal="center" vertical="center" wrapText="1"/>
    </xf>
    <xf numFmtId="2" fontId="0" fillId="0" borderId="1" xfId="3" applyNumberFormat="1" applyFont="1" applyBorder="1" applyAlignment="1">
      <alignment horizontal="justify" vertical="center" wrapText="1"/>
    </xf>
    <xf numFmtId="3" fontId="0" fillId="0" borderId="77" xfId="0" applyNumberFormat="1" applyBorder="1" applyAlignment="1">
      <alignment horizontal="justify" vertical="center" wrapText="1"/>
    </xf>
    <xf numFmtId="0" fontId="0" fillId="0" borderId="77" xfId="0" applyBorder="1" applyAlignment="1">
      <alignment horizontal="justify" vertical="center" wrapText="1"/>
    </xf>
    <xf numFmtId="0" fontId="0" fillId="0" borderId="77" xfId="0" applyBorder="1" applyAlignment="1">
      <alignment horizontal="center" vertical="center" wrapText="1"/>
    </xf>
    <xf numFmtId="2" fontId="0" fillId="0" borderId="77" xfId="3" applyNumberFormat="1" applyFont="1" applyBorder="1" applyAlignment="1">
      <alignment horizontal="center" vertical="center" wrapText="1"/>
    </xf>
    <xf numFmtId="2" fontId="0" fillId="0" borderId="77" xfId="3" applyNumberFormat="1" applyFont="1" applyBorder="1" applyAlignment="1">
      <alignment horizontal="justify" vertical="center" wrapText="1"/>
    </xf>
    <xf numFmtId="0" fontId="92" fillId="4" borderId="71" xfId="0" applyFont="1" applyFill="1" applyBorder="1" applyAlignment="1">
      <alignment horizontal="center" vertical="center" textRotation="90" wrapText="1"/>
    </xf>
    <xf numFmtId="0" fontId="3" fillId="4" borderId="87" xfId="0" applyFont="1" applyFill="1" applyBorder="1" applyAlignment="1">
      <alignment horizontal="center" vertical="center" textRotation="90" wrapText="1"/>
    </xf>
    <xf numFmtId="0" fontId="3" fillId="4" borderId="88" xfId="0" applyFont="1" applyFill="1" applyBorder="1" applyAlignment="1">
      <alignment horizontal="center" vertical="center" textRotation="90" wrapText="1"/>
    </xf>
    <xf numFmtId="0" fontId="3" fillId="4" borderId="89" xfId="0" applyFont="1" applyFill="1" applyBorder="1" applyAlignment="1">
      <alignment horizontal="center" vertical="center" wrapText="1"/>
    </xf>
    <xf numFmtId="0" fontId="3" fillId="4" borderId="90" xfId="0" applyFont="1" applyFill="1" applyBorder="1" applyAlignment="1">
      <alignment horizontal="center" vertical="center" textRotation="90" wrapText="1"/>
    </xf>
    <xf numFmtId="0" fontId="3" fillId="4" borderId="91" xfId="0" applyFont="1" applyFill="1" applyBorder="1" applyAlignment="1">
      <alignment horizontal="center" vertical="center" textRotation="90" wrapText="1"/>
    </xf>
    <xf numFmtId="2" fontId="0" fillId="0" borderId="51" xfId="3" applyNumberFormat="1" applyFont="1" applyBorder="1" applyAlignment="1">
      <alignment horizontal="justify" vertical="center" wrapText="1"/>
    </xf>
    <xf numFmtId="0" fontId="11" fillId="0" borderId="77" xfId="0" applyFont="1" applyBorder="1" applyAlignment="1" applyProtection="1">
      <alignment horizontal="justify" vertical="center" wrapText="1"/>
      <protection locked="0"/>
    </xf>
    <xf numFmtId="0" fontId="3" fillId="3" borderId="68" xfId="0" applyFont="1" applyFill="1" applyBorder="1" applyAlignment="1">
      <alignment horizontal="center" vertical="center"/>
    </xf>
    <xf numFmtId="4" fontId="0" fillId="0" borderId="51" xfId="0" applyNumberFormat="1" applyBorder="1" applyAlignment="1">
      <alignment horizontal="center" vertical="center" wrapText="1"/>
    </xf>
    <xf numFmtId="0" fontId="10" fillId="3" borderId="51" xfId="0" applyFont="1" applyFill="1" applyBorder="1" applyAlignment="1">
      <alignment horizontal="center" vertical="center"/>
    </xf>
    <xf numFmtId="0" fontId="10" fillId="3" borderId="83" xfId="0" applyFont="1" applyFill="1" applyBorder="1" applyAlignment="1">
      <alignment horizontal="center" vertical="center"/>
    </xf>
    <xf numFmtId="4" fontId="0" fillId="0" borderId="1" xfId="0" applyNumberFormat="1" applyBorder="1" applyAlignment="1">
      <alignment horizontal="center" vertical="center" wrapText="1"/>
    </xf>
    <xf numFmtId="0" fontId="10" fillId="3" borderId="1" xfId="0" applyFont="1" applyFill="1" applyBorder="1" applyAlignment="1">
      <alignment horizontal="center" vertical="center"/>
    </xf>
    <xf numFmtId="0" fontId="10" fillId="3" borderId="61" xfId="0" applyFont="1" applyFill="1" applyBorder="1" applyAlignment="1">
      <alignment horizontal="center" vertical="center"/>
    </xf>
    <xf numFmtId="4" fontId="0" fillId="0" borderId="77" xfId="0" applyNumberFormat="1" applyBorder="1" applyAlignment="1">
      <alignment horizontal="center" vertical="center" wrapText="1"/>
    </xf>
    <xf numFmtId="0" fontId="10" fillId="3" borderId="77" xfId="0" applyFont="1" applyFill="1" applyBorder="1" applyAlignment="1">
      <alignment horizontal="center" vertical="center"/>
    </xf>
    <xf numFmtId="0" fontId="10" fillId="3" borderId="86" xfId="0" applyFont="1" applyFill="1" applyBorder="1" applyAlignment="1">
      <alignment horizontal="center" vertical="center"/>
    </xf>
    <xf numFmtId="0" fontId="0" fillId="3" borderId="101" xfId="0" applyFill="1" applyBorder="1"/>
    <xf numFmtId="0" fontId="40" fillId="0" borderId="0" xfId="0" applyFont="1" applyAlignment="1">
      <alignment horizontal="center" vertical="center" wrapText="1"/>
    </xf>
    <xf numFmtId="0" fontId="41" fillId="6" borderId="32" xfId="0" applyFont="1" applyFill="1" applyBorder="1" applyAlignment="1">
      <alignment horizontal="center" vertical="center" wrapText="1" readingOrder="1"/>
    </xf>
    <xf numFmtId="0" fontId="41" fillId="6" borderId="33" xfId="0" applyFont="1" applyFill="1" applyBorder="1" applyAlignment="1">
      <alignment horizontal="center" vertical="center" wrapText="1" readingOrder="1"/>
    </xf>
    <xf numFmtId="0" fontId="41" fillId="6" borderId="34" xfId="0" applyFont="1" applyFill="1" applyBorder="1" applyAlignment="1">
      <alignment horizontal="center" vertical="center" wrapText="1" readingOrder="1"/>
    </xf>
    <xf numFmtId="0" fontId="93" fillId="3" borderId="0" xfId="0" applyFont="1" applyFill="1"/>
    <xf numFmtId="0" fontId="41" fillId="6" borderId="92"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102" xfId="0" applyFont="1" applyFill="1" applyBorder="1" applyAlignment="1">
      <alignment horizontal="center" vertical="center" wrapText="1" readingOrder="1"/>
    </xf>
    <xf numFmtId="0" fontId="42" fillId="8" borderId="103" xfId="0" applyFont="1" applyFill="1" applyBorder="1" applyAlignment="1">
      <alignment horizontal="center" vertical="center" wrapText="1" readingOrder="1"/>
    </xf>
    <xf numFmtId="0" fontId="42" fillId="9" borderId="103" xfId="0" applyFont="1" applyFill="1" applyBorder="1" applyAlignment="1">
      <alignment horizontal="center" vertical="center" wrapText="1" readingOrder="1"/>
    </xf>
    <xf numFmtId="0" fontId="42" fillId="10" borderId="103" xfId="0" applyFont="1" applyFill="1" applyBorder="1" applyAlignment="1">
      <alignment horizontal="center" vertical="center" wrapText="1" readingOrder="1"/>
    </xf>
    <xf numFmtId="0" fontId="43" fillId="11" borderId="103"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104" xfId="0" applyFont="1" applyFill="1" applyBorder="1" applyAlignment="1">
      <alignment horizontal="center" vertical="center" wrapText="1" readingOrder="1"/>
    </xf>
    <xf numFmtId="0" fontId="42" fillId="8" borderId="105" xfId="0" applyFont="1" applyFill="1" applyBorder="1" applyAlignment="1">
      <alignment horizontal="center" vertical="center" wrapText="1" readingOrder="1"/>
    </xf>
    <xf numFmtId="0" fontId="42" fillId="9" borderId="105" xfId="0" applyFont="1" applyFill="1" applyBorder="1" applyAlignment="1">
      <alignment horizontal="center" vertical="center" wrapText="1" readingOrder="1"/>
    </xf>
    <xf numFmtId="0" fontId="42" fillId="10" borderId="105" xfId="0" applyFont="1" applyFill="1" applyBorder="1" applyAlignment="1">
      <alignment horizontal="center" vertical="center" wrapText="1" readingOrder="1"/>
    </xf>
    <xf numFmtId="0" fontId="43" fillId="11" borderId="105"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2" xfId="0" applyFill="1" applyBorder="1"/>
    <xf numFmtId="0" fontId="0" fillId="3" borderId="33" xfId="0" applyFill="1" applyBorder="1"/>
    <xf numFmtId="0" fontId="0" fillId="3" borderId="34" xfId="0" applyFill="1" applyBorder="1"/>
    <xf numFmtId="0" fontId="0" fillId="3" borderId="5" xfId="0" applyFill="1" applyBorder="1"/>
    <xf numFmtId="0" fontId="0" fillId="3" borderId="35"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61"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6" xfId="0" applyFill="1" applyBorder="1"/>
    <xf numFmtId="0" fontId="28" fillId="0" borderId="36" xfId="0" applyFont="1" applyBorder="1" applyAlignment="1">
      <alignment horizontal="center" vertical="center" wrapText="1"/>
    </xf>
    <xf numFmtId="0" fontId="28" fillId="0" borderId="109" xfId="0" applyFont="1" applyBorder="1" applyAlignment="1">
      <alignment horizontal="center" vertical="center" wrapText="1"/>
    </xf>
    <xf numFmtId="0" fontId="35" fillId="4" borderId="1" xfId="0" applyFont="1" applyFill="1" applyBorder="1" applyAlignment="1">
      <alignment vertical="center" wrapText="1"/>
    </xf>
    <xf numFmtId="0" fontId="33" fillId="4" borderId="78" xfId="0" applyFont="1" applyFill="1" applyBorder="1" applyAlignment="1" applyProtection="1">
      <alignment horizontal="center" vertical="center" wrapText="1"/>
      <protection locked="0"/>
    </xf>
    <xf numFmtId="0" fontId="33" fillId="16" borderId="78" xfId="0" applyFont="1" applyFill="1" applyBorder="1" applyAlignment="1" applyProtection="1">
      <alignment horizontal="center" vertical="center" textRotation="90"/>
      <protection locked="0"/>
    </xf>
    <xf numFmtId="0" fontId="34" fillId="4" borderId="78" xfId="0" applyFont="1" applyFill="1" applyBorder="1" applyAlignment="1">
      <alignment horizontal="center" vertical="center" wrapText="1"/>
    </xf>
    <xf numFmtId="0" fontId="27" fillId="22" borderId="0" xfId="0" applyFont="1" applyFill="1"/>
    <xf numFmtId="0" fontId="26" fillId="21" borderId="12" xfId="0" applyFont="1" applyFill="1" applyBorder="1"/>
    <xf numFmtId="0" fontId="12" fillId="21" borderId="12" xfId="0" applyFont="1" applyFill="1" applyBorder="1" applyAlignment="1" applyProtection="1">
      <alignment vertical="center"/>
      <protection locked="0"/>
    </xf>
    <xf numFmtId="0" fontId="31" fillId="21" borderId="12" xfId="0" applyFont="1" applyFill="1" applyBorder="1" applyAlignment="1" applyProtection="1">
      <alignment horizontal="center" vertical="center"/>
      <protection locked="0"/>
    </xf>
    <xf numFmtId="0" fontId="65" fillId="0" borderId="0" xfId="0" applyFont="1"/>
    <xf numFmtId="0" fontId="94" fillId="0" borderId="111" xfId="0" applyFont="1" applyBorder="1" applyAlignment="1">
      <alignment horizontal="center" vertical="center" wrapText="1"/>
    </xf>
    <xf numFmtId="0" fontId="94" fillId="0" borderId="34" xfId="0" applyFont="1" applyBorder="1" applyAlignment="1">
      <alignment horizontal="center" vertical="center" wrapText="1"/>
    </xf>
    <xf numFmtId="0" fontId="95" fillId="0" borderId="109" xfId="0" applyFont="1" applyBorder="1" applyAlignment="1">
      <alignment horizontal="center" vertical="center" wrapText="1"/>
    </xf>
    <xf numFmtId="0" fontId="95" fillId="0" borderId="38" xfId="0" applyFont="1" applyBorder="1" applyAlignment="1">
      <alignment horizontal="center" vertical="center" wrapText="1"/>
    </xf>
    <xf numFmtId="0" fontId="94" fillId="0" borderId="112" xfId="0" applyFont="1" applyBorder="1" applyAlignment="1">
      <alignment horizontal="center" vertical="center" wrapText="1"/>
    </xf>
    <xf numFmtId="0" fontId="94" fillId="0" borderId="35" xfId="0" applyFont="1" applyBorder="1" applyAlignment="1">
      <alignment horizontal="center" vertical="center" wrapText="1"/>
    </xf>
    <xf numFmtId="14" fontId="95" fillId="0" borderId="38" xfId="0" applyNumberFormat="1" applyFont="1" applyBorder="1" applyAlignment="1">
      <alignment horizontal="center" vertical="center" wrapText="1"/>
    </xf>
    <xf numFmtId="0" fontId="66" fillId="0" borderId="0" xfId="0" applyFont="1"/>
    <xf numFmtId="0" fontId="23" fillId="0" borderId="0" xfId="0" applyFont="1" applyAlignment="1">
      <alignment horizontal="center" vertical="center" wrapText="1"/>
    </xf>
    <xf numFmtId="0" fontId="64" fillId="0" borderId="0" xfId="0" applyFont="1" applyAlignment="1">
      <alignment horizontal="center" vertical="center"/>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80" fillId="0" borderId="0" xfId="0" applyFont="1" applyAlignment="1">
      <alignment horizontal="center"/>
    </xf>
    <xf numFmtId="0" fontId="0" fillId="0" borderId="32" xfId="0" applyBorder="1" applyAlignment="1">
      <alignment horizontal="left" vertical="top" wrapText="1"/>
    </xf>
    <xf numFmtId="0" fontId="0" fillId="0" borderId="33" xfId="0" applyBorder="1" applyAlignment="1">
      <alignment horizontal="left" vertical="top" wrapText="1"/>
    </xf>
    <xf numFmtId="0" fontId="0" fillId="0" borderId="34"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83" fillId="3" borderId="39" xfId="0" applyFont="1" applyFill="1" applyBorder="1" applyAlignment="1">
      <alignment horizontal="left" vertical="center" wrapText="1" readingOrder="1"/>
    </xf>
    <xf numFmtId="0" fontId="68" fillId="0" borderId="0" xfId="0" applyFont="1" applyAlignment="1" applyProtection="1">
      <alignment horizontal="center" vertical="center" wrapText="1"/>
      <protection locked="0"/>
    </xf>
    <xf numFmtId="0" fontId="62" fillId="5" borderId="24" xfId="0" applyFont="1" applyFill="1" applyBorder="1" applyAlignment="1" applyProtection="1">
      <alignment horizontal="center" vertical="center" wrapText="1"/>
      <protection locked="0"/>
    </xf>
    <xf numFmtId="0" fontId="62" fillId="5" borderId="25" xfId="0" applyFont="1" applyFill="1" applyBorder="1" applyAlignment="1" applyProtection="1">
      <alignment horizontal="center" vertical="center" wrapText="1"/>
      <protection locked="0"/>
    </xf>
    <xf numFmtId="0" fontId="62" fillId="5" borderId="23" xfId="0" applyFont="1" applyFill="1" applyBorder="1" applyAlignment="1" applyProtection="1">
      <alignment horizontal="center" vertical="center"/>
      <protection locked="0"/>
    </xf>
    <xf numFmtId="0" fontId="81" fillId="5" borderId="23" xfId="0" applyFont="1" applyFill="1" applyBorder="1" applyAlignment="1" applyProtection="1">
      <alignment horizontal="center" vertical="center"/>
      <protection locked="0"/>
    </xf>
    <xf numFmtId="0" fontId="83" fillId="0" borderId="23" xfId="0" applyFont="1" applyBorder="1" applyAlignment="1" applyProtection="1">
      <alignment horizontal="center" vertical="center"/>
      <protection locked="0"/>
    </xf>
    <xf numFmtId="0" fontId="83" fillId="20" borderId="23" xfId="0" applyFont="1" applyFill="1" applyBorder="1" applyAlignment="1" applyProtection="1">
      <alignment horizontal="center" vertical="center"/>
      <protection locked="0"/>
    </xf>
    <xf numFmtId="0" fontId="82" fillId="5" borderId="23" xfId="0" applyFont="1" applyFill="1" applyBorder="1" applyAlignment="1" applyProtection="1">
      <alignment horizontal="center" vertical="center" wrapText="1"/>
      <protection locked="0"/>
    </xf>
    <xf numFmtId="0" fontId="82" fillId="5" borderId="23" xfId="0" applyFont="1" applyFill="1" applyBorder="1" applyAlignment="1" applyProtection="1">
      <alignment horizontal="center" vertical="center"/>
      <protection locked="0"/>
    </xf>
    <xf numFmtId="0" fontId="62" fillId="5" borderId="23" xfId="0" applyFont="1" applyFill="1" applyBorder="1" applyAlignment="1" applyProtection="1">
      <alignment horizontal="left" vertical="center" wrapText="1"/>
      <protection locked="0"/>
    </xf>
    <xf numFmtId="0" fontId="84" fillId="19" borderId="39" xfId="0" applyFont="1" applyFill="1" applyBorder="1" applyAlignment="1">
      <alignment horizontal="center" vertical="center" wrapText="1" readingOrder="1"/>
    </xf>
    <xf numFmtId="0" fontId="83" fillId="3" borderId="40" xfId="0" applyFont="1" applyFill="1" applyBorder="1" applyAlignment="1">
      <alignment horizontal="left" vertical="center" wrapText="1" readingOrder="1"/>
    </xf>
    <xf numFmtId="0" fontId="83" fillId="3" borderId="41" xfId="0" applyFont="1" applyFill="1" applyBorder="1" applyAlignment="1">
      <alignment horizontal="left" vertical="center" wrapText="1" readingOrder="1"/>
    </xf>
    <xf numFmtId="0" fontId="83" fillId="3" borderId="42" xfId="0" applyFont="1" applyFill="1" applyBorder="1" applyAlignment="1">
      <alignment horizontal="left" vertical="center" wrapText="1" readingOrder="1"/>
    </xf>
    <xf numFmtId="0" fontId="83" fillId="3" borderId="43" xfId="0" applyFont="1" applyFill="1" applyBorder="1" applyAlignment="1">
      <alignment horizontal="left" vertical="center" wrapText="1" readingOrder="1"/>
    </xf>
    <xf numFmtId="0" fontId="83" fillId="3" borderId="44" xfId="0" applyFont="1" applyFill="1" applyBorder="1" applyAlignment="1">
      <alignment horizontal="left" vertical="center" wrapText="1" readingOrder="1"/>
    </xf>
    <xf numFmtId="0" fontId="91" fillId="0" borderId="0" xfId="0" applyFont="1" applyAlignment="1">
      <alignment horizontal="center" vertical="center" wrapText="1"/>
    </xf>
    <xf numFmtId="0" fontId="87" fillId="19" borderId="23" xfId="0" applyFont="1" applyFill="1" applyBorder="1" applyAlignment="1">
      <alignment horizontal="center"/>
    </xf>
    <xf numFmtId="0" fontId="88" fillId="20" borderId="23" xfId="0" applyFont="1" applyFill="1" applyBorder="1" applyAlignment="1">
      <alignment horizontal="center" vertical="center" wrapText="1"/>
    </xf>
    <xf numFmtId="0" fontId="88" fillId="20" borderId="23" xfId="0" applyFont="1" applyFill="1" applyBorder="1" applyAlignment="1">
      <alignment horizontal="center" vertical="center"/>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5" xfId="1" applyFill="1" applyBorder="1" applyAlignment="1">
      <alignment horizontal="left" vertical="top" wrapText="1"/>
    </xf>
    <xf numFmtId="0" fontId="7" fillId="3" borderId="36" xfId="1" applyFill="1" applyBorder="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60" fillId="3" borderId="0" xfId="1" applyFont="1" applyFill="1" applyAlignment="1">
      <alignment horizontal="justify" vertical="center" wrapText="1"/>
    </xf>
    <xf numFmtId="0" fontId="54" fillId="3" borderId="1" xfId="0" applyFont="1" applyFill="1" applyBorder="1" applyAlignment="1">
      <alignment horizontal="left" vertical="center" wrapText="1"/>
    </xf>
    <xf numFmtId="0" fontId="48" fillId="3" borderId="1" xfId="1" applyFont="1" applyFill="1" applyBorder="1" applyAlignment="1">
      <alignment horizontal="justify" vertical="center" wrapText="1"/>
    </xf>
    <xf numFmtId="0" fontId="48" fillId="3" borderId="61" xfId="1" applyFont="1" applyFill="1" applyBorder="1" applyAlignment="1">
      <alignment horizontal="justify" vertical="center" wrapText="1"/>
    </xf>
    <xf numFmtId="0" fontId="54" fillId="3" borderId="59" xfId="0" applyFont="1" applyFill="1" applyBorder="1" applyAlignment="1">
      <alignment horizontal="left" vertical="center" wrapText="1"/>
    </xf>
    <xf numFmtId="0" fontId="54" fillId="3" borderId="60" xfId="0" applyFont="1" applyFill="1" applyBorder="1" applyAlignment="1">
      <alignment horizontal="left" vertical="center" wrapText="1"/>
    </xf>
    <xf numFmtId="0" fontId="60" fillId="3" borderId="1" xfId="1" applyFont="1" applyFill="1" applyBorder="1" applyAlignment="1">
      <alignment horizontal="justify" vertical="center" wrapText="1"/>
    </xf>
    <xf numFmtId="0" fontId="60" fillId="3" borderId="61" xfId="1" applyFont="1" applyFill="1" applyBorder="1" applyAlignment="1">
      <alignment horizontal="justify" vertical="center" wrapText="1"/>
    </xf>
    <xf numFmtId="0" fontId="48" fillId="3" borderId="59" xfId="1" applyFont="1" applyFill="1" applyBorder="1" applyAlignment="1">
      <alignment horizontal="justify" vertical="center" wrapText="1"/>
    </xf>
    <xf numFmtId="0" fontId="48" fillId="3" borderId="62" xfId="1" applyFont="1" applyFill="1" applyBorder="1" applyAlignment="1">
      <alignment horizontal="justify" vertical="center" wrapText="1"/>
    </xf>
    <xf numFmtId="0" fontId="60" fillId="3" borderId="0" xfId="1" applyFont="1" applyFill="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5"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5" xfId="1" applyFont="1" applyFill="1" applyBorder="1" applyAlignment="1">
      <alignment horizontal="left" vertical="top" wrapText="1"/>
    </xf>
    <xf numFmtId="0" fontId="55" fillId="4" borderId="19" xfId="2" applyFont="1" applyFill="1" applyBorder="1" applyAlignment="1">
      <alignment horizontal="center" vertical="center" wrapText="1"/>
    </xf>
    <xf numFmtId="0" fontId="54" fillId="7" borderId="59" xfId="0" applyFont="1" applyFill="1" applyBorder="1" applyAlignment="1">
      <alignment horizontal="left" vertical="center" wrapText="1"/>
    </xf>
    <xf numFmtId="0" fontId="54" fillId="7" borderId="60" xfId="0" applyFont="1" applyFill="1" applyBorder="1" applyAlignment="1">
      <alignment horizontal="left" vertical="center" wrapText="1"/>
    </xf>
    <xf numFmtId="0" fontId="48" fillId="3" borderId="18" xfId="1" applyFont="1" applyFill="1" applyBorder="1" applyAlignment="1">
      <alignment horizontal="justify" vertical="center" wrapText="1"/>
    </xf>
    <xf numFmtId="0" fontId="48" fillId="3" borderId="55" xfId="1" applyFont="1" applyFill="1" applyBorder="1" applyAlignment="1">
      <alignment horizontal="justify" vertical="center" wrapText="1"/>
    </xf>
    <xf numFmtId="0" fontId="55" fillId="4" borderId="19" xfId="1" applyFont="1" applyFill="1" applyBorder="1" applyAlignment="1">
      <alignment horizontal="center" vertical="center"/>
    </xf>
    <xf numFmtId="0" fontId="55" fillId="4" borderId="22" xfId="1" applyFont="1" applyFill="1" applyBorder="1" applyAlignment="1">
      <alignment horizontal="center" vertical="center"/>
    </xf>
    <xf numFmtId="0" fontId="60" fillId="3" borderId="0" xfId="1" applyFont="1" applyFill="1" applyAlignment="1">
      <alignment horizontal="center" vertical="center" wrapText="1"/>
    </xf>
    <xf numFmtId="0" fontId="51" fillId="4" borderId="2" xfId="1" applyFont="1" applyFill="1" applyBorder="1" applyAlignment="1">
      <alignment horizontal="center" vertical="center" wrapText="1"/>
    </xf>
    <xf numFmtId="0" fontId="51" fillId="4" borderId="45" xfId="1" applyFont="1" applyFill="1" applyBorder="1" applyAlignment="1">
      <alignment horizontal="center" vertical="center" wrapText="1"/>
    </xf>
    <xf numFmtId="0" fontId="51" fillId="4" borderId="46"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7" xfId="1" quotePrefix="1" applyFont="1" applyFill="1" applyBorder="1" applyAlignment="1">
      <alignment horizontal="left" vertical="top" wrapText="1"/>
    </xf>
    <xf numFmtId="0" fontId="47" fillId="3" borderId="48" xfId="1" quotePrefix="1" applyFont="1" applyFill="1" applyBorder="1" applyAlignment="1">
      <alignment horizontal="justify" vertical="center" wrapText="1"/>
    </xf>
    <xf numFmtId="0" fontId="47" fillId="3" borderId="49" xfId="1" quotePrefix="1" applyFont="1" applyFill="1" applyBorder="1" applyAlignment="1">
      <alignment horizontal="justify" vertical="center" wrapText="1"/>
    </xf>
    <xf numFmtId="0" fontId="47" fillId="3" borderId="20"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5" xfId="1" quotePrefix="1" applyFont="1" applyBorder="1" applyAlignment="1">
      <alignment horizontal="left" vertical="top" wrapText="1"/>
    </xf>
    <xf numFmtId="0" fontId="55" fillId="4" borderId="33" xfId="2" applyFont="1" applyFill="1" applyBorder="1" applyAlignment="1">
      <alignment horizontal="center" vertical="center" wrapText="1"/>
    </xf>
    <xf numFmtId="0" fontId="55" fillId="4" borderId="52" xfId="2" applyFont="1" applyFill="1" applyBorder="1" applyAlignment="1">
      <alignment horizontal="center" vertical="center" wrapText="1"/>
    </xf>
    <xf numFmtId="0" fontId="55" fillId="4" borderId="53" xfId="1" applyFont="1" applyFill="1" applyBorder="1" applyAlignment="1">
      <alignment horizontal="center" vertical="center"/>
    </xf>
    <xf numFmtId="0" fontId="55" fillId="4" borderId="46" xfId="1" applyFont="1" applyFill="1" applyBorder="1" applyAlignment="1">
      <alignment horizontal="center" vertical="center"/>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48" fillId="3" borderId="7" xfId="1" applyFont="1" applyFill="1" applyBorder="1" applyAlignment="1">
      <alignment horizontal="justify" vertical="center" wrapText="1"/>
    </xf>
    <xf numFmtId="0" fontId="54" fillId="3" borderId="56" xfId="0" applyFont="1" applyFill="1" applyBorder="1" applyAlignment="1">
      <alignment vertical="center" wrapText="1"/>
    </xf>
    <xf numFmtId="0" fontId="54" fillId="3" borderId="8" xfId="0" applyFont="1" applyFill="1" applyBorder="1" applyAlignment="1">
      <alignment vertical="center" wrapText="1"/>
    </xf>
    <xf numFmtId="0" fontId="54" fillId="3" borderId="6" xfId="0" applyFont="1" applyFill="1" applyBorder="1" applyAlignment="1">
      <alignment vertical="center" wrapText="1"/>
    </xf>
    <xf numFmtId="0" fontId="54" fillId="3" borderId="57" xfId="0" applyFont="1" applyFill="1" applyBorder="1" applyAlignment="1">
      <alignment vertical="center" wrapText="1"/>
    </xf>
    <xf numFmtId="0" fontId="54" fillId="3" borderId="58" xfId="0" applyFont="1" applyFill="1" applyBorder="1" applyAlignment="1">
      <alignment vertical="center" wrapText="1"/>
    </xf>
    <xf numFmtId="0" fontId="54" fillId="7" borderId="1" xfId="0" applyFont="1" applyFill="1" applyBorder="1" applyAlignment="1">
      <alignment horizontal="left" vertical="center" wrapText="1"/>
    </xf>
    <xf numFmtId="0" fontId="12" fillId="11"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12" fillId="0" borderId="1" xfId="0" applyFont="1" applyBorder="1" applyAlignment="1">
      <alignment horizontal="center" vertical="center" wrapText="1"/>
    </xf>
    <xf numFmtId="9" fontId="12" fillId="0" borderId="1" xfId="4" applyFont="1" applyFill="1" applyBorder="1" applyAlignment="1">
      <alignment horizontal="center" vertical="center" wrapText="1"/>
    </xf>
    <xf numFmtId="0" fontId="74" fillId="3" borderId="11" xfId="0" applyFont="1" applyFill="1" applyBorder="1" applyAlignment="1">
      <alignment horizontal="center" vertical="center"/>
    </xf>
    <xf numFmtId="0" fontId="74" fillId="3" borderId="4" xfId="0" applyFont="1" applyFill="1" applyBorder="1" applyAlignment="1">
      <alignment horizontal="center" vertical="center"/>
    </xf>
    <xf numFmtId="0" fontId="74" fillId="3" borderId="12" xfId="0" applyFont="1" applyFill="1" applyBorder="1" applyAlignment="1">
      <alignment horizontal="center" vertical="center"/>
    </xf>
    <xf numFmtId="0" fontId="74" fillId="3" borderId="0" xfId="0" applyFont="1" applyFill="1" applyAlignment="1">
      <alignment horizontal="center" vertical="center"/>
    </xf>
    <xf numFmtId="0" fontId="4" fillId="4" borderId="1" xfId="0" applyFont="1" applyFill="1" applyBorder="1" applyAlignment="1">
      <alignment horizontal="left" vertical="center"/>
    </xf>
    <xf numFmtId="0" fontId="1" fillId="3" borderId="59" xfId="0" applyFont="1" applyFill="1" applyBorder="1" applyAlignment="1" applyProtection="1">
      <alignment horizontal="justify" vertical="center" wrapText="1"/>
      <protection locked="0"/>
    </xf>
    <xf numFmtId="0" fontId="0" fillId="0" borderId="63" xfId="0" applyBorder="1" applyAlignment="1">
      <alignment horizontal="justify" vertical="center" wrapText="1"/>
    </xf>
    <xf numFmtId="0" fontId="0" fillId="0" borderId="60" xfId="0" applyBorder="1" applyAlignment="1">
      <alignment horizontal="justify" vertical="center" wrapText="1"/>
    </xf>
    <xf numFmtId="0" fontId="3" fillId="4" borderId="71"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16" borderId="71" xfId="0" applyFont="1" applyFill="1" applyBorder="1" applyAlignment="1" applyProtection="1">
      <alignment horizontal="center" vertical="center" wrapText="1"/>
      <protection locked="0"/>
    </xf>
    <xf numFmtId="0" fontId="3" fillId="16" borderId="74" xfId="0" applyFont="1" applyFill="1" applyBorder="1" applyAlignment="1" applyProtection="1">
      <alignment horizontal="center" vertical="center" wrapText="1"/>
      <protection locked="0"/>
    </xf>
    <xf numFmtId="0" fontId="3" fillId="16" borderId="16" xfId="0" applyFont="1" applyFill="1" applyBorder="1" applyAlignment="1" applyProtection="1">
      <alignment horizontal="center" vertical="center" wrapText="1"/>
      <protection locked="0"/>
    </xf>
    <xf numFmtId="0" fontId="3" fillId="16" borderId="76" xfId="0" applyFont="1" applyFill="1" applyBorder="1" applyAlignment="1" applyProtection="1">
      <alignment horizontal="center" vertical="center" wrapText="1"/>
      <protection locked="0"/>
    </xf>
    <xf numFmtId="0" fontId="3" fillId="4" borderId="0" xfId="0" applyFont="1" applyFill="1" applyAlignment="1">
      <alignment horizontal="center" vertical="center"/>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66" xfId="0" applyFont="1" applyFill="1" applyBorder="1" applyAlignment="1">
      <alignment horizontal="center" vertical="center"/>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3" fillId="16" borderId="70" xfId="0" applyFont="1" applyFill="1" applyBorder="1" applyAlignment="1" applyProtection="1">
      <alignment horizontal="center" vertical="center"/>
      <protection locked="0"/>
    </xf>
    <xf numFmtId="0" fontId="3" fillId="16" borderId="68" xfId="0" applyFont="1" applyFill="1" applyBorder="1" applyAlignment="1" applyProtection="1">
      <alignment horizontal="center" vertical="center"/>
      <protection locked="0"/>
    </xf>
    <xf numFmtId="0" fontId="3" fillId="4" borderId="71" xfId="0" applyFont="1" applyFill="1" applyBorder="1" applyAlignment="1">
      <alignment horizontal="center" vertical="center" textRotation="1"/>
    </xf>
    <xf numFmtId="0" fontId="3" fillId="4" borderId="74" xfId="0" applyFont="1" applyFill="1" applyBorder="1" applyAlignment="1">
      <alignment horizontal="center" vertical="center" textRotation="1"/>
    </xf>
    <xf numFmtId="0" fontId="3" fillId="4" borderId="15"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12" fillId="0" borderId="30" xfId="0" applyFont="1" applyBorder="1" applyAlignment="1">
      <alignment horizontal="center" vertical="center" wrapText="1"/>
    </xf>
    <xf numFmtId="9" fontId="21" fillId="0" borderId="1" xfId="4" applyFont="1" applyFill="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wrapText="1"/>
    </xf>
    <xf numFmtId="0" fontId="12" fillId="23" borderId="1" xfId="0" applyFont="1" applyFill="1" applyBorder="1" applyAlignment="1">
      <alignment horizontal="center" vertical="center" wrapText="1"/>
    </xf>
    <xf numFmtId="0" fontId="21" fillId="0" borderId="1" xfId="0" applyFont="1" applyBorder="1" applyAlignment="1">
      <alignment horizontal="justify" vertical="center" wrapText="1"/>
    </xf>
    <xf numFmtId="0" fontId="0" fillId="0" borderId="9" xfId="0" applyBorder="1" applyAlignment="1">
      <alignment horizontal="center" vertical="center" wrapText="1"/>
    </xf>
    <xf numFmtId="0" fontId="0" fillId="0" borderId="1" xfId="0" applyBorder="1" applyAlignment="1">
      <alignment horizontal="center" vertical="center" wrapText="1"/>
    </xf>
    <xf numFmtId="0" fontId="0" fillId="0" borderId="77" xfId="0" applyBorder="1" applyAlignment="1">
      <alignment horizontal="center" vertical="center" wrapText="1"/>
    </xf>
    <xf numFmtId="0" fontId="25" fillId="4" borderId="0" xfId="0" applyFont="1" applyFill="1" applyAlignment="1">
      <alignment horizontal="center" vertical="center"/>
    </xf>
    <xf numFmtId="0" fontId="1" fillId="3" borderId="1" xfId="0" applyFont="1" applyFill="1" applyBorder="1" applyAlignment="1" applyProtection="1">
      <alignment horizontal="left" vertical="center"/>
      <protection locked="0"/>
    </xf>
    <xf numFmtId="0" fontId="1" fillId="3" borderId="1" xfId="0" applyFont="1" applyFill="1" applyBorder="1" applyAlignment="1" applyProtection="1">
      <alignment horizontal="left" vertical="center" wrapText="1"/>
      <protection locked="0"/>
    </xf>
    <xf numFmtId="0" fontId="3" fillId="4" borderId="78" xfId="0" applyFont="1" applyFill="1" applyBorder="1" applyAlignment="1">
      <alignment horizontal="center" vertical="center"/>
    </xf>
    <xf numFmtId="0" fontId="3" fillId="4" borderId="78" xfId="0" applyFont="1" applyFill="1" applyBorder="1" applyAlignment="1">
      <alignment horizontal="center" vertical="center" textRotation="1"/>
    </xf>
    <xf numFmtId="0" fontId="3" fillId="4" borderId="71" xfId="0" applyFont="1" applyFill="1" applyBorder="1" applyAlignment="1">
      <alignment horizontal="center" vertical="center"/>
    </xf>
    <xf numFmtId="3" fontId="3" fillId="4" borderId="78" xfId="0" applyNumberFormat="1" applyFont="1" applyFill="1" applyBorder="1" applyAlignment="1">
      <alignment horizontal="center" vertical="center"/>
    </xf>
    <xf numFmtId="3" fontId="3" fillId="4" borderId="71" xfId="0" applyNumberFormat="1" applyFont="1" applyFill="1" applyBorder="1" applyAlignment="1">
      <alignment horizontal="center" vertical="center"/>
    </xf>
    <xf numFmtId="0" fontId="3" fillId="4" borderId="78"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8" xfId="0" applyFont="1" applyFill="1" applyBorder="1" applyAlignment="1">
      <alignment horizontal="center" vertical="center" wrapText="1"/>
    </xf>
    <xf numFmtId="0" fontId="3" fillId="4" borderId="79" xfId="0" applyFont="1"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81" xfId="0" applyFont="1" applyFill="1" applyBorder="1" applyAlignment="1">
      <alignment horizontal="center" vertical="center" wrapText="1"/>
    </xf>
    <xf numFmtId="0" fontId="3" fillId="4" borderId="79" xfId="0" applyFont="1" applyFill="1" applyBorder="1" applyAlignment="1">
      <alignment horizontal="center" vertical="center"/>
    </xf>
    <xf numFmtId="0" fontId="3" fillId="4" borderId="80" xfId="0" applyFont="1" applyFill="1" applyBorder="1" applyAlignment="1">
      <alignment horizontal="center" vertical="center"/>
    </xf>
    <xf numFmtId="0" fontId="3" fillId="4" borderId="81" xfId="0" applyFont="1" applyFill="1" applyBorder="1" applyAlignment="1">
      <alignment horizontal="center" vertical="center"/>
    </xf>
    <xf numFmtId="0" fontId="0" fillId="0" borderId="82"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51" xfId="0" applyBorder="1" applyAlignment="1">
      <alignment horizontal="center" vertical="center" wrapText="1"/>
    </xf>
    <xf numFmtId="2" fontId="0" fillId="0" borderId="51" xfId="3" applyNumberFormat="1" applyFont="1" applyBorder="1" applyAlignment="1">
      <alignment horizontal="center" vertical="center" wrapText="1"/>
    </xf>
    <xf numFmtId="2" fontId="0" fillId="0" borderId="1" xfId="3" applyNumberFormat="1" applyFont="1" applyBorder="1" applyAlignment="1">
      <alignment horizontal="center" vertical="center" wrapText="1"/>
    </xf>
    <xf numFmtId="2" fontId="0" fillId="0" borderId="77" xfId="3" applyNumberFormat="1" applyFont="1" applyBorder="1" applyAlignment="1">
      <alignment horizontal="center" vertical="center" wrapText="1"/>
    </xf>
    <xf numFmtId="0" fontId="24" fillId="0" borderId="5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77" xfId="0" applyFont="1" applyBorder="1" applyAlignment="1">
      <alignment horizontal="center" vertical="center" wrapText="1"/>
    </xf>
    <xf numFmtId="0" fontId="0" fillId="0" borderId="83" xfId="0" applyBorder="1" applyAlignment="1">
      <alignment horizontal="center" vertical="center" wrapText="1"/>
    </xf>
    <xf numFmtId="0" fontId="0" fillId="0" borderId="61" xfId="0" applyBorder="1" applyAlignment="1">
      <alignment horizontal="center" vertical="center" wrapText="1"/>
    </xf>
    <xf numFmtId="0" fontId="0" fillId="0" borderId="86" xfId="0" applyBorder="1" applyAlignment="1">
      <alignment horizontal="center" vertical="center" wrapText="1"/>
    </xf>
    <xf numFmtId="0" fontId="0" fillId="11" borderId="82" xfId="0" applyFill="1" applyBorder="1" applyAlignment="1">
      <alignment horizontal="center" vertical="center" wrapText="1"/>
    </xf>
    <xf numFmtId="0" fontId="0" fillId="11" borderId="84" xfId="0" applyFill="1" applyBorder="1" applyAlignment="1">
      <alignment horizontal="center" vertical="center" wrapText="1"/>
    </xf>
    <xf numFmtId="0" fontId="0" fillId="11" borderId="85" xfId="0" applyFill="1" applyBorder="1" applyAlignment="1">
      <alignment horizontal="center" vertical="center" wrapText="1"/>
    </xf>
    <xf numFmtId="0" fontId="3" fillId="4" borderId="93" xfId="0" applyFont="1" applyFill="1" applyBorder="1" applyAlignment="1">
      <alignment horizontal="center" vertical="center"/>
    </xf>
    <xf numFmtId="0" fontId="3" fillId="4" borderId="95" xfId="0" applyFont="1" applyFill="1" applyBorder="1" applyAlignment="1">
      <alignment horizontal="center" vertical="center" wrapText="1"/>
    </xf>
    <xf numFmtId="0" fontId="3" fillId="4" borderId="91" xfId="0" applyFont="1" applyFill="1" applyBorder="1" applyAlignment="1">
      <alignment horizontal="center" vertical="center" wrapText="1"/>
    </xf>
    <xf numFmtId="0" fontId="3" fillId="4" borderId="72" xfId="0" applyFont="1" applyFill="1" applyBorder="1" applyAlignment="1">
      <alignment horizontal="center" vertical="center"/>
    </xf>
    <xf numFmtId="0" fontId="3" fillId="4" borderId="75" xfId="0" applyFont="1" applyFill="1" applyBorder="1" applyAlignment="1">
      <alignment horizontal="center" vertical="center"/>
    </xf>
    <xf numFmtId="0" fontId="3" fillId="4" borderId="94" xfId="0" applyFont="1" applyFill="1" applyBorder="1" applyAlignment="1">
      <alignment horizontal="center" vertical="center"/>
    </xf>
    <xf numFmtId="0" fontId="3" fillId="4" borderId="97" xfId="0" applyFont="1" applyFill="1" applyBorder="1" applyAlignment="1">
      <alignment horizontal="center" vertical="center"/>
    </xf>
    <xf numFmtId="0" fontId="0" fillId="3" borderId="9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00" xfId="0" applyFill="1" applyBorder="1" applyAlignment="1">
      <alignment horizontal="center" vertical="center" wrapText="1"/>
    </xf>
    <xf numFmtId="0" fontId="0" fillId="0" borderId="1" xfId="0" applyBorder="1" applyAlignment="1">
      <alignment horizontal="center" vertical="center"/>
    </xf>
    <xf numFmtId="0" fontId="0" fillId="0" borderId="77" xfId="0" applyBorder="1" applyAlignment="1">
      <alignment horizontal="center" vertical="center"/>
    </xf>
    <xf numFmtId="9" fontId="0" fillId="0" borderId="51"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77" xfId="0" applyNumberFormat="1" applyBorder="1" applyAlignment="1">
      <alignment horizontal="center" vertical="center" wrapText="1"/>
    </xf>
    <xf numFmtId="2" fontId="0" fillId="0" borderId="51"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77" xfId="0" applyNumberFormat="1" applyBorder="1" applyAlignment="1">
      <alignment horizontal="center" vertical="center" wrapText="1"/>
    </xf>
    <xf numFmtId="0" fontId="25" fillId="4" borderId="29" xfId="0" applyFont="1" applyFill="1" applyBorder="1" applyAlignment="1">
      <alignment horizontal="center" vertical="center"/>
    </xf>
    <xf numFmtId="0" fontId="25" fillId="4" borderId="27" xfId="0" applyFont="1" applyFill="1" applyBorder="1" applyAlignment="1">
      <alignment horizontal="center" vertical="center"/>
    </xf>
    <xf numFmtId="0" fontId="25" fillId="4" borderId="28" xfId="0" applyFont="1" applyFill="1" applyBorder="1" applyAlignment="1">
      <alignment horizontal="center" vertical="center"/>
    </xf>
    <xf numFmtId="0" fontId="3" fillId="3" borderId="96" xfId="0" applyFont="1" applyFill="1" applyBorder="1" applyAlignment="1">
      <alignment horizontal="center" vertical="center" wrapText="1"/>
    </xf>
    <xf numFmtId="0" fontId="3" fillId="3" borderId="98" xfId="0" applyFont="1" applyFill="1" applyBorder="1" applyAlignment="1">
      <alignment horizontal="center" vertical="center" wrapText="1"/>
    </xf>
    <xf numFmtId="0" fontId="44" fillId="0" borderId="1" xfId="0" applyFont="1" applyBorder="1" applyAlignment="1">
      <alignment horizontal="left" vertical="center" wrapText="1"/>
    </xf>
    <xf numFmtId="0" fontId="39" fillId="0" borderId="101" xfId="0" applyFont="1" applyBorder="1" applyAlignment="1">
      <alignment horizontal="center" vertical="center"/>
    </xf>
    <xf numFmtId="0" fontId="39" fillId="0" borderId="4" xfId="0" applyFont="1" applyBorder="1" applyAlignment="1">
      <alignment horizontal="center" vertical="center"/>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top" wrapText="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7" xfId="0" applyFont="1" applyFill="1" applyBorder="1" applyAlignment="1">
      <alignment horizontal="center"/>
    </xf>
    <xf numFmtId="0" fontId="14" fillId="3" borderId="38" xfId="0" applyFont="1" applyFill="1" applyBorder="1" applyAlignment="1">
      <alignment horizontal="center"/>
    </xf>
    <xf numFmtId="0" fontId="30" fillId="18" borderId="106" xfId="0" applyFont="1" applyFill="1" applyBorder="1" applyAlignment="1">
      <alignment horizontal="center" vertical="center" wrapText="1" readingOrder="1"/>
    </xf>
    <xf numFmtId="0" fontId="30" fillId="18" borderId="107"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5"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6" xfId="0" applyFont="1" applyFill="1" applyBorder="1" applyAlignment="1">
      <alignment horizontal="center" vertical="center" wrapText="1" readingOrder="1"/>
    </xf>
    <xf numFmtId="0" fontId="30" fillId="7" borderId="107" xfId="0" applyFont="1" applyFill="1" applyBorder="1" applyAlignment="1">
      <alignment horizontal="center" vertical="center" wrapText="1" readingOrder="1"/>
    </xf>
    <xf numFmtId="0" fontId="30" fillId="14" borderId="106" xfId="0" applyFont="1" applyFill="1" applyBorder="1" applyAlignment="1">
      <alignment horizontal="center" vertical="center" wrapText="1" readingOrder="1"/>
    </xf>
    <xf numFmtId="0" fontId="30" fillId="14" borderId="107" xfId="0" applyFont="1" applyFill="1" applyBorder="1" applyAlignment="1">
      <alignment horizontal="center" vertical="center" wrapText="1" readingOrder="1"/>
    </xf>
    <xf numFmtId="0" fontId="30" fillId="14" borderId="108" xfId="0" applyFont="1" applyFill="1" applyBorder="1" applyAlignment="1">
      <alignment horizontal="center" vertical="center" wrapText="1" readingOrder="1"/>
    </xf>
    <xf numFmtId="0" fontId="30" fillId="13" borderId="106" xfId="0" applyFont="1" applyFill="1" applyBorder="1" applyAlignment="1">
      <alignment horizontal="center" vertical="center" wrapText="1" readingOrder="1"/>
    </xf>
    <xf numFmtId="0" fontId="30" fillId="13" borderId="107"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4" fillId="5" borderId="0" xfId="0" applyFont="1" applyFill="1" applyAlignment="1">
      <alignment horizontal="center" vertical="center" wrapText="1"/>
    </xf>
    <xf numFmtId="1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justify" vertical="center"/>
    </xf>
    <xf numFmtId="0" fontId="12" fillId="0" borderId="1" xfId="0" applyFont="1" applyBorder="1" applyAlignment="1" applyProtection="1">
      <alignment horizontal="center" vertical="center"/>
      <protection locked="0"/>
    </xf>
    <xf numFmtId="0" fontId="6"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35" fillId="4" borderId="1" xfId="0" applyFont="1" applyFill="1" applyBorder="1" applyAlignment="1">
      <alignment horizontal="center" vertical="center" wrapText="1"/>
    </xf>
    <xf numFmtId="0" fontId="34" fillId="4" borderId="71" xfId="0" applyFont="1" applyFill="1" applyBorder="1" applyAlignment="1">
      <alignment horizontal="center" vertical="center" wrapText="1"/>
    </xf>
    <xf numFmtId="0" fontId="34" fillId="4" borderId="93" xfId="0" applyFont="1" applyFill="1" applyBorder="1" applyAlignment="1">
      <alignment horizontal="center" vertical="center" wrapText="1"/>
    </xf>
    <xf numFmtId="0" fontId="34" fillId="4" borderId="79" xfId="0" applyFont="1" applyFill="1" applyBorder="1" applyAlignment="1">
      <alignment horizontal="center" vertical="center" wrapText="1"/>
    </xf>
    <xf numFmtId="0" fontId="34" fillId="4" borderId="81" xfId="0" applyFont="1" applyFill="1" applyBorder="1" applyAlignment="1">
      <alignment horizontal="center" vertical="center" wrapText="1"/>
    </xf>
    <xf numFmtId="0" fontId="33" fillId="4" borderId="79" xfId="0" applyFont="1" applyFill="1" applyBorder="1" applyAlignment="1" applyProtection="1">
      <alignment horizontal="center" vertical="center" wrapText="1"/>
      <protection locked="0"/>
    </xf>
    <xf numFmtId="0" fontId="33" fillId="4" borderId="79" xfId="0" applyFont="1" applyFill="1" applyBorder="1" applyAlignment="1">
      <alignment horizontal="center" vertical="center"/>
    </xf>
    <xf numFmtId="0" fontId="33" fillId="4" borderId="80" xfId="0" applyFont="1" applyFill="1" applyBorder="1" applyAlignment="1">
      <alignment horizontal="center" vertical="center"/>
    </xf>
    <xf numFmtId="0" fontId="33" fillId="4" borderId="81" xfId="0" applyFont="1" applyFill="1" applyBorder="1" applyAlignment="1">
      <alignment horizontal="center" vertical="center"/>
    </xf>
    <xf numFmtId="0" fontId="33" fillId="16" borderId="78" xfId="0" applyFont="1" applyFill="1" applyBorder="1" applyAlignment="1" applyProtection="1">
      <alignment horizontal="center" vertical="center" wrapText="1"/>
      <protection locked="0"/>
    </xf>
    <xf numFmtId="0" fontId="33" fillId="4" borderId="78" xfId="0" applyFont="1" applyFill="1" applyBorder="1" applyAlignment="1" applyProtection="1">
      <alignment horizontal="center" vertical="center" wrapText="1"/>
      <protection locked="0"/>
    </xf>
    <xf numFmtId="0" fontId="1" fillId="3" borderId="59" xfId="0" applyFont="1" applyFill="1" applyBorder="1" applyAlignment="1" applyProtection="1">
      <alignment horizontal="left" vertical="center" wrapText="1"/>
      <protection locked="0"/>
    </xf>
    <xf numFmtId="0" fontId="1" fillId="3" borderId="63" xfId="0" applyFont="1" applyFill="1" applyBorder="1" applyAlignment="1" applyProtection="1">
      <alignment horizontal="left" vertical="center" wrapText="1"/>
      <protection locked="0"/>
    </xf>
    <xf numFmtId="0" fontId="1" fillId="3" borderId="60" xfId="0" applyFont="1" applyFill="1" applyBorder="1" applyAlignment="1" applyProtection="1">
      <alignment horizontal="left" vertical="center" wrapText="1"/>
      <protection locked="0"/>
    </xf>
    <xf numFmtId="0" fontId="27" fillId="17" borderId="110" xfId="0" applyFont="1" applyFill="1" applyBorder="1" applyAlignment="1">
      <alignment horizontal="center"/>
    </xf>
    <xf numFmtId="0" fontId="27" fillId="17" borderId="15" xfId="0" applyFont="1" applyFill="1" applyBorder="1" applyAlignment="1">
      <alignment horizontal="center"/>
    </xf>
    <xf numFmtId="0" fontId="96" fillId="0" borderId="1" xfId="5" applyBorder="1" applyAlignment="1">
      <alignment horizontal="justify" vertical="center"/>
    </xf>
    <xf numFmtId="1" fontId="32" fillId="0" borderId="84" xfId="0" applyNumberFormat="1" applyFont="1" applyBorder="1" applyAlignment="1" applyProtection="1">
      <alignment horizontal="center" vertical="center" wrapText="1"/>
      <protection locked="0"/>
    </xf>
    <xf numFmtId="1" fontId="32"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 fontId="32" fillId="11" borderId="84" xfId="0" applyNumberFormat="1" applyFont="1" applyFill="1" applyBorder="1" applyAlignment="1" applyProtection="1">
      <alignment horizontal="center" vertical="center" wrapText="1"/>
      <protection locked="0"/>
    </xf>
    <xf numFmtId="0" fontId="1" fillId="3" borderId="59" xfId="0" applyFont="1" applyFill="1" applyBorder="1" applyAlignment="1" applyProtection="1">
      <alignment horizontal="left" vertical="center"/>
      <protection locked="0"/>
    </xf>
    <xf numFmtId="0" fontId="97" fillId="0" borderId="1" xfId="5" applyFont="1" applyBorder="1" applyAlignment="1">
      <alignment horizontal="justify" vertical="center"/>
    </xf>
    <xf numFmtId="0" fontId="96" fillId="0" borderId="0" xfId="5" applyFill="1" applyAlignment="1">
      <alignment horizontal="left" vertical="center"/>
    </xf>
    <xf numFmtId="0" fontId="98" fillId="0" borderId="1" xfId="0" applyFont="1" applyBorder="1" applyAlignment="1">
      <alignment horizontal="justify" vertical="center"/>
    </xf>
  </cellXfs>
  <cellStyles count="6">
    <cellStyle name="Hyperlink" xfId="5" xr:uid="{00000000-000B-0000-0000-000008000000}"/>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561">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42334</xdr:colOff>
      <xdr:row>0</xdr:row>
      <xdr:rowOff>84667</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42334" y="84667"/>
          <a:ext cx="2307167" cy="749691"/>
        </a:xfrm>
        <a:prstGeom prst="rect">
          <a:avLst/>
        </a:prstGeom>
      </xdr:spPr>
    </xdr:pic>
    <xdr:clientData/>
  </xdr:oneCellAnchor>
  <xdr:twoCellAnchor editAs="oneCell">
    <xdr:from>
      <xdr:col>6</xdr:col>
      <xdr:colOff>1629834</xdr:colOff>
      <xdr:row>0</xdr:row>
      <xdr:rowOff>222251</xdr:rowOff>
    </xdr:from>
    <xdr:to>
      <xdr:col>8</xdr:col>
      <xdr:colOff>412751</xdr:colOff>
      <xdr:row>2</xdr:row>
      <xdr:rowOff>21167</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355917" y="222251"/>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11906</xdr:colOff>
      <xdr:row>0</xdr:row>
      <xdr:rowOff>154782</xdr:rowOff>
    </xdr:from>
    <xdr:to>
      <xdr:col>12</xdr:col>
      <xdr:colOff>1126330</xdr:colOff>
      <xdr:row>1</xdr:row>
      <xdr:rowOff>348854</xdr:rowOff>
    </xdr:to>
    <xdr:pic>
      <xdr:nvPicPr>
        <xdr:cNvPr id="3" name="Picture 9">
          <a:extLst>
            <a:ext uri="{FF2B5EF4-FFF2-40B4-BE49-F238E27FC236}">
              <a16:creationId xmlns:a16="http://schemas.microsoft.com/office/drawing/2014/main" id="{58216637-01E7-4AA2-B5D3-961687663066}"/>
            </a:ext>
          </a:extLst>
        </xdr:cNvPr>
        <xdr:cNvPicPr>
          <a:picLocks noChangeAspect="1"/>
        </xdr:cNvPicPr>
      </xdr:nvPicPr>
      <xdr:blipFill>
        <a:blip xmlns:r="http://schemas.openxmlformats.org/officeDocument/2006/relationships" r:embed="rId2"/>
        <a:stretch>
          <a:fillRect/>
        </a:stretch>
      </xdr:blipFill>
      <xdr:spPr>
        <a:xfrm>
          <a:off x="15501937" y="154782"/>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557893</xdr:colOff>
      <xdr:row>6</xdr:row>
      <xdr:rowOff>379910</xdr:rowOff>
    </xdr:from>
    <xdr:ext cx="2503079" cy="1502411"/>
    <xdr:sp macro="" textlink="">
      <xdr:nvSpPr>
        <xdr:cNvPr id="2" name="CuadroTexto 1">
          <a:extLst>
            <a:ext uri="{FF2B5EF4-FFF2-40B4-BE49-F238E27FC236}">
              <a16:creationId xmlns:a16="http://schemas.microsoft.com/office/drawing/2014/main" id="{85A17544-0F66-4419-B45B-C381982B7956}"/>
            </a:ext>
          </a:extLst>
        </xdr:cNvPr>
        <xdr:cNvSpPr txBox="1"/>
      </xdr:nvSpPr>
      <xdr:spPr>
        <a:xfrm>
          <a:off x="15978868" y="2542085"/>
          <a:ext cx="2503079" cy="1502411"/>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relación 1 a 1</a:t>
          </a:r>
        </a:p>
      </xdr:txBody>
    </xdr:sp>
    <xdr:clientData/>
  </xdr:oneCellAnchor>
  <xdr:twoCellAnchor editAs="oneCell">
    <xdr:from>
      <xdr:col>0</xdr:col>
      <xdr:colOff>92605</xdr:colOff>
      <xdr:row>0</xdr:row>
      <xdr:rowOff>79375</xdr:rowOff>
    </xdr:from>
    <xdr:to>
      <xdr:col>1</xdr:col>
      <xdr:colOff>152401</xdr:colOff>
      <xdr:row>0</xdr:row>
      <xdr:rowOff>859520</xdr:rowOff>
    </xdr:to>
    <xdr:pic>
      <xdr:nvPicPr>
        <xdr:cNvPr id="3" name="Picture 8">
          <a:extLst>
            <a:ext uri="{FF2B5EF4-FFF2-40B4-BE49-F238E27FC236}">
              <a16:creationId xmlns:a16="http://schemas.microsoft.com/office/drawing/2014/main" id="{31A9B8D6-5078-4D05-851B-F604C2C0FD53}"/>
            </a:ext>
          </a:extLst>
        </xdr:cNvPr>
        <xdr:cNvPicPr>
          <a:picLocks noChangeAspect="1"/>
        </xdr:cNvPicPr>
      </xdr:nvPicPr>
      <xdr:blipFill>
        <a:blip xmlns:r="http://schemas.openxmlformats.org/officeDocument/2006/relationships" r:embed="rId1"/>
        <a:stretch>
          <a:fillRect/>
        </a:stretch>
      </xdr:blipFill>
      <xdr:spPr>
        <a:xfrm>
          <a:off x="92605" y="79375"/>
          <a:ext cx="2631546" cy="780145"/>
        </a:xfrm>
        <a:prstGeom prst="rect">
          <a:avLst/>
        </a:prstGeom>
      </xdr:spPr>
    </xdr:pic>
    <xdr:clientData/>
  </xdr:twoCellAnchor>
  <xdr:twoCellAnchor editAs="oneCell">
    <xdr:from>
      <xdr:col>4</xdr:col>
      <xdr:colOff>3924300</xdr:colOff>
      <xdr:row>0</xdr:row>
      <xdr:rowOff>141551</xdr:rowOff>
    </xdr:from>
    <xdr:to>
      <xdr:col>4</xdr:col>
      <xdr:colOff>5811043</xdr:colOff>
      <xdr:row>0</xdr:row>
      <xdr:rowOff>800100</xdr:rowOff>
    </xdr:to>
    <xdr:pic>
      <xdr:nvPicPr>
        <xdr:cNvPr id="4" name="Picture 9">
          <a:extLst>
            <a:ext uri="{FF2B5EF4-FFF2-40B4-BE49-F238E27FC236}">
              <a16:creationId xmlns:a16="http://schemas.microsoft.com/office/drawing/2014/main" id="{D0FF8029-293C-462E-9912-1F827506ECF8}"/>
            </a:ext>
          </a:extLst>
        </xdr:cNvPr>
        <xdr:cNvPicPr>
          <a:picLocks noChangeAspect="1"/>
        </xdr:cNvPicPr>
      </xdr:nvPicPr>
      <xdr:blipFill>
        <a:blip xmlns:r="http://schemas.openxmlformats.org/officeDocument/2006/relationships" r:embed="rId2"/>
        <a:stretch>
          <a:fillRect/>
        </a:stretch>
      </xdr:blipFill>
      <xdr:spPr>
        <a:xfrm>
          <a:off x="13430250" y="141551"/>
          <a:ext cx="1886743" cy="6585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214313</xdr:rowOff>
    </xdr:from>
    <xdr:to>
      <xdr:col>0</xdr:col>
      <xdr:colOff>3041643</xdr:colOff>
      <xdr:row>0</xdr:row>
      <xdr:rowOff>1053148</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42875" y="214313"/>
          <a:ext cx="2898768" cy="838835"/>
        </a:xfrm>
        <a:prstGeom prst="rect">
          <a:avLst/>
        </a:prstGeom>
      </xdr:spPr>
    </xdr:pic>
    <xdr:clientData/>
  </xdr:twoCellAnchor>
  <xdr:twoCellAnchor editAs="oneCell">
    <xdr:from>
      <xdr:col>5</xdr:col>
      <xdr:colOff>535781</xdr:colOff>
      <xdr:row>0</xdr:row>
      <xdr:rowOff>345281</xdr:rowOff>
    </xdr:from>
    <xdr:to>
      <xdr:col>5</xdr:col>
      <xdr:colOff>2265319</xdr:colOff>
      <xdr:row>0</xdr:row>
      <xdr:rowOff>890746</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8365331" y="345281"/>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7</xdr:row>
      <xdr:rowOff>110159</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13607</xdr:colOff>
      <xdr:row>0</xdr:row>
      <xdr:rowOff>95250</xdr:rowOff>
    </xdr:from>
    <xdr:to>
      <xdr:col>1</xdr:col>
      <xdr:colOff>2233391</xdr:colOff>
      <xdr:row>2</xdr:row>
      <xdr:rowOff>217714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3607" y="95250"/>
          <a:ext cx="2686509" cy="6749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1</xdr:col>
      <xdr:colOff>2762250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762000</xdr:colOff>
      <xdr:row>0</xdr:row>
      <xdr:rowOff>202406</xdr:rowOff>
    </xdr:from>
    <xdr:to>
      <xdr:col>12</xdr:col>
      <xdr:colOff>912018</xdr:colOff>
      <xdr:row>1</xdr:row>
      <xdr:rowOff>396478</xdr:rowOff>
    </xdr:to>
    <xdr:pic>
      <xdr:nvPicPr>
        <xdr:cNvPr id="4" name="Picture 9">
          <a:extLst>
            <a:ext uri="{FF2B5EF4-FFF2-40B4-BE49-F238E27FC236}">
              <a16:creationId xmlns:a16="http://schemas.microsoft.com/office/drawing/2014/main" id="{5B16A29C-6ED5-443E-B355-4977C00D4D01}"/>
            </a:ext>
          </a:extLst>
        </xdr:cNvPr>
        <xdr:cNvPicPr>
          <a:picLocks noChangeAspect="1"/>
        </xdr:cNvPicPr>
      </xdr:nvPicPr>
      <xdr:blipFill>
        <a:blip xmlns:r="http://schemas.openxmlformats.org/officeDocument/2006/relationships" r:embed="rId2"/>
        <a:stretch>
          <a:fillRect/>
        </a:stretch>
      </xdr:blipFill>
      <xdr:spPr>
        <a:xfrm>
          <a:off x="14692313" y="202406"/>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952500</xdr:colOff>
      <xdr:row>0</xdr:row>
      <xdr:rowOff>119063</xdr:rowOff>
    </xdr:from>
    <xdr:to>
      <xdr:col>12</xdr:col>
      <xdr:colOff>1102517</xdr:colOff>
      <xdr:row>1</xdr:row>
      <xdr:rowOff>313135</xdr:rowOff>
    </xdr:to>
    <xdr:pic>
      <xdr:nvPicPr>
        <xdr:cNvPr id="3" name="Picture 9">
          <a:extLst>
            <a:ext uri="{FF2B5EF4-FFF2-40B4-BE49-F238E27FC236}">
              <a16:creationId xmlns:a16="http://schemas.microsoft.com/office/drawing/2014/main" id="{9AF77A84-6AE3-460C-B267-BC8825632F9D}"/>
            </a:ext>
          </a:extLst>
        </xdr:cNvPr>
        <xdr:cNvPicPr>
          <a:picLocks noChangeAspect="1"/>
        </xdr:cNvPicPr>
      </xdr:nvPicPr>
      <xdr:blipFill>
        <a:blip xmlns:r="http://schemas.openxmlformats.org/officeDocument/2006/relationships" r:embed="rId2"/>
        <a:stretch>
          <a:fillRect/>
        </a:stretch>
      </xdr:blipFill>
      <xdr:spPr>
        <a:xfrm>
          <a:off x="15204281" y="119063"/>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476250</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38125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928688</xdr:colOff>
      <xdr:row>0</xdr:row>
      <xdr:rowOff>190500</xdr:rowOff>
    </xdr:from>
    <xdr:to>
      <xdr:col>12</xdr:col>
      <xdr:colOff>1078705</xdr:colOff>
      <xdr:row>1</xdr:row>
      <xdr:rowOff>384572</xdr:rowOff>
    </xdr:to>
    <xdr:pic>
      <xdr:nvPicPr>
        <xdr:cNvPr id="3" name="Picture 9">
          <a:extLst>
            <a:ext uri="{FF2B5EF4-FFF2-40B4-BE49-F238E27FC236}">
              <a16:creationId xmlns:a16="http://schemas.microsoft.com/office/drawing/2014/main" id="{35480EAD-A429-42AA-AD35-64A9624129B3}"/>
            </a:ext>
          </a:extLst>
        </xdr:cNvPr>
        <xdr:cNvPicPr>
          <a:picLocks noChangeAspect="1"/>
        </xdr:cNvPicPr>
      </xdr:nvPicPr>
      <xdr:blipFill>
        <a:blip xmlns:r="http://schemas.openxmlformats.org/officeDocument/2006/relationships" r:embed="rId2"/>
        <a:stretch>
          <a:fillRect/>
        </a:stretch>
      </xdr:blipFill>
      <xdr:spPr>
        <a:xfrm>
          <a:off x="15323344" y="190500"/>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SOPORTE/Downloads/Plan%20de%20Acci&#243;n%20Unidad%20Inform&#225;tica%202023_3er%20trimestre.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s://etbcsj.sharepoint.com/:b:/r/sites/mz/Documentos%20compartidos/SIGCMA%202024/MATRIZ%20DE%20RIESGOS/MATRIZ%20DE%20RIESGOS%20-%20GESTI%C3%93N%20TECNOL%C3%93GICA/Acta%20Inducci%C3%B3n%20Plan%20Anticorrupci%C3%B3n.pdf?csf=1&amp;web=1&amp;e=qqeNcx"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hyperlink" Target="https://etbcsj.sharepoint.com/:b:/r/sites/mz/Documentos%20compartidos/SIGCMA%202024/MATRIZ%20DE%20RIESGOS/MATRIZ%20DE%20RIESGOS%20-%20GESTI%C3%93N%20TECNOL%C3%93GICA/Acta%20Inducci%C3%B3n%20Plan%20Anticorrupci%C3%B3n%20-%20Juliethe%20Forero.pdf?csf=1&amp;web=1&amp;e=zB8xr5" TargetMode="Externa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AO183"/>
  <sheetViews>
    <sheetView showGridLines="0" zoomScale="90" zoomScaleNormal="90" workbookViewId="0">
      <selection activeCell="M7" sqref="M7"/>
    </sheetView>
  </sheetViews>
  <sheetFormatPr defaultColWidth="11.42578125" defaultRowHeight="15"/>
  <cols>
    <col min="1" max="1" width="23.42578125" style="34" customWidth="1"/>
    <col min="2" max="2" width="18" style="34" customWidth="1"/>
    <col min="3" max="3" width="27" style="39" customWidth="1"/>
    <col min="4" max="4" width="14.85546875" style="34" customWidth="1"/>
    <col min="5" max="7" width="32.5703125" style="34" customWidth="1"/>
    <col min="8" max="8" width="12.42578125" style="34" customWidth="1"/>
    <col min="9" max="9" width="11.42578125" style="34"/>
    <col min="10" max="10" width="2.5703125" style="34" customWidth="1"/>
    <col min="11" max="41" width="11.42578125" style="251"/>
    <col min="42" max="16384" width="11.42578125" style="40"/>
  </cols>
  <sheetData>
    <row r="1" spans="1:41" ht="42" customHeight="1">
      <c r="A1"/>
      <c r="B1" s="33"/>
      <c r="C1" s="260"/>
      <c r="D1" s="260"/>
      <c r="E1" s="260"/>
      <c r="F1" s="260"/>
      <c r="G1"/>
      <c r="H1"/>
      <c r="I1"/>
      <c r="J1"/>
    </row>
    <row r="2" spans="1:41">
      <c r="A2"/>
      <c r="B2"/>
      <c r="C2" s="260"/>
      <c r="D2" s="260"/>
      <c r="E2" s="260"/>
      <c r="F2" s="260"/>
      <c r="G2"/>
      <c r="H2"/>
      <c r="I2"/>
      <c r="J2"/>
    </row>
    <row r="3" spans="1:41" ht="9.75" customHeight="1">
      <c r="A3"/>
      <c r="B3"/>
      <c r="C3" s="4"/>
      <c r="D3"/>
      <c r="E3"/>
      <c r="F3"/>
      <c r="G3"/>
      <c r="H3"/>
      <c r="I3"/>
      <c r="J3"/>
    </row>
    <row r="4" spans="1:41" ht="9.75" customHeight="1">
      <c r="A4"/>
      <c r="B4"/>
      <c r="C4" s="4"/>
      <c r="D4" s="8"/>
      <c r="E4" s="8"/>
      <c r="F4" s="8"/>
      <c r="G4" s="8"/>
      <c r="H4" s="8"/>
      <c r="I4"/>
      <c r="J4"/>
    </row>
    <row r="5" spans="1:41" ht="28.5">
      <c r="A5" s="261" t="s">
        <v>0</v>
      </c>
      <c r="B5" s="261"/>
      <c r="C5" s="261"/>
      <c r="D5" s="261"/>
      <c r="E5" s="261"/>
      <c r="F5" s="261"/>
      <c r="G5" s="261"/>
      <c r="H5" s="261"/>
      <c r="I5" s="261"/>
      <c r="J5"/>
    </row>
    <row r="6" spans="1:41">
      <c r="A6"/>
      <c r="B6"/>
      <c r="C6" s="4"/>
      <c r="D6"/>
      <c r="E6"/>
      <c r="F6"/>
      <c r="G6"/>
      <c r="H6"/>
      <c r="I6"/>
      <c r="J6"/>
    </row>
    <row r="7" spans="1:41" s="41" customFormat="1" ht="31.5" customHeight="1">
      <c r="A7" s="262" t="s">
        <v>1</v>
      </c>
      <c r="B7" s="262"/>
      <c r="C7" s="262"/>
      <c r="D7" s="263" t="s">
        <v>2</v>
      </c>
      <c r="E7" s="263"/>
      <c r="F7" s="263"/>
      <c r="G7" s="263"/>
      <c r="H7" s="263"/>
      <c r="I7" s="263"/>
      <c r="J7" s="5"/>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row>
    <row r="8" spans="1:41" s="41" customFormat="1" ht="16.899999999999999" customHeight="1">
      <c r="A8" s="35"/>
      <c r="B8" s="36"/>
      <c r="C8" s="36"/>
      <c r="D8" s="7"/>
      <c r="E8" s="6"/>
      <c r="F8" s="5"/>
      <c r="G8" s="5"/>
      <c r="H8" s="5"/>
      <c r="I8" s="5"/>
      <c r="J8" s="5"/>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row>
    <row r="9" spans="1:41" s="41" customFormat="1" ht="54" customHeight="1">
      <c r="A9" s="262" t="s">
        <v>3</v>
      </c>
      <c r="B9" s="262"/>
      <c r="C9" s="262"/>
      <c r="D9" s="32" t="s">
        <v>4</v>
      </c>
      <c r="E9" s="264" t="s">
        <v>5</v>
      </c>
      <c r="F9" s="264"/>
      <c r="G9" s="264"/>
      <c r="H9" s="264"/>
      <c r="I9" s="264"/>
      <c r="J9" s="5"/>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row>
    <row r="10" spans="1:41" ht="19.5" customHeight="1">
      <c r="A10" s="37"/>
      <c r="B10" s="37"/>
      <c r="C10" s="38"/>
      <c r="D10"/>
      <c r="E10"/>
      <c r="F10"/>
      <c r="G10"/>
      <c r="H10"/>
      <c r="I10"/>
      <c r="J10"/>
    </row>
    <row r="11" spans="1:41" ht="32.25" customHeight="1">
      <c r="A11" s="262" t="s">
        <v>6</v>
      </c>
      <c r="B11" s="262"/>
      <c r="C11" s="262"/>
      <c r="D11" s="266" t="s">
        <v>7</v>
      </c>
      <c r="E11" s="266"/>
      <c r="F11" s="266"/>
      <c r="G11" s="266"/>
      <c r="H11" s="266"/>
      <c r="I11" s="266"/>
      <c r="J11"/>
    </row>
    <row r="12" spans="1:41" s="41" customFormat="1" ht="32.25" customHeight="1">
      <c r="A12" s="262" t="s">
        <v>8</v>
      </c>
      <c r="B12" s="262"/>
      <c r="C12" s="262"/>
      <c r="D12" s="264"/>
      <c r="E12" s="264"/>
      <c r="F12" s="264"/>
      <c r="G12" s="264"/>
      <c r="H12" s="264"/>
      <c r="I12" s="264"/>
      <c r="J12" s="5"/>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row>
    <row r="13" spans="1:41" s="41" customFormat="1" ht="32.25" customHeight="1">
      <c r="A13" s="262" t="s">
        <v>9</v>
      </c>
      <c r="B13" s="262"/>
      <c r="C13" s="262"/>
      <c r="D13" s="264"/>
      <c r="E13" s="264"/>
      <c r="F13" s="264"/>
      <c r="G13" s="264"/>
      <c r="H13" s="264"/>
      <c r="I13" s="264"/>
      <c r="J13" s="5"/>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row>
    <row r="14" spans="1:41" s="41" customFormat="1" ht="32.25" customHeight="1">
      <c r="A14" s="262" t="s">
        <v>10</v>
      </c>
      <c r="B14" s="262"/>
      <c r="C14" s="262"/>
      <c r="D14" s="264"/>
      <c r="E14" s="264"/>
      <c r="F14" s="264"/>
      <c r="G14" s="264"/>
      <c r="H14" s="264"/>
      <c r="I14" s="264"/>
      <c r="J14" s="5"/>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row>
    <row r="15" spans="1:41">
      <c r="A15" s="37"/>
      <c r="B15" s="37"/>
      <c r="C15" s="38"/>
      <c r="D15"/>
      <c r="E15"/>
      <c r="F15"/>
      <c r="G15"/>
      <c r="H15"/>
      <c r="I15"/>
      <c r="J15"/>
    </row>
    <row r="16" spans="1:41" s="41" customFormat="1" ht="22.5" customHeight="1">
      <c r="A16" s="262" t="s">
        <v>11</v>
      </c>
      <c r="B16" s="262"/>
      <c r="C16" s="262"/>
      <c r="D16" s="265"/>
      <c r="E16" s="265"/>
      <c r="F16" s="265"/>
      <c r="G16" s="265"/>
      <c r="H16" s="265"/>
      <c r="I16" s="265"/>
      <c r="J16" s="5"/>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row>
    <row r="17" spans="1:10" ht="15" customHeight="1">
      <c r="A17"/>
      <c r="B17"/>
      <c r="C17" s="4"/>
      <c r="D17"/>
      <c r="E17"/>
      <c r="F17"/>
      <c r="G17"/>
      <c r="H17"/>
      <c r="I17"/>
      <c r="J17"/>
    </row>
    <row r="18" spans="1:10" s="251" customFormat="1">
      <c r="A18"/>
      <c r="B18"/>
      <c r="C18" s="4"/>
      <c r="D18"/>
      <c r="E18"/>
      <c r="F18"/>
      <c r="G18"/>
      <c r="H18"/>
      <c r="I18"/>
      <c r="J18"/>
    </row>
    <row r="19" spans="1:10" s="251" customFormat="1" ht="15.75" thickBot="1">
      <c r="A19"/>
      <c r="B19"/>
      <c r="C19" s="4"/>
      <c r="D19"/>
      <c r="E19"/>
      <c r="F19"/>
      <c r="G19"/>
      <c r="H19"/>
      <c r="I19"/>
      <c r="J19"/>
    </row>
    <row r="20" spans="1:10" s="251" customFormat="1">
      <c r="A20"/>
      <c r="B20"/>
      <c r="C20" s="4"/>
      <c r="D20" s="252" t="s">
        <v>12</v>
      </c>
      <c r="E20" s="253" t="s">
        <v>13</v>
      </c>
      <c r="F20" s="253" t="s">
        <v>14</v>
      </c>
      <c r="G20" s="253" t="s">
        <v>15</v>
      </c>
      <c r="H20"/>
      <c r="I20"/>
      <c r="J20"/>
    </row>
    <row r="21" spans="1:10" s="251" customFormat="1" ht="15.75" thickBot="1">
      <c r="A21"/>
      <c r="B21"/>
      <c r="C21" s="4"/>
      <c r="D21" s="254" t="s">
        <v>16</v>
      </c>
      <c r="E21" s="255" t="s">
        <v>17</v>
      </c>
      <c r="F21" s="255" t="s">
        <v>18</v>
      </c>
      <c r="G21" s="255" t="s">
        <v>19</v>
      </c>
      <c r="H21"/>
      <c r="I21"/>
      <c r="J21"/>
    </row>
    <row r="22" spans="1:10" s="251" customFormat="1">
      <c r="A22"/>
      <c r="B22"/>
      <c r="C22" s="4"/>
      <c r="D22" s="256" t="s">
        <v>20</v>
      </c>
      <c r="E22" s="257" t="s">
        <v>11</v>
      </c>
      <c r="F22" s="257" t="s">
        <v>11</v>
      </c>
      <c r="G22" s="257" t="s">
        <v>11</v>
      </c>
      <c r="H22"/>
      <c r="I22"/>
      <c r="J22"/>
    </row>
    <row r="23" spans="1:10" s="251" customFormat="1" ht="15.75" thickBot="1">
      <c r="A23"/>
      <c r="B23"/>
      <c r="C23" s="4"/>
      <c r="D23" s="254">
        <v>1</v>
      </c>
      <c r="E23" s="258">
        <v>45243</v>
      </c>
      <c r="F23" s="258">
        <v>45272</v>
      </c>
      <c r="G23" s="258">
        <v>45273</v>
      </c>
      <c r="H23"/>
      <c r="I23"/>
      <c r="J23"/>
    </row>
    <row r="24" spans="1:10" s="251" customFormat="1">
      <c r="A24"/>
      <c r="B24"/>
      <c r="C24" s="4"/>
      <c r="D24"/>
      <c r="E24"/>
      <c r="F24"/>
      <c r="G24"/>
      <c r="H24"/>
      <c r="I24"/>
      <c r="J24"/>
    </row>
    <row r="25" spans="1:10" s="251" customFormat="1">
      <c r="A25"/>
      <c r="B25"/>
      <c r="C25" s="4"/>
      <c r="D25"/>
      <c r="E25"/>
      <c r="F25"/>
      <c r="G25"/>
      <c r="H25"/>
      <c r="I25"/>
      <c r="J25"/>
    </row>
    <row r="26" spans="1:10" s="251" customFormat="1">
      <c r="A26"/>
      <c r="B26"/>
      <c r="C26" s="4"/>
      <c r="D26"/>
      <c r="E26"/>
      <c r="F26"/>
      <c r="G26"/>
      <c r="H26"/>
      <c r="I26"/>
      <c r="J26"/>
    </row>
    <row r="27" spans="1:10" s="251" customFormat="1">
      <c r="A27"/>
      <c r="B27"/>
      <c r="C27" s="4"/>
      <c r="D27"/>
      <c r="E27"/>
      <c r="F27"/>
      <c r="G27"/>
      <c r="H27"/>
      <c r="I27"/>
      <c r="J27"/>
    </row>
    <row r="28" spans="1:10" s="251" customFormat="1">
      <c r="A28"/>
      <c r="B28"/>
      <c r="C28" s="4"/>
      <c r="D28"/>
      <c r="E28"/>
      <c r="F28"/>
      <c r="G28"/>
      <c r="H28"/>
      <c r="I28"/>
      <c r="J28"/>
    </row>
    <row r="29" spans="1:10" s="251" customFormat="1">
      <c r="A29"/>
      <c r="B29"/>
      <c r="C29" s="4"/>
      <c r="D29"/>
      <c r="E29"/>
      <c r="F29"/>
      <c r="G29"/>
      <c r="H29"/>
      <c r="I29"/>
      <c r="J29"/>
    </row>
    <row r="30" spans="1:10" s="251" customFormat="1">
      <c r="A30"/>
      <c r="B30"/>
      <c r="C30" s="4"/>
      <c r="D30"/>
      <c r="E30"/>
      <c r="F30"/>
      <c r="G30"/>
      <c r="H30"/>
      <c r="I30"/>
      <c r="J30"/>
    </row>
    <row r="31" spans="1:10" s="251" customFormat="1">
      <c r="A31"/>
      <c r="B31"/>
      <c r="C31" s="4"/>
      <c r="D31"/>
      <c r="E31"/>
      <c r="F31"/>
      <c r="G31"/>
      <c r="H31"/>
      <c r="I31"/>
      <c r="J31"/>
    </row>
    <row r="32" spans="1:10" s="251" customFormat="1">
      <c r="A32"/>
      <c r="B32"/>
      <c r="C32" s="4"/>
      <c r="D32"/>
      <c r="E32"/>
      <c r="F32"/>
      <c r="G32"/>
      <c r="H32"/>
      <c r="I32"/>
      <c r="J32"/>
    </row>
    <row r="33" spans="1:10" s="251" customFormat="1">
      <c r="A33"/>
      <c r="B33"/>
      <c r="C33" s="4"/>
      <c r="D33"/>
      <c r="E33"/>
      <c r="F33"/>
      <c r="G33"/>
      <c r="H33"/>
      <c r="I33"/>
      <c r="J33"/>
    </row>
    <row r="34" spans="1:10" s="251" customFormat="1">
      <c r="A34"/>
      <c r="B34"/>
      <c r="C34" s="4"/>
      <c r="D34"/>
      <c r="E34"/>
      <c r="F34"/>
      <c r="G34"/>
      <c r="H34"/>
      <c r="I34"/>
      <c r="J34"/>
    </row>
    <row r="35" spans="1:10" s="251" customFormat="1">
      <c r="A35"/>
      <c r="B35"/>
      <c r="C35" s="4"/>
      <c r="D35"/>
      <c r="E35"/>
      <c r="F35"/>
      <c r="G35"/>
      <c r="H35"/>
      <c r="I35"/>
      <c r="J35"/>
    </row>
    <row r="36" spans="1:10" s="251" customFormat="1">
      <c r="A36"/>
      <c r="B36"/>
      <c r="C36" s="4"/>
      <c r="D36"/>
      <c r="E36"/>
      <c r="F36"/>
      <c r="G36"/>
      <c r="H36"/>
      <c r="I36"/>
      <c r="J36"/>
    </row>
    <row r="37" spans="1:10" s="251" customFormat="1">
      <c r="A37"/>
      <c r="B37"/>
      <c r="C37" s="4"/>
      <c r="D37"/>
      <c r="E37"/>
      <c r="F37"/>
      <c r="G37"/>
      <c r="H37"/>
      <c r="I37"/>
      <c r="J37"/>
    </row>
    <row r="38" spans="1:10" s="251" customFormat="1">
      <c r="A38"/>
      <c r="B38"/>
      <c r="C38" s="4"/>
      <c r="D38"/>
      <c r="E38"/>
      <c r="F38"/>
      <c r="G38"/>
      <c r="H38"/>
      <c r="I38"/>
      <c r="J38"/>
    </row>
    <row r="39" spans="1:10" s="251" customFormat="1">
      <c r="A39"/>
      <c r="B39"/>
      <c r="C39" s="4"/>
      <c r="D39"/>
      <c r="E39"/>
      <c r="F39"/>
      <c r="G39"/>
      <c r="H39"/>
      <c r="I39"/>
      <c r="J39"/>
    </row>
    <row r="40" spans="1:10" s="251" customFormat="1">
      <c r="A40"/>
      <c r="B40"/>
      <c r="C40" s="4"/>
      <c r="D40"/>
      <c r="E40"/>
      <c r="F40"/>
      <c r="G40"/>
      <c r="H40"/>
      <c r="I40"/>
      <c r="J40"/>
    </row>
    <row r="41" spans="1:10" s="251" customFormat="1">
      <c r="A41"/>
      <c r="B41"/>
      <c r="C41" s="4"/>
      <c r="D41"/>
      <c r="E41"/>
      <c r="F41"/>
      <c r="G41"/>
      <c r="H41"/>
      <c r="I41"/>
      <c r="J41"/>
    </row>
    <row r="42" spans="1:10" s="251" customFormat="1">
      <c r="A42"/>
      <c r="B42"/>
      <c r="C42" s="4"/>
      <c r="D42"/>
      <c r="E42"/>
      <c r="F42"/>
      <c r="G42"/>
      <c r="H42"/>
      <c r="I42"/>
      <c r="J42"/>
    </row>
    <row r="43" spans="1:10" s="251" customFormat="1">
      <c r="A43"/>
      <c r="B43"/>
      <c r="C43" s="4"/>
      <c r="D43"/>
      <c r="E43"/>
      <c r="F43"/>
      <c r="G43"/>
      <c r="H43"/>
      <c r="I43"/>
      <c r="J43"/>
    </row>
    <row r="44" spans="1:10" s="251" customFormat="1">
      <c r="A44"/>
      <c r="B44"/>
      <c r="C44" s="4"/>
      <c r="D44"/>
      <c r="E44"/>
      <c r="F44"/>
      <c r="G44"/>
      <c r="H44"/>
      <c r="I44"/>
      <c r="J44"/>
    </row>
    <row r="45" spans="1:10" s="251" customFormat="1">
      <c r="A45"/>
      <c r="B45"/>
      <c r="C45" s="4"/>
      <c r="D45"/>
      <c r="E45"/>
      <c r="F45"/>
      <c r="G45"/>
      <c r="H45"/>
      <c r="I45"/>
      <c r="J45"/>
    </row>
    <row r="46" spans="1:10" s="251" customFormat="1">
      <c r="A46"/>
      <c r="B46"/>
      <c r="C46" s="4"/>
      <c r="D46"/>
      <c r="E46"/>
      <c r="F46"/>
      <c r="G46"/>
      <c r="H46"/>
      <c r="I46"/>
      <c r="J46"/>
    </row>
    <row r="47" spans="1:10" s="251" customFormat="1">
      <c r="A47"/>
      <c r="B47"/>
      <c r="C47" s="4"/>
      <c r="D47"/>
      <c r="E47"/>
      <c r="F47"/>
      <c r="G47"/>
      <c r="H47"/>
      <c r="I47"/>
      <c r="J47"/>
    </row>
    <row r="48" spans="1:10" s="251" customFormat="1">
      <c r="A48"/>
      <c r="B48"/>
      <c r="C48" s="4"/>
      <c r="D48"/>
      <c r="E48"/>
      <c r="F48"/>
      <c r="G48"/>
      <c r="H48"/>
      <c r="I48"/>
      <c r="J48"/>
    </row>
    <row r="49" spans="1:10" s="251" customFormat="1">
      <c r="A49"/>
      <c r="B49"/>
      <c r="C49" s="4"/>
      <c r="D49"/>
      <c r="E49"/>
      <c r="F49"/>
      <c r="G49"/>
      <c r="H49"/>
      <c r="I49"/>
      <c r="J49"/>
    </row>
    <row r="50" spans="1:10" s="251" customFormat="1">
      <c r="A50"/>
      <c r="B50"/>
      <c r="C50" s="4"/>
      <c r="D50"/>
      <c r="E50"/>
      <c r="F50"/>
      <c r="G50"/>
      <c r="H50"/>
      <c r="I50"/>
      <c r="J50"/>
    </row>
    <row r="51" spans="1:10" s="251" customFormat="1">
      <c r="A51"/>
      <c r="B51"/>
      <c r="C51" s="4"/>
      <c r="D51"/>
      <c r="E51"/>
      <c r="F51"/>
      <c r="G51"/>
      <c r="H51"/>
      <c r="I51"/>
      <c r="J51"/>
    </row>
    <row r="52" spans="1:10" s="251" customFormat="1">
      <c r="A52"/>
      <c r="B52"/>
      <c r="C52" s="4"/>
      <c r="D52"/>
      <c r="E52"/>
      <c r="F52"/>
      <c r="G52"/>
      <c r="H52"/>
      <c r="I52"/>
      <c r="J52"/>
    </row>
    <row r="53" spans="1:10" s="251" customFormat="1">
      <c r="A53"/>
      <c r="B53"/>
      <c r="C53" s="4"/>
      <c r="D53"/>
      <c r="E53"/>
      <c r="F53"/>
      <c r="G53"/>
      <c r="H53"/>
      <c r="I53"/>
      <c r="J53"/>
    </row>
    <row r="54" spans="1:10" s="251" customFormat="1">
      <c r="A54"/>
      <c r="B54"/>
      <c r="C54" s="4"/>
      <c r="D54"/>
      <c r="E54"/>
      <c r="F54"/>
      <c r="G54"/>
      <c r="H54"/>
      <c r="I54"/>
      <c r="J54"/>
    </row>
    <row r="55" spans="1:10" s="251" customFormat="1">
      <c r="A55"/>
      <c r="B55"/>
      <c r="C55" s="4"/>
      <c r="D55"/>
      <c r="E55"/>
      <c r="F55"/>
      <c r="G55"/>
      <c r="H55"/>
      <c r="I55"/>
      <c r="J55"/>
    </row>
    <row r="56" spans="1:10" s="251" customFormat="1">
      <c r="A56"/>
      <c r="B56"/>
      <c r="C56" s="4"/>
      <c r="D56"/>
      <c r="E56"/>
      <c r="F56"/>
      <c r="G56"/>
      <c r="H56"/>
      <c r="I56"/>
      <c r="J56"/>
    </row>
    <row r="57" spans="1:10" s="251" customFormat="1">
      <c r="A57"/>
      <c r="B57"/>
      <c r="C57" s="4"/>
      <c r="D57"/>
      <c r="E57"/>
      <c r="F57"/>
      <c r="G57"/>
      <c r="H57"/>
      <c r="I57"/>
      <c r="J57"/>
    </row>
    <row r="58" spans="1:10" s="251" customFormat="1">
      <c r="A58"/>
      <c r="B58"/>
      <c r="C58" s="4"/>
      <c r="D58"/>
      <c r="E58"/>
      <c r="F58"/>
      <c r="G58"/>
      <c r="H58"/>
      <c r="I58"/>
      <c r="J58"/>
    </row>
    <row r="59" spans="1:10" s="251" customFormat="1">
      <c r="A59"/>
      <c r="B59"/>
      <c r="C59" s="4"/>
      <c r="D59"/>
      <c r="E59"/>
      <c r="F59"/>
      <c r="G59"/>
      <c r="H59"/>
      <c r="I59"/>
      <c r="J59"/>
    </row>
    <row r="60" spans="1:10" s="251" customFormat="1">
      <c r="A60"/>
      <c r="B60"/>
      <c r="C60" s="4"/>
      <c r="D60"/>
      <c r="E60"/>
      <c r="F60"/>
      <c r="G60"/>
      <c r="H60"/>
      <c r="I60"/>
      <c r="J60"/>
    </row>
    <row r="61" spans="1:10" s="251" customFormat="1">
      <c r="A61"/>
      <c r="B61"/>
      <c r="C61" s="4"/>
      <c r="D61"/>
      <c r="E61"/>
      <c r="F61"/>
      <c r="G61"/>
      <c r="H61"/>
      <c r="I61"/>
      <c r="J61"/>
    </row>
    <row r="62" spans="1:10" s="251" customFormat="1">
      <c r="A62"/>
      <c r="B62"/>
      <c r="C62" s="4"/>
      <c r="D62"/>
      <c r="E62"/>
      <c r="F62"/>
      <c r="G62"/>
      <c r="H62"/>
      <c r="I62"/>
      <c r="J62"/>
    </row>
    <row r="63" spans="1:10" s="251" customFormat="1">
      <c r="A63"/>
      <c r="B63"/>
      <c r="C63" s="4"/>
      <c r="D63"/>
      <c r="E63"/>
      <c r="F63"/>
      <c r="G63"/>
      <c r="H63"/>
      <c r="I63"/>
      <c r="J63"/>
    </row>
    <row r="64" spans="1:10" s="251" customFormat="1">
      <c r="A64"/>
      <c r="B64"/>
      <c r="C64" s="4"/>
      <c r="D64"/>
      <c r="E64"/>
      <c r="F64"/>
      <c r="G64"/>
      <c r="H64"/>
      <c r="I64"/>
      <c r="J64"/>
    </row>
    <row r="65" spans="1:10" s="251" customFormat="1">
      <c r="A65"/>
      <c r="B65"/>
      <c r="C65" s="4"/>
      <c r="D65"/>
      <c r="E65"/>
      <c r="F65"/>
      <c r="G65"/>
      <c r="H65"/>
      <c r="I65"/>
      <c r="J65"/>
    </row>
    <row r="66" spans="1:10" s="251" customFormat="1">
      <c r="A66"/>
      <c r="B66"/>
      <c r="C66" s="4"/>
      <c r="D66"/>
      <c r="E66"/>
      <c r="F66"/>
      <c r="G66"/>
      <c r="H66"/>
      <c r="I66"/>
      <c r="J66"/>
    </row>
    <row r="67" spans="1:10" s="251" customFormat="1">
      <c r="A67"/>
      <c r="B67"/>
      <c r="C67" s="4"/>
      <c r="D67"/>
      <c r="E67"/>
      <c r="F67"/>
      <c r="G67"/>
      <c r="H67"/>
      <c r="I67"/>
      <c r="J67"/>
    </row>
    <row r="68" spans="1:10" s="251" customFormat="1">
      <c r="A68"/>
      <c r="B68"/>
      <c r="C68" s="4"/>
      <c r="D68"/>
      <c r="E68"/>
      <c r="F68"/>
      <c r="G68"/>
      <c r="H68"/>
      <c r="I68"/>
      <c r="J68"/>
    </row>
    <row r="69" spans="1:10" s="251" customFormat="1">
      <c r="A69"/>
      <c r="B69"/>
      <c r="C69" s="4"/>
      <c r="D69"/>
      <c r="E69"/>
      <c r="F69"/>
      <c r="G69"/>
      <c r="H69"/>
      <c r="I69"/>
      <c r="J69"/>
    </row>
    <row r="70" spans="1:10" s="251" customFormat="1">
      <c r="A70"/>
      <c r="B70"/>
      <c r="C70" s="4"/>
      <c r="D70"/>
      <c r="E70"/>
      <c r="F70"/>
      <c r="G70"/>
      <c r="H70"/>
      <c r="I70"/>
      <c r="J70"/>
    </row>
    <row r="71" spans="1:10" s="251" customFormat="1">
      <c r="A71"/>
      <c r="B71"/>
      <c r="C71" s="4"/>
      <c r="D71"/>
      <c r="E71"/>
      <c r="F71"/>
      <c r="G71"/>
      <c r="H71"/>
      <c r="I71"/>
      <c r="J71"/>
    </row>
    <row r="72" spans="1:10" s="251" customFormat="1">
      <c r="A72"/>
      <c r="B72"/>
      <c r="C72" s="4"/>
      <c r="D72"/>
      <c r="E72"/>
      <c r="F72"/>
      <c r="G72"/>
      <c r="H72"/>
      <c r="I72"/>
      <c r="J72"/>
    </row>
    <row r="73" spans="1:10" s="251" customFormat="1">
      <c r="A73"/>
      <c r="B73"/>
      <c r="C73" s="4"/>
      <c r="D73"/>
      <c r="E73"/>
      <c r="F73"/>
      <c r="G73"/>
      <c r="H73"/>
      <c r="I73"/>
      <c r="J73"/>
    </row>
    <row r="74" spans="1:10" s="251" customFormat="1">
      <c r="A74"/>
      <c r="B74"/>
      <c r="C74" s="4"/>
      <c r="D74"/>
      <c r="E74"/>
      <c r="F74"/>
      <c r="G74"/>
      <c r="H74"/>
      <c r="I74"/>
      <c r="J74"/>
    </row>
    <row r="75" spans="1:10" s="251" customFormat="1">
      <c r="A75"/>
      <c r="B75"/>
      <c r="C75" s="4"/>
      <c r="D75"/>
      <c r="E75"/>
      <c r="F75"/>
      <c r="G75"/>
      <c r="H75"/>
      <c r="I75"/>
      <c r="J75"/>
    </row>
    <row r="76" spans="1:10" s="251" customFormat="1">
      <c r="A76"/>
      <c r="B76"/>
      <c r="C76" s="4"/>
      <c r="D76"/>
      <c r="E76"/>
      <c r="F76"/>
      <c r="G76"/>
      <c r="H76"/>
      <c r="I76"/>
      <c r="J76"/>
    </row>
    <row r="77" spans="1:10" s="251" customFormat="1">
      <c r="A77"/>
      <c r="B77"/>
      <c r="C77" s="4"/>
      <c r="D77"/>
      <c r="E77"/>
      <c r="F77"/>
      <c r="G77"/>
      <c r="H77"/>
      <c r="I77"/>
      <c r="J77"/>
    </row>
    <row r="78" spans="1:10" s="251" customFormat="1">
      <c r="A78"/>
      <c r="B78"/>
      <c r="C78" s="4"/>
      <c r="D78"/>
      <c r="E78"/>
      <c r="F78"/>
      <c r="G78"/>
      <c r="H78"/>
      <c r="I78"/>
      <c r="J78"/>
    </row>
    <row r="79" spans="1:10" s="251" customFormat="1">
      <c r="A79"/>
      <c r="B79"/>
      <c r="C79" s="4"/>
      <c r="D79"/>
      <c r="E79"/>
      <c r="F79"/>
      <c r="G79"/>
      <c r="H79"/>
      <c r="I79"/>
      <c r="J79"/>
    </row>
    <row r="80" spans="1:10" s="251" customFormat="1">
      <c r="A80"/>
      <c r="B80"/>
      <c r="C80" s="4"/>
      <c r="D80"/>
      <c r="E80"/>
      <c r="F80"/>
      <c r="G80"/>
      <c r="H80"/>
      <c r="I80"/>
      <c r="J80"/>
    </row>
    <row r="81" spans="1:10" s="251" customFormat="1">
      <c r="A81"/>
      <c r="B81"/>
      <c r="C81" s="4"/>
      <c r="D81"/>
      <c r="E81"/>
      <c r="F81"/>
      <c r="G81"/>
      <c r="H81"/>
      <c r="I81"/>
      <c r="J81"/>
    </row>
    <row r="82" spans="1:10" s="251" customFormat="1">
      <c r="A82"/>
      <c r="B82"/>
      <c r="C82" s="4"/>
      <c r="D82"/>
      <c r="E82"/>
      <c r="F82"/>
      <c r="G82"/>
      <c r="H82"/>
      <c r="I82"/>
      <c r="J82"/>
    </row>
    <row r="83" spans="1:10" s="251" customFormat="1">
      <c r="A83"/>
      <c r="B83"/>
      <c r="C83" s="4"/>
      <c r="D83"/>
      <c r="E83"/>
      <c r="F83"/>
      <c r="G83"/>
      <c r="H83"/>
      <c r="I83"/>
      <c r="J83"/>
    </row>
    <row r="84" spans="1:10" s="251" customFormat="1">
      <c r="A84"/>
      <c r="B84"/>
      <c r="C84" s="4"/>
      <c r="D84"/>
      <c r="E84"/>
      <c r="F84"/>
      <c r="G84"/>
      <c r="H84"/>
      <c r="I84"/>
      <c r="J84"/>
    </row>
    <row r="85" spans="1:10" s="251" customFormat="1">
      <c r="A85"/>
      <c r="B85"/>
      <c r="C85" s="4"/>
      <c r="D85"/>
      <c r="E85"/>
      <c r="F85"/>
      <c r="G85"/>
      <c r="H85"/>
      <c r="I85"/>
      <c r="J85"/>
    </row>
    <row r="86" spans="1:10" s="251" customFormat="1">
      <c r="A86"/>
      <c r="B86"/>
      <c r="C86" s="4"/>
      <c r="D86"/>
      <c r="E86"/>
      <c r="F86"/>
      <c r="G86"/>
      <c r="H86"/>
      <c r="I86"/>
      <c r="J86"/>
    </row>
    <row r="87" spans="1:10" s="251" customFormat="1">
      <c r="A87"/>
      <c r="B87"/>
      <c r="C87" s="4"/>
      <c r="D87"/>
      <c r="E87"/>
      <c r="F87"/>
      <c r="G87"/>
      <c r="H87"/>
      <c r="I87"/>
      <c r="J87"/>
    </row>
    <row r="88" spans="1:10" s="251" customFormat="1">
      <c r="A88"/>
      <c r="B88"/>
      <c r="C88" s="4"/>
      <c r="D88"/>
      <c r="E88"/>
      <c r="F88"/>
      <c r="G88"/>
      <c r="H88"/>
      <c r="I88"/>
      <c r="J88"/>
    </row>
    <row r="89" spans="1:10" s="251" customFormat="1">
      <c r="A89"/>
      <c r="B89"/>
      <c r="C89" s="4"/>
      <c r="D89"/>
      <c r="E89"/>
      <c r="F89"/>
      <c r="G89"/>
      <c r="H89"/>
      <c r="I89"/>
      <c r="J89"/>
    </row>
    <row r="90" spans="1:10" s="251" customFormat="1">
      <c r="A90"/>
      <c r="B90"/>
      <c r="C90" s="4"/>
      <c r="D90"/>
      <c r="E90"/>
      <c r="F90"/>
      <c r="G90"/>
      <c r="H90"/>
      <c r="I90"/>
      <c r="J90"/>
    </row>
    <row r="91" spans="1:10" s="251" customFormat="1">
      <c r="A91"/>
      <c r="B91"/>
      <c r="C91" s="4"/>
      <c r="D91"/>
      <c r="E91"/>
      <c r="F91"/>
      <c r="G91"/>
      <c r="H91"/>
      <c r="I91"/>
      <c r="J91"/>
    </row>
    <row r="92" spans="1:10" s="251" customFormat="1">
      <c r="A92"/>
      <c r="B92"/>
      <c r="C92" s="4"/>
      <c r="D92"/>
      <c r="E92"/>
      <c r="F92"/>
      <c r="G92"/>
      <c r="H92"/>
      <c r="I92"/>
      <c r="J92"/>
    </row>
    <row r="93" spans="1:10" s="251" customFormat="1">
      <c r="A93"/>
      <c r="B93"/>
      <c r="C93" s="4"/>
      <c r="D93"/>
      <c r="E93"/>
      <c r="F93"/>
      <c r="G93"/>
      <c r="H93"/>
      <c r="I93"/>
      <c r="J93"/>
    </row>
    <row r="94" spans="1:10" s="251" customFormat="1">
      <c r="A94"/>
      <c r="B94"/>
      <c r="C94" s="4"/>
      <c r="D94"/>
      <c r="E94"/>
      <c r="F94"/>
      <c r="G94"/>
      <c r="H94"/>
      <c r="I94"/>
      <c r="J94"/>
    </row>
    <row r="95" spans="1:10" s="251" customFormat="1">
      <c r="A95"/>
      <c r="B95"/>
      <c r="C95" s="4"/>
      <c r="D95"/>
      <c r="E95"/>
      <c r="F95"/>
      <c r="G95"/>
      <c r="H95"/>
      <c r="I95"/>
      <c r="J95"/>
    </row>
    <row r="96" spans="1:10" s="251" customFormat="1">
      <c r="A96"/>
      <c r="B96"/>
      <c r="C96" s="4"/>
      <c r="D96"/>
      <c r="E96"/>
      <c r="F96"/>
      <c r="G96"/>
      <c r="H96"/>
      <c r="I96"/>
      <c r="J96"/>
    </row>
    <row r="97" spans="1:10" s="251" customFormat="1">
      <c r="A97"/>
      <c r="B97"/>
      <c r="C97" s="4"/>
      <c r="D97"/>
      <c r="E97"/>
      <c r="F97"/>
      <c r="G97"/>
      <c r="H97"/>
      <c r="I97"/>
      <c r="J97"/>
    </row>
    <row r="98" spans="1:10" s="251" customFormat="1">
      <c r="A98"/>
      <c r="B98"/>
      <c r="C98" s="4"/>
      <c r="D98"/>
      <c r="E98"/>
      <c r="F98"/>
      <c r="G98"/>
      <c r="H98"/>
      <c r="I98"/>
      <c r="J98"/>
    </row>
    <row r="99" spans="1:10" s="251" customFormat="1">
      <c r="A99"/>
      <c r="B99"/>
      <c r="C99" s="4"/>
      <c r="D99"/>
      <c r="E99"/>
      <c r="F99"/>
      <c r="G99"/>
      <c r="H99"/>
      <c r="I99"/>
      <c r="J99"/>
    </row>
    <row r="100" spans="1:10" s="251" customFormat="1">
      <c r="A100"/>
      <c r="B100"/>
      <c r="C100" s="4"/>
      <c r="D100"/>
      <c r="E100"/>
      <c r="F100"/>
      <c r="G100"/>
      <c r="H100"/>
      <c r="I100"/>
      <c r="J100"/>
    </row>
    <row r="101" spans="1:10" s="251" customFormat="1">
      <c r="A101"/>
      <c r="B101"/>
      <c r="C101" s="4"/>
      <c r="D101"/>
      <c r="E101"/>
      <c r="F101"/>
      <c r="G101"/>
      <c r="H101"/>
      <c r="I101"/>
      <c r="J101"/>
    </row>
    <row r="102" spans="1:10" s="251" customFormat="1">
      <c r="A102"/>
      <c r="B102"/>
      <c r="C102" s="4"/>
      <c r="D102"/>
      <c r="E102"/>
      <c r="F102"/>
      <c r="G102"/>
      <c r="H102"/>
      <c r="I102"/>
      <c r="J102"/>
    </row>
    <row r="103" spans="1:10" s="251" customFormat="1">
      <c r="A103"/>
      <c r="B103"/>
      <c r="C103" s="4"/>
      <c r="D103"/>
      <c r="E103"/>
      <c r="F103"/>
      <c r="G103"/>
      <c r="H103"/>
      <c r="I103"/>
      <c r="J103"/>
    </row>
    <row r="104" spans="1:10" s="251" customFormat="1">
      <c r="A104"/>
      <c r="B104"/>
      <c r="C104" s="4"/>
      <c r="D104"/>
      <c r="E104"/>
      <c r="F104"/>
      <c r="G104"/>
      <c r="H104"/>
      <c r="I104"/>
      <c r="J104"/>
    </row>
    <row r="105" spans="1:10" s="251" customFormat="1">
      <c r="A105"/>
      <c r="B105"/>
      <c r="C105" s="4"/>
      <c r="D105"/>
      <c r="E105"/>
      <c r="F105"/>
      <c r="G105"/>
      <c r="H105"/>
      <c r="I105"/>
      <c r="J105"/>
    </row>
    <row r="106" spans="1:10" s="251" customFormat="1">
      <c r="A106"/>
      <c r="B106"/>
      <c r="C106" s="4"/>
      <c r="D106"/>
      <c r="E106"/>
      <c r="F106"/>
      <c r="G106"/>
      <c r="H106"/>
      <c r="I106"/>
      <c r="J106"/>
    </row>
    <row r="107" spans="1:10" s="251" customFormat="1">
      <c r="A107"/>
      <c r="B107"/>
      <c r="C107" s="4"/>
      <c r="D107"/>
      <c r="E107"/>
      <c r="F107"/>
      <c r="G107"/>
      <c r="H107"/>
      <c r="I107"/>
      <c r="J107"/>
    </row>
    <row r="108" spans="1:10" s="251" customFormat="1">
      <c r="A108"/>
      <c r="B108"/>
      <c r="C108" s="4"/>
      <c r="D108"/>
      <c r="E108"/>
      <c r="F108"/>
      <c r="G108"/>
      <c r="H108"/>
      <c r="I108"/>
      <c r="J108"/>
    </row>
    <row r="109" spans="1:10" s="251" customFormat="1">
      <c r="A109"/>
      <c r="B109"/>
      <c r="C109" s="4"/>
      <c r="D109"/>
      <c r="E109"/>
      <c r="F109"/>
      <c r="G109"/>
      <c r="H109"/>
      <c r="I109"/>
      <c r="J109"/>
    </row>
    <row r="110" spans="1:10" s="251" customFormat="1">
      <c r="A110"/>
      <c r="B110"/>
      <c r="C110" s="4"/>
      <c r="D110"/>
      <c r="E110"/>
      <c r="F110"/>
      <c r="G110"/>
      <c r="H110"/>
      <c r="I110"/>
      <c r="J110"/>
    </row>
    <row r="111" spans="1:10" s="251" customFormat="1">
      <c r="A111"/>
      <c r="B111"/>
      <c r="C111" s="4"/>
      <c r="D111"/>
      <c r="E111"/>
      <c r="F111"/>
      <c r="G111"/>
      <c r="H111"/>
      <c r="I111"/>
      <c r="J111"/>
    </row>
    <row r="112" spans="1:10" s="251" customFormat="1">
      <c r="A112"/>
      <c r="B112"/>
      <c r="C112" s="4"/>
      <c r="D112"/>
      <c r="E112"/>
      <c r="F112"/>
      <c r="G112"/>
      <c r="H112"/>
      <c r="I112"/>
      <c r="J112"/>
    </row>
    <row r="113" spans="1:10" s="251" customFormat="1">
      <c r="A113"/>
      <c r="B113"/>
      <c r="C113" s="4"/>
      <c r="D113"/>
      <c r="E113"/>
      <c r="F113"/>
      <c r="G113"/>
      <c r="H113"/>
      <c r="I113"/>
      <c r="J113"/>
    </row>
    <row r="114" spans="1:10" s="251" customFormat="1">
      <c r="A114"/>
      <c r="B114"/>
      <c r="C114" s="4"/>
      <c r="D114"/>
      <c r="E114"/>
      <c r="F114"/>
      <c r="G114"/>
      <c r="H114"/>
      <c r="I114"/>
      <c r="J114"/>
    </row>
    <row r="115" spans="1:10" s="251" customFormat="1">
      <c r="A115"/>
      <c r="B115"/>
      <c r="C115" s="4"/>
      <c r="D115"/>
      <c r="E115"/>
      <c r="F115"/>
      <c r="G115"/>
      <c r="H115"/>
      <c r="I115"/>
      <c r="J115"/>
    </row>
    <row r="116" spans="1:10" s="251" customFormat="1">
      <c r="A116"/>
      <c r="B116"/>
      <c r="C116" s="4"/>
      <c r="D116"/>
      <c r="E116"/>
      <c r="F116"/>
      <c r="G116"/>
      <c r="H116"/>
      <c r="I116"/>
      <c r="J116"/>
    </row>
    <row r="117" spans="1:10" s="251" customFormat="1">
      <c r="A117"/>
      <c r="B117"/>
      <c r="C117" s="4"/>
      <c r="D117"/>
      <c r="E117"/>
      <c r="F117"/>
      <c r="G117"/>
      <c r="H117"/>
      <c r="I117"/>
      <c r="J117"/>
    </row>
    <row r="118" spans="1:10" s="251" customFormat="1">
      <c r="A118"/>
      <c r="B118"/>
      <c r="C118" s="4"/>
      <c r="D118"/>
      <c r="E118"/>
      <c r="F118"/>
      <c r="G118"/>
      <c r="H118"/>
      <c r="I118"/>
      <c r="J118"/>
    </row>
    <row r="119" spans="1:10" s="251" customFormat="1">
      <c r="A119"/>
      <c r="B119"/>
      <c r="C119" s="4"/>
      <c r="D119"/>
      <c r="E119"/>
      <c r="F119"/>
      <c r="G119"/>
      <c r="H119"/>
      <c r="I119"/>
      <c r="J119"/>
    </row>
    <row r="120" spans="1:10" s="251" customFormat="1">
      <c r="A120"/>
      <c r="B120"/>
      <c r="C120" s="4"/>
      <c r="D120"/>
      <c r="E120"/>
      <c r="F120"/>
      <c r="G120"/>
      <c r="H120"/>
      <c r="I120"/>
      <c r="J120"/>
    </row>
    <row r="121" spans="1:10" s="251" customFormat="1">
      <c r="A121"/>
      <c r="B121"/>
      <c r="C121" s="4"/>
      <c r="D121"/>
      <c r="E121"/>
      <c r="F121"/>
      <c r="G121"/>
      <c r="H121"/>
      <c r="I121"/>
      <c r="J121"/>
    </row>
    <row r="122" spans="1:10" s="251" customFormat="1">
      <c r="A122"/>
      <c r="B122"/>
      <c r="C122" s="4"/>
      <c r="D122"/>
      <c r="E122"/>
      <c r="F122"/>
      <c r="G122"/>
      <c r="H122"/>
      <c r="I122"/>
      <c r="J122"/>
    </row>
    <row r="123" spans="1:10" s="251" customFormat="1">
      <c r="A123"/>
      <c r="B123"/>
      <c r="C123" s="4"/>
      <c r="D123"/>
      <c r="E123"/>
      <c r="F123"/>
      <c r="G123"/>
      <c r="H123"/>
      <c r="I123"/>
      <c r="J123"/>
    </row>
    <row r="124" spans="1:10" s="251" customFormat="1">
      <c r="A124"/>
      <c r="B124"/>
      <c r="C124" s="4"/>
      <c r="D124"/>
      <c r="E124"/>
      <c r="F124"/>
      <c r="G124"/>
      <c r="H124"/>
      <c r="I124"/>
      <c r="J124"/>
    </row>
    <row r="125" spans="1:10" s="251" customFormat="1">
      <c r="A125"/>
      <c r="B125"/>
      <c r="C125" s="4"/>
      <c r="D125"/>
      <c r="E125"/>
      <c r="F125"/>
      <c r="G125"/>
      <c r="H125"/>
      <c r="I125"/>
      <c r="J125"/>
    </row>
    <row r="126" spans="1:10" s="251" customFormat="1">
      <c r="A126"/>
      <c r="B126"/>
      <c r="C126" s="4"/>
      <c r="D126"/>
      <c r="E126"/>
      <c r="F126"/>
      <c r="G126"/>
      <c r="H126"/>
      <c r="I126"/>
      <c r="J126"/>
    </row>
    <row r="127" spans="1:10" s="251" customFormat="1">
      <c r="A127"/>
      <c r="B127"/>
      <c r="C127" s="4"/>
      <c r="D127"/>
      <c r="E127"/>
      <c r="F127"/>
      <c r="G127"/>
      <c r="H127"/>
      <c r="I127"/>
      <c r="J127"/>
    </row>
    <row r="128" spans="1:10" s="251" customFormat="1">
      <c r="A128"/>
      <c r="B128"/>
      <c r="C128" s="4"/>
      <c r="D128"/>
      <c r="E128"/>
      <c r="F128"/>
      <c r="G128"/>
      <c r="H128"/>
      <c r="I128"/>
      <c r="J128"/>
    </row>
    <row r="129" spans="1:10" s="251" customFormat="1">
      <c r="A129"/>
      <c r="B129"/>
      <c r="C129" s="4"/>
      <c r="D129"/>
      <c r="E129"/>
      <c r="F129"/>
      <c r="G129"/>
      <c r="H129"/>
      <c r="I129"/>
      <c r="J129"/>
    </row>
    <row r="130" spans="1:10" s="251" customFormat="1">
      <c r="A130"/>
      <c r="B130"/>
      <c r="C130" s="4"/>
      <c r="D130"/>
      <c r="E130"/>
      <c r="F130"/>
      <c r="G130"/>
      <c r="H130"/>
      <c r="I130"/>
      <c r="J130"/>
    </row>
    <row r="131" spans="1:10" s="251" customFormat="1">
      <c r="A131"/>
      <c r="B131"/>
      <c r="C131" s="4"/>
      <c r="D131"/>
      <c r="E131"/>
      <c r="F131"/>
      <c r="G131"/>
      <c r="H131"/>
      <c r="I131"/>
      <c r="J131"/>
    </row>
    <row r="132" spans="1:10" s="251" customFormat="1">
      <c r="A132"/>
      <c r="B132"/>
      <c r="C132" s="4"/>
      <c r="D132"/>
      <c r="E132"/>
      <c r="F132"/>
      <c r="G132"/>
      <c r="H132"/>
      <c r="I132"/>
      <c r="J132"/>
    </row>
    <row r="133" spans="1:10" s="251" customFormat="1">
      <c r="A133"/>
      <c r="B133"/>
      <c r="C133" s="4"/>
      <c r="D133"/>
      <c r="E133"/>
      <c r="F133"/>
      <c r="G133"/>
      <c r="H133"/>
      <c r="I133"/>
      <c r="J133"/>
    </row>
    <row r="134" spans="1:10" s="251" customFormat="1">
      <c r="A134"/>
      <c r="B134"/>
      <c r="C134" s="4"/>
      <c r="D134"/>
      <c r="E134"/>
      <c r="F134"/>
      <c r="G134"/>
      <c r="H134"/>
      <c r="I134"/>
      <c r="J134"/>
    </row>
    <row r="135" spans="1:10" s="251" customFormat="1">
      <c r="A135"/>
      <c r="B135"/>
      <c r="C135" s="4"/>
      <c r="D135"/>
      <c r="E135"/>
      <c r="F135"/>
      <c r="G135"/>
      <c r="H135"/>
      <c r="I135"/>
      <c r="J135"/>
    </row>
    <row r="136" spans="1:10" s="251" customFormat="1">
      <c r="A136"/>
      <c r="B136"/>
      <c r="C136" s="4"/>
      <c r="D136"/>
      <c r="E136"/>
      <c r="F136"/>
      <c r="G136"/>
      <c r="H136"/>
      <c r="I136"/>
      <c r="J136"/>
    </row>
    <row r="137" spans="1:10" s="251" customFormat="1">
      <c r="A137"/>
      <c r="B137"/>
      <c r="C137" s="4"/>
      <c r="D137"/>
      <c r="E137"/>
      <c r="F137"/>
      <c r="G137"/>
      <c r="H137"/>
      <c r="I137"/>
      <c r="J137"/>
    </row>
    <row r="138" spans="1:10" s="251" customFormat="1">
      <c r="A138"/>
      <c r="B138"/>
      <c r="C138" s="4"/>
      <c r="D138"/>
      <c r="E138"/>
      <c r="F138"/>
      <c r="G138"/>
      <c r="H138"/>
      <c r="I138"/>
      <c r="J138"/>
    </row>
    <row r="139" spans="1:10" s="251" customFormat="1">
      <c r="A139"/>
      <c r="B139"/>
      <c r="C139" s="4"/>
      <c r="D139"/>
      <c r="E139"/>
      <c r="F139"/>
      <c r="G139"/>
      <c r="H139"/>
      <c r="I139"/>
      <c r="J139"/>
    </row>
    <row r="140" spans="1:10" s="251" customFormat="1">
      <c r="A140"/>
      <c r="B140"/>
      <c r="C140" s="4"/>
      <c r="D140"/>
      <c r="E140"/>
      <c r="F140"/>
      <c r="G140"/>
      <c r="H140"/>
      <c r="I140"/>
      <c r="J140"/>
    </row>
    <row r="141" spans="1:10" s="251" customFormat="1">
      <c r="A141"/>
      <c r="B141"/>
      <c r="C141" s="4"/>
      <c r="D141"/>
      <c r="E141"/>
      <c r="F141"/>
      <c r="G141"/>
      <c r="H141"/>
      <c r="I141"/>
      <c r="J141"/>
    </row>
    <row r="142" spans="1:10" s="251" customFormat="1">
      <c r="A142"/>
      <c r="B142"/>
      <c r="C142" s="4"/>
      <c r="D142"/>
      <c r="E142"/>
      <c r="F142"/>
      <c r="G142"/>
      <c r="H142"/>
      <c r="I142"/>
      <c r="J142"/>
    </row>
    <row r="143" spans="1:10" s="251" customFormat="1">
      <c r="A143"/>
      <c r="B143"/>
      <c r="C143" s="4"/>
      <c r="D143"/>
      <c r="E143"/>
      <c r="F143"/>
      <c r="G143"/>
      <c r="H143"/>
      <c r="I143"/>
      <c r="J143"/>
    </row>
    <row r="144" spans="1:10" s="251" customFormat="1">
      <c r="A144"/>
      <c r="B144"/>
      <c r="C144" s="4"/>
      <c r="D144"/>
      <c r="E144"/>
      <c r="F144"/>
      <c r="G144"/>
      <c r="H144"/>
      <c r="I144"/>
      <c r="J144"/>
    </row>
    <row r="145" spans="1:10" s="251" customFormat="1">
      <c r="A145"/>
      <c r="B145"/>
      <c r="C145" s="4"/>
      <c r="D145"/>
      <c r="E145"/>
      <c r="F145"/>
      <c r="G145"/>
      <c r="H145"/>
      <c r="I145"/>
      <c r="J145"/>
    </row>
    <row r="146" spans="1:10" s="251" customFormat="1">
      <c r="A146"/>
      <c r="B146"/>
      <c r="C146" s="4"/>
      <c r="D146"/>
      <c r="E146"/>
      <c r="F146"/>
      <c r="G146"/>
      <c r="H146"/>
      <c r="I146"/>
      <c r="J146"/>
    </row>
    <row r="147" spans="1:10" s="251" customFormat="1">
      <c r="A147"/>
      <c r="B147"/>
      <c r="C147" s="4"/>
      <c r="D147"/>
      <c r="E147"/>
      <c r="F147"/>
      <c r="G147"/>
      <c r="H147"/>
      <c r="I147"/>
      <c r="J147"/>
    </row>
    <row r="148" spans="1:10" s="251" customFormat="1">
      <c r="A148"/>
      <c r="B148"/>
      <c r="C148" s="4"/>
      <c r="D148"/>
      <c r="E148"/>
      <c r="F148"/>
      <c r="G148"/>
      <c r="H148"/>
      <c r="I148"/>
      <c r="J148"/>
    </row>
    <row r="149" spans="1:10" s="251" customFormat="1">
      <c r="A149"/>
      <c r="B149"/>
      <c r="C149" s="4"/>
      <c r="D149"/>
      <c r="E149"/>
      <c r="F149"/>
      <c r="G149"/>
      <c r="H149"/>
      <c r="I149"/>
      <c r="J149"/>
    </row>
    <row r="150" spans="1:10" s="251" customFormat="1">
      <c r="A150"/>
      <c r="B150"/>
      <c r="C150" s="4"/>
      <c r="D150"/>
      <c r="E150"/>
      <c r="F150"/>
      <c r="G150"/>
      <c r="H150"/>
      <c r="I150"/>
      <c r="J150"/>
    </row>
    <row r="151" spans="1:10" s="251" customFormat="1">
      <c r="A151"/>
      <c r="B151"/>
      <c r="C151" s="4"/>
      <c r="D151"/>
      <c r="E151"/>
      <c r="F151"/>
      <c r="G151"/>
      <c r="H151"/>
      <c r="I151"/>
      <c r="J151"/>
    </row>
    <row r="152" spans="1:10" s="251" customFormat="1">
      <c r="A152"/>
      <c r="B152"/>
      <c r="C152" s="4"/>
      <c r="D152"/>
      <c r="E152"/>
      <c r="F152"/>
      <c r="G152"/>
      <c r="H152"/>
      <c r="I152"/>
      <c r="J152"/>
    </row>
    <row r="153" spans="1:10" s="251" customFormat="1">
      <c r="A153"/>
      <c r="B153"/>
      <c r="C153" s="4"/>
      <c r="D153"/>
      <c r="E153"/>
      <c r="F153"/>
      <c r="G153"/>
      <c r="H153"/>
      <c r="I153"/>
      <c r="J153"/>
    </row>
    <row r="154" spans="1:10" s="251" customFormat="1">
      <c r="A154"/>
      <c r="B154"/>
      <c r="C154" s="4"/>
      <c r="D154"/>
      <c r="E154"/>
      <c r="F154"/>
      <c r="G154"/>
      <c r="H154"/>
      <c r="I154"/>
      <c r="J154"/>
    </row>
    <row r="155" spans="1:10" s="251" customFormat="1">
      <c r="A155"/>
      <c r="B155"/>
      <c r="C155" s="4"/>
      <c r="D155"/>
      <c r="E155"/>
      <c r="F155"/>
      <c r="G155"/>
      <c r="H155"/>
      <c r="I155"/>
      <c r="J155"/>
    </row>
    <row r="156" spans="1:10" s="251" customFormat="1">
      <c r="A156"/>
      <c r="B156"/>
      <c r="C156" s="4"/>
      <c r="D156"/>
      <c r="E156"/>
      <c r="F156"/>
      <c r="G156"/>
      <c r="H156"/>
      <c r="I156"/>
      <c r="J156"/>
    </row>
    <row r="157" spans="1:10" s="251" customFormat="1">
      <c r="A157"/>
      <c r="B157"/>
      <c r="C157" s="4"/>
      <c r="D157"/>
      <c r="E157"/>
      <c r="F157"/>
      <c r="G157"/>
      <c r="H157"/>
      <c r="I157"/>
      <c r="J157"/>
    </row>
    <row r="158" spans="1:10" s="251" customFormat="1">
      <c r="A158"/>
      <c r="B158"/>
      <c r="C158" s="4"/>
      <c r="D158"/>
      <c r="E158"/>
      <c r="F158"/>
      <c r="G158"/>
      <c r="H158"/>
      <c r="I158"/>
      <c r="J158"/>
    </row>
    <row r="159" spans="1:10" s="251" customFormat="1">
      <c r="A159"/>
      <c r="B159"/>
      <c r="C159" s="4"/>
      <c r="D159"/>
      <c r="E159"/>
      <c r="F159"/>
      <c r="G159"/>
      <c r="H159"/>
      <c r="I159"/>
      <c r="J159"/>
    </row>
    <row r="160" spans="1:10" s="251" customFormat="1">
      <c r="A160"/>
      <c r="B160"/>
      <c r="C160" s="4"/>
      <c r="D160"/>
      <c r="E160"/>
      <c r="F160"/>
      <c r="G160"/>
      <c r="H160"/>
      <c r="I160"/>
      <c r="J160"/>
    </row>
    <row r="161" spans="1:10" s="251" customFormat="1">
      <c r="A161"/>
      <c r="B161"/>
      <c r="C161" s="4"/>
      <c r="D161"/>
      <c r="E161"/>
      <c r="F161"/>
      <c r="G161"/>
      <c r="H161"/>
      <c r="I161"/>
      <c r="J161"/>
    </row>
    <row r="162" spans="1:10" s="251" customFormat="1">
      <c r="A162"/>
      <c r="B162"/>
      <c r="C162" s="4"/>
      <c r="D162"/>
      <c r="E162"/>
      <c r="F162"/>
      <c r="G162"/>
      <c r="H162"/>
      <c r="I162"/>
      <c r="J162"/>
    </row>
    <row r="163" spans="1:10" s="251" customFormat="1">
      <c r="A163"/>
      <c r="B163"/>
      <c r="C163" s="4"/>
      <c r="D163"/>
      <c r="E163"/>
      <c r="F163"/>
      <c r="G163"/>
      <c r="H163"/>
      <c r="I163"/>
      <c r="J163"/>
    </row>
    <row r="164" spans="1:10" s="251" customFormat="1">
      <c r="A164"/>
      <c r="B164"/>
      <c r="C164" s="4"/>
      <c r="D164"/>
      <c r="E164"/>
      <c r="F164"/>
      <c r="G164"/>
      <c r="H164"/>
      <c r="I164"/>
      <c r="J164"/>
    </row>
    <row r="165" spans="1:10" s="251" customFormat="1">
      <c r="A165"/>
      <c r="B165"/>
      <c r="C165" s="4"/>
      <c r="D165"/>
      <c r="E165"/>
      <c r="F165"/>
      <c r="G165"/>
      <c r="H165"/>
      <c r="I165"/>
      <c r="J165"/>
    </row>
    <row r="166" spans="1:10" s="251" customFormat="1">
      <c r="A166"/>
      <c r="B166"/>
      <c r="C166" s="4"/>
      <c r="D166"/>
      <c r="E166"/>
      <c r="F166"/>
      <c r="G166"/>
      <c r="H166"/>
      <c r="I166"/>
      <c r="J166"/>
    </row>
    <row r="167" spans="1:10" s="251" customFormat="1">
      <c r="A167"/>
      <c r="B167"/>
      <c r="C167" s="4"/>
      <c r="D167"/>
      <c r="E167"/>
      <c r="F167"/>
      <c r="G167"/>
      <c r="H167"/>
      <c r="I167"/>
      <c r="J167"/>
    </row>
    <row r="168" spans="1:10" s="251" customFormat="1">
      <c r="A168"/>
      <c r="B168"/>
      <c r="C168" s="4"/>
      <c r="D168"/>
      <c r="E168"/>
      <c r="F168"/>
      <c r="G168"/>
      <c r="H168"/>
      <c r="I168"/>
      <c r="J168"/>
    </row>
    <row r="169" spans="1:10" s="251" customFormat="1">
      <c r="A169"/>
      <c r="B169"/>
      <c r="C169" s="4"/>
      <c r="D169"/>
      <c r="E169"/>
      <c r="F169"/>
      <c r="G169"/>
      <c r="H169"/>
      <c r="I169"/>
      <c r="J169"/>
    </row>
    <row r="170" spans="1:10" s="251" customFormat="1">
      <c r="A170"/>
      <c r="B170"/>
      <c r="C170" s="4"/>
      <c r="D170"/>
      <c r="E170"/>
      <c r="F170"/>
      <c r="G170"/>
      <c r="H170"/>
      <c r="I170"/>
      <c r="J170"/>
    </row>
    <row r="171" spans="1:10" s="251" customFormat="1">
      <c r="A171"/>
      <c r="B171"/>
      <c r="C171" s="4"/>
      <c r="D171"/>
      <c r="E171"/>
      <c r="F171"/>
      <c r="G171"/>
      <c r="H171"/>
      <c r="I171"/>
      <c r="J171"/>
    </row>
    <row r="172" spans="1:10" s="251" customFormat="1">
      <c r="A172"/>
      <c r="B172"/>
      <c r="C172" s="4"/>
      <c r="D172"/>
      <c r="E172"/>
      <c r="F172"/>
      <c r="G172"/>
      <c r="H172"/>
      <c r="I172"/>
      <c r="J172"/>
    </row>
    <row r="173" spans="1:10" s="251" customFormat="1">
      <c r="A173"/>
      <c r="B173"/>
      <c r="C173" s="4"/>
      <c r="D173"/>
      <c r="E173"/>
      <c r="F173"/>
      <c r="G173"/>
      <c r="H173"/>
      <c r="I173"/>
      <c r="J173"/>
    </row>
    <row r="174" spans="1:10" s="251" customFormat="1">
      <c r="A174"/>
      <c r="B174"/>
      <c r="C174" s="4"/>
      <c r="D174"/>
      <c r="E174"/>
      <c r="F174"/>
      <c r="G174"/>
      <c r="H174"/>
      <c r="I174"/>
      <c r="J174"/>
    </row>
    <row r="175" spans="1:10" s="251" customFormat="1">
      <c r="A175"/>
      <c r="B175"/>
      <c r="C175" s="4"/>
      <c r="D175"/>
      <c r="E175"/>
      <c r="F175"/>
      <c r="G175"/>
      <c r="H175"/>
      <c r="I175"/>
      <c r="J175"/>
    </row>
    <row r="176" spans="1:10" s="251" customFormat="1">
      <c r="A176"/>
      <c r="B176"/>
      <c r="C176" s="4"/>
      <c r="D176"/>
      <c r="E176"/>
      <c r="F176"/>
      <c r="G176"/>
      <c r="H176"/>
      <c r="I176"/>
      <c r="J176"/>
    </row>
    <row r="177" spans="1:10" s="251" customFormat="1">
      <c r="A177"/>
      <c r="B177"/>
      <c r="C177" s="4"/>
      <c r="D177"/>
      <c r="E177"/>
      <c r="F177"/>
      <c r="G177"/>
      <c r="H177"/>
      <c r="I177"/>
      <c r="J177"/>
    </row>
    <row r="178" spans="1:10" s="251" customFormat="1">
      <c r="A178"/>
      <c r="B178"/>
      <c r="C178" s="4"/>
      <c r="D178"/>
      <c r="E178"/>
      <c r="F178"/>
      <c r="G178"/>
      <c r="H178"/>
      <c r="I178"/>
      <c r="J178"/>
    </row>
    <row r="179" spans="1:10" s="251" customFormat="1">
      <c r="A179"/>
      <c r="B179"/>
      <c r="C179" s="4"/>
      <c r="D179"/>
      <c r="E179"/>
      <c r="F179"/>
      <c r="G179"/>
      <c r="H179"/>
      <c r="I179"/>
      <c r="J179"/>
    </row>
    <row r="180" spans="1:10" s="251" customFormat="1">
      <c r="A180"/>
      <c r="B180"/>
      <c r="C180" s="4"/>
      <c r="D180"/>
      <c r="E180"/>
      <c r="F180"/>
      <c r="G180"/>
      <c r="H180"/>
      <c r="I180"/>
      <c r="J180"/>
    </row>
    <row r="181" spans="1:10" s="251" customFormat="1">
      <c r="A181"/>
      <c r="B181"/>
      <c r="C181" s="4"/>
      <c r="D181"/>
      <c r="E181"/>
      <c r="F181"/>
      <c r="G181"/>
      <c r="H181"/>
      <c r="I181"/>
      <c r="J181"/>
    </row>
    <row r="182" spans="1:10" s="251" customFormat="1">
      <c r="A182"/>
      <c r="B182"/>
      <c r="C182" s="4"/>
      <c r="D182"/>
      <c r="E182"/>
      <c r="F182"/>
      <c r="G182"/>
      <c r="H182"/>
      <c r="I182"/>
      <c r="J182"/>
    </row>
    <row r="183" spans="1:10" s="251" customFormat="1">
      <c r="A183"/>
      <c r="B183"/>
      <c r="C183" s="4"/>
      <c r="D183"/>
      <c r="E183"/>
      <c r="F183"/>
      <c r="G183"/>
      <c r="H183"/>
      <c r="I183"/>
      <c r="J183"/>
    </row>
  </sheetData>
  <mergeCells count="16">
    <mergeCell ref="A14:C14"/>
    <mergeCell ref="D14:I14"/>
    <mergeCell ref="A16:C16"/>
    <mergeCell ref="D16:I16"/>
    <mergeCell ref="A11:C11"/>
    <mergeCell ref="D11:I11"/>
    <mergeCell ref="A12:C12"/>
    <mergeCell ref="D12:I12"/>
    <mergeCell ref="A13:C13"/>
    <mergeCell ref="D13:I13"/>
    <mergeCell ref="C1:F2"/>
    <mergeCell ref="A5:I5"/>
    <mergeCell ref="A7:C7"/>
    <mergeCell ref="D7:I7"/>
    <mergeCell ref="A9:C9"/>
    <mergeCell ref="E9:I9"/>
  </mergeCells>
  <dataValidations disablePrompts="1"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60"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S8" sqref="S8:S11"/>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30"/>
      <c r="C3" s="231"/>
      <c r="D3" s="231"/>
      <c r="E3" s="231"/>
      <c r="F3" s="231"/>
      <c r="G3" s="231"/>
      <c r="H3" s="231"/>
      <c r="I3" s="232"/>
    </row>
    <row r="4" spans="2:19">
      <c r="B4" s="464" t="s">
        <v>439</v>
      </c>
      <c r="C4" s="465"/>
      <c r="D4" s="465"/>
      <c r="E4" s="466" t="s">
        <v>440</v>
      </c>
      <c r="F4" s="466"/>
      <c r="G4" s="466"/>
      <c r="H4" s="466"/>
      <c r="I4" s="467"/>
      <c r="Q4" s="479" t="s">
        <v>441</v>
      </c>
      <c r="R4" s="479"/>
    </row>
    <row r="5" spans="2:19">
      <c r="B5" s="464"/>
      <c r="C5" s="465"/>
      <c r="D5" s="465"/>
      <c r="E5" s="466"/>
      <c r="F5" s="466"/>
      <c r="G5" s="466"/>
      <c r="H5" s="466"/>
      <c r="I5" s="467"/>
      <c r="Q5" s="479"/>
      <c r="R5" s="479"/>
    </row>
    <row r="6" spans="2:19">
      <c r="B6" s="464"/>
      <c r="C6" s="465"/>
      <c r="D6" s="465"/>
      <c r="E6" s="466"/>
      <c r="F6" s="466"/>
      <c r="G6" s="466"/>
      <c r="H6" s="466"/>
      <c r="I6" s="467"/>
      <c r="Q6" s="479"/>
      <c r="R6" s="479"/>
    </row>
    <row r="7" spans="2:19" ht="15.75" thickBot="1">
      <c r="B7" s="233"/>
      <c r="I7" s="234"/>
    </row>
    <row r="8" spans="2:19" ht="62.25" customHeight="1" thickBot="1">
      <c r="B8" s="468" t="s">
        <v>393</v>
      </c>
      <c r="C8" s="469"/>
      <c r="D8" s="235" t="s">
        <v>442</v>
      </c>
      <c r="E8" s="236">
        <v>5</v>
      </c>
      <c r="F8" s="236">
        <v>10</v>
      </c>
      <c r="G8" s="236">
        <v>15</v>
      </c>
      <c r="H8" s="236">
        <v>20</v>
      </c>
      <c r="I8" s="237">
        <v>25</v>
      </c>
      <c r="K8" s="472" t="s">
        <v>443</v>
      </c>
      <c r="L8" s="473"/>
      <c r="M8" s="473"/>
      <c r="N8" s="473"/>
      <c r="O8" s="473"/>
      <c r="P8" s="474"/>
      <c r="Q8" s="458" t="s">
        <v>444</v>
      </c>
      <c r="R8" s="458"/>
      <c r="S8" s="9" t="s">
        <v>445</v>
      </c>
    </row>
    <row r="9" spans="2:19" ht="62.25" customHeight="1" thickBot="1">
      <c r="B9" s="468"/>
      <c r="C9" s="469"/>
      <c r="D9" s="235" t="s">
        <v>446</v>
      </c>
      <c r="E9" s="238">
        <v>4</v>
      </c>
      <c r="F9" s="238">
        <v>8</v>
      </c>
      <c r="G9" s="236">
        <v>12</v>
      </c>
      <c r="H9" s="236">
        <v>16</v>
      </c>
      <c r="I9" s="237">
        <v>20</v>
      </c>
      <c r="K9" s="475" t="s">
        <v>447</v>
      </c>
      <c r="L9" s="476"/>
      <c r="M9" s="476"/>
      <c r="N9" s="476"/>
      <c r="O9" s="476"/>
      <c r="P9" s="476"/>
      <c r="Q9" s="477" t="s">
        <v>448</v>
      </c>
      <c r="R9" s="478"/>
      <c r="S9" s="9" t="s">
        <v>390</v>
      </c>
    </row>
    <row r="10" spans="2:19" ht="62.25" customHeight="1" thickBot="1">
      <c r="B10" s="468"/>
      <c r="C10" s="469"/>
      <c r="D10" s="235" t="s">
        <v>449</v>
      </c>
      <c r="E10" s="238">
        <v>3</v>
      </c>
      <c r="F10" s="238">
        <v>6</v>
      </c>
      <c r="G10" s="238">
        <v>9</v>
      </c>
      <c r="H10" s="236">
        <v>12</v>
      </c>
      <c r="I10" s="237">
        <v>15</v>
      </c>
      <c r="K10" s="462" t="s">
        <v>416</v>
      </c>
      <c r="L10" s="463"/>
      <c r="M10" s="463"/>
      <c r="N10" s="463"/>
      <c r="O10" s="463"/>
      <c r="P10" s="463"/>
      <c r="Q10" s="458" t="s">
        <v>450</v>
      </c>
      <c r="R10" s="458"/>
      <c r="S10" s="9" t="s">
        <v>451</v>
      </c>
    </row>
    <row r="11" spans="2:19" ht="62.25" customHeight="1">
      <c r="B11" s="468"/>
      <c r="C11" s="469"/>
      <c r="D11" s="235" t="s">
        <v>452</v>
      </c>
      <c r="E11" s="239">
        <v>2</v>
      </c>
      <c r="F11" s="238">
        <v>4</v>
      </c>
      <c r="G11" s="238">
        <v>6</v>
      </c>
      <c r="H11" s="236">
        <v>8</v>
      </c>
      <c r="I11" s="237">
        <v>10</v>
      </c>
      <c r="K11" s="470" t="s">
        <v>453</v>
      </c>
      <c r="L11" s="471"/>
      <c r="M11" s="471"/>
      <c r="N11" s="471"/>
      <c r="O11" s="471"/>
      <c r="P11" s="471"/>
      <c r="Q11" s="458" t="s">
        <v>387</v>
      </c>
      <c r="R11" s="459"/>
      <c r="S11" s="9" t="s">
        <v>387</v>
      </c>
    </row>
    <row r="12" spans="2:19" ht="62.25" customHeight="1">
      <c r="B12" s="468"/>
      <c r="C12" s="469"/>
      <c r="D12" s="235" t="s">
        <v>454</v>
      </c>
      <c r="E12" s="239">
        <v>1</v>
      </c>
      <c r="F12" s="239">
        <v>2</v>
      </c>
      <c r="G12" s="238">
        <v>3</v>
      </c>
      <c r="H12" s="236">
        <v>4</v>
      </c>
      <c r="I12" s="237">
        <v>5</v>
      </c>
    </row>
    <row r="13" spans="2:19" ht="62.25" customHeight="1" thickBot="1">
      <c r="B13" s="240"/>
      <c r="C13" s="460" t="s">
        <v>455</v>
      </c>
      <c r="D13" s="461"/>
      <c r="E13" s="241" t="s">
        <v>456</v>
      </c>
      <c r="F13" s="241" t="s">
        <v>457</v>
      </c>
      <c r="G13" s="241" t="s">
        <v>458</v>
      </c>
      <c r="H13" s="241" t="s">
        <v>459</v>
      </c>
      <c r="I13" s="242" t="s">
        <v>460</v>
      </c>
    </row>
    <row r="17" spans="4:6">
      <c r="D17" s="9"/>
      <c r="E17" s="9"/>
      <c r="F17" s="9"/>
    </row>
    <row r="18" spans="4:6" ht="15.75">
      <c r="D18" s="14" t="s">
        <v>461</v>
      </c>
      <c r="E18" s="31" t="s">
        <v>453</v>
      </c>
      <c r="F18" s="31">
        <v>1</v>
      </c>
    </row>
    <row r="19" spans="4:6" ht="15.75">
      <c r="D19" t="s">
        <v>461</v>
      </c>
      <c r="E19" s="239" t="s">
        <v>453</v>
      </c>
      <c r="F19" s="239">
        <v>1</v>
      </c>
    </row>
    <row r="20" spans="4:6">
      <c r="D20" t="s">
        <v>462</v>
      </c>
      <c r="E20" t="s">
        <v>453</v>
      </c>
      <c r="F20">
        <v>2</v>
      </c>
    </row>
    <row r="21" spans="4:6">
      <c r="D21" t="s">
        <v>463</v>
      </c>
      <c r="E21" t="s">
        <v>416</v>
      </c>
      <c r="F21">
        <v>2</v>
      </c>
    </row>
    <row r="22" spans="4:6">
      <c r="D22" t="s">
        <v>464</v>
      </c>
      <c r="E22" t="s">
        <v>465</v>
      </c>
      <c r="F22">
        <v>3</v>
      </c>
    </row>
    <row r="23" spans="4:6">
      <c r="D23" t="s">
        <v>466</v>
      </c>
      <c r="E23" t="s">
        <v>443</v>
      </c>
      <c r="F23">
        <v>4</v>
      </c>
    </row>
    <row r="24" spans="4:6">
      <c r="D24" t="s">
        <v>467</v>
      </c>
      <c r="E24" t="s">
        <v>453</v>
      </c>
      <c r="F24">
        <v>1</v>
      </c>
    </row>
    <row r="25" spans="4:6">
      <c r="D25" t="s">
        <v>468</v>
      </c>
      <c r="E25" t="s">
        <v>416</v>
      </c>
      <c r="F25">
        <v>2</v>
      </c>
    </row>
    <row r="26" spans="4:6">
      <c r="D26" t="s">
        <v>469</v>
      </c>
      <c r="E26" t="s">
        <v>416</v>
      </c>
      <c r="F26">
        <v>2</v>
      </c>
    </row>
    <row r="27" spans="4:6">
      <c r="D27" t="s">
        <v>470</v>
      </c>
      <c r="E27" t="s">
        <v>447</v>
      </c>
      <c r="F27">
        <v>3</v>
      </c>
    </row>
    <row r="28" spans="4:6">
      <c r="D28" t="s">
        <v>471</v>
      </c>
      <c r="E28" t="s">
        <v>443</v>
      </c>
      <c r="F28">
        <v>4</v>
      </c>
    </row>
    <row r="29" spans="4:6">
      <c r="D29" t="s">
        <v>472</v>
      </c>
      <c r="E29" t="s">
        <v>416</v>
      </c>
      <c r="F29">
        <v>2</v>
      </c>
    </row>
    <row r="30" spans="4:6">
      <c r="D30" t="s">
        <v>473</v>
      </c>
      <c r="E30" t="s">
        <v>416</v>
      </c>
      <c r="F30">
        <v>2</v>
      </c>
    </row>
    <row r="31" spans="4:6">
      <c r="D31" t="s">
        <v>474</v>
      </c>
      <c r="E31" t="s">
        <v>416</v>
      </c>
      <c r="F31">
        <v>2</v>
      </c>
    </row>
    <row r="32" spans="4:6">
      <c r="D32" t="s">
        <v>475</v>
      </c>
      <c r="E32" t="s">
        <v>447</v>
      </c>
      <c r="F32">
        <v>3</v>
      </c>
    </row>
    <row r="33" spans="4:6">
      <c r="D33" t="s">
        <v>476</v>
      </c>
      <c r="E33" t="s">
        <v>443</v>
      </c>
      <c r="F33">
        <v>4</v>
      </c>
    </row>
    <row r="34" spans="4:6">
      <c r="D34" t="s">
        <v>477</v>
      </c>
      <c r="E34" t="s">
        <v>416</v>
      </c>
      <c r="F34">
        <v>2</v>
      </c>
    </row>
    <row r="35" spans="4:6">
      <c r="D35" t="s">
        <v>478</v>
      </c>
      <c r="E35" t="s">
        <v>416</v>
      </c>
      <c r="F35">
        <v>2</v>
      </c>
    </row>
    <row r="36" spans="4:6">
      <c r="D36" t="s">
        <v>479</v>
      </c>
      <c r="E36" t="s">
        <v>447</v>
      </c>
      <c r="F36">
        <v>3</v>
      </c>
    </row>
    <row r="37" spans="4:6">
      <c r="D37" t="s">
        <v>480</v>
      </c>
      <c r="E37" t="s">
        <v>447</v>
      </c>
      <c r="F37">
        <v>3</v>
      </c>
    </row>
    <row r="38" spans="4:6">
      <c r="D38" t="s">
        <v>481</v>
      </c>
      <c r="E38" t="s">
        <v>443</v>
      </c>
      <c r="F38">
        <v>4</v>
      </c>
    </row>
    <row r="39" spans="4:6">
      <c r="D39" t="s">
        <v>482</v>
      </c>
      <c r="E39" t="s">
        <v>447</v>
      </c>
      <c r="F39">
        <v>3</v>
      </c>
    </row>
    <row r="40" spans="4:6">
      <c r="D40" t="s">
        <v>483</v>
      </c>
      <c r="E40" t="s">
        <v>447</v>
      </c>
      <c r="F40">
        <v>3</v>
      </c>
    </row>
    <row r="41" spans="4:6">
      <c r="D41" t="s">
        <v>484</v>
      </c>
      <c r="E41" t="s">
        <v>447</v>
      </c>
      <c r="F41">
        <v>3</v>
      </c>
    </row>
    <row r="42" spans="4:6">
      <c r="D42" t="s">
        <v>485</v>
      </c>
      <c r="E42" t="s">
        <v>447</v>
      </c>
      <c r="F42">
        <v>3</v>
      </c>
    </row>
    <row r="43" spans="4:6">
      <c r="D43" t="s">
        <v>486</v>
      </c>
      <c r="E43" t="s">
        <v>443</v>
      </c>
      <c r="F43">
        <v>4</v>
      </c>
    </row>
  </sheetData>
  <mergeCells count="13">
    <mergeCell ref="Q11:R11"/>
    <mergeCell ref="C13:D13"/>
    <mergeCell ref="K10:P10"/>
    <mergeCell ref="B4:D6"/>
    <mergeCell ref="E4:I6"/>
    <mergeCell ref="B8:C12"/>
    <mergeCell ref="K11:P11"/>
    <mergeCell ref="Q10:R10"/>
    <mergeCell ref="K8:P8"/>
    <mergeCell ref="Q8:R8"/>
    <mergeCell ref="K9:P9"/>
    <mergeCell ref="Q9:R9"/>
    <mergeCell ref="Q4:R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99"/>
  <sheetViews>
    <sheetView topLeftCell="B6" zoomScale="80" zoomScaleNormal="80" workbookViewId="0">
      <selection activeCell="M40" sqref="M40"/>
    </sheetView>
  </sheetViews>
  <sheetFormatPr defaultColWidth="11.42578125" defaultRowHeight="15"/>
  <cols>
    <col min="1" max="1" width="6.140625" style="87" customWidth="1"/>
    <col min="2" max="2" width="22.42578125" style="87" customWidth="1"/>
    <col min="3" max="3" width="42" style="34" customWidth="1"/>
    <col min="4" max="4" width="11.7109375" style="88" customWidth="1"/>
    <col min="5" max="5" width="12.42578125" style="89" customWidth="1"/>
    <col min="6" max="6" width="11.8554687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3" s="78" customFormat="1" ht="16.5" customHeight="1">
      <c r="A1" s="485"/>
      <c r="B1" s="485"/>
      <c r="C1" s="485"/>
      <c r="D1" s="486"/>
      <c r="E1" s="486"/>
      <c r="F1" s="486"/>
      <c r="G1" s="486"/>
      <c r="H1" s="486"/>
      <c r="I1" s="486"/>
      <c r="J1" s="486"/>
      <c r="K1" s="484"/>
      <c r="L1" s="484"/>
      <c r="M1" s="484"/>
    </row>
    <row r="2" spans="1:13" s="78" customFormat="1" ht="39.75" customHeight="1">
      <c r="A2" s="485"/>
      <c r="B2" s="485"/>
      <c r="C2" s="485"/>
      <c r="D2" s="486"/>
      <c r="E2" s="486"/>
      <c r="F2" s="486"/>
      <c r="G2" s="486"/>
      <c r="H2" s="486"/>
      <c r="I2" s="486"/>
      <c r="J2" s="486"/>
      <c r="K2" s="484"/>
      <c r="L2" s="484"/>
      <c r="M2" s="484"/>
    </row>
    <row r="3" spans="1:13" s="78" customFormat="1" ht="3" customHeight="1">
      <c r="A3" s="485"/>
      <c r="B3" s="485"/>
      <c r="C3" s="485"/>
      <c r="D3" s="243"/>
      <c r="E3" s="243"/>
      <c r="F3" s="243"/>
      <c r="G3" s="243"/>
      <c r="H3" s="243"/>
      <c r="I3" s="243"/>
      <c r="J3" s="243"/>
      <c r="K3" s="484"/>
      <c r="L3" s="484"/>
      <c r="M3" s="484"/>
    </row>
    <row r="4" spans="1:13" s="78" customFormat="1" ht="21.75" customHeight="1">
      <c r="A4" s="364" t="s">
        <v>339</v>
      </c>
      <c r="B4" s="364"/>
      <c r="C4" s="397" t="s">
        <v>5</v>
      </c>
      <c r="D4" s="397"/>
      <c r="E4" s="397"/>
      <c r="F4" s="397"/>
      <c r="G4" s="397"/>
      <c r="H4" s="397"/>
      <c r="I4" s="397"/>
      <c r="J4" s="397"/>
      <c r="K4" s="397"/>
      <c r="L4" s="397"/>
      <c r="M4" s="397"/>
    </row>
    <row r="5" spans="1:13" s="78" customFormat="1" ht="40.9" customHeight="1">
      <c r="A5" s="364" t="s">
        <v>340</v>
      </c>
      <c r="B5" s="364"/>
      <c r="C5" s="398" t="s">
        <v>341</v>
      </c>
      <c r="D5" s="398"/>
      <c r="E5" s="398"/>
      <c r="F5" s="398"/>
      <c r="G5" s="398"/>
      <c r="H5" s="398"/>
      <c r="I5" s="398"/>
      <c r="J5" s="398"/>
      <c r="K5" s="398"/>
      <c r="L5" s="398"/>
      <c r="M5" s="398"/>
    </row>
    <row r="6" spans="1:13" s="78" customFormat="1" ht="24.75" customHeight="1" thickBot="1">
      <c r="A6" s="364" t="s">
        <v>342</v>
      </c>
      <c r="B6" s="364"/>
      <c r="C6" s="497" t="s">
        <v>256</v>
      </c>
      <c r="D6" s="498"/>
      <c r="E6" s="498"/>
      <c r="F6" s="498"/>
      <c r="G6" s="498"/>
      <c r="H6" s="498"/>
      <c r="I6" s="498"/>
      <c r="J6" s="498"/>
      <c r="K6" s="498"/>
      <c r="L6" s="498"/>
      <c r="M6" s="499"/>
    </row>
    <row r="7" spans="1:13" s="84" customFormat="1" ht="24.75" customHeight="1" thickTop="1" thickBot="1">
      <c r="A7" s="492" t="s">
        <v>487</v>
      </c>
      <c r="B7" s="493"/>
      <c r="C7" s="494"/>
      <c r="D7" s="495" t="s">
        <v>488</v>
      </c>
      <c r="E7" s="495"/>
      <c r="F7" s="495"/>
      <c r="G7" s="496" t="s">
        <v>489</v>
      </c>
      <c r="H7" s="487" t="s">
        <v>490</v>
      </c>
      <c r="I7" s="489" t="s">
        <v>491</v>
      </c>
      <c r="J7" s="490"/>
      <c r="K7" s="489" t="s">
        <v>492</v>
      </c>
      <c r="L7" s="490"/>
      <c r="M7" s="491" t="s">
        <v>493</v>
      </c>
    </row>
    <row r="8" spans="1:13" s="85" customFormat="1" ht="78.75" customHeight="1" thickTop="1" thickBot="1">
      <c r="A8" s="244" t="s">
        <v>40</v>
      </c>
      <c r="B8" s="244" t="s">
        <v>194</v>
      </c>
      <c r="C8" s="244" t="s">
        <v>196</v>
      </c>
      <c r="D8" s="245" t="s">
        <v>206</v>
      </c>
      <c r="E8" s="245" t="s">
        <v>494</v>
      </c>
      <c r="F8" s="245" t="s">
        <v>495</v>
      </c>
      <c r="G8" s="496"/>
      <c r="H8" s="488"/>
      <c r="I8" s="246" t="s">
        <v>496</v>
      </c>
      <c r="J8" s="246" t="s">
        <v>497</v>
      </c>
      <c r="K8" s="246" t="s">
        <v>498</v>
      </c>
      <c r="L8" s="246" t="s">
        <v>499</v>
      </c>
      <c r="M8" s="491"/>
    </row>
    <row r="9" spans="1:13" s="86" customFormat="1" ht="9.75" customHeight="1" thickTop="1">
      <c r="A9" s="500"/>
      <c r="B9" s="501"/>
      <c r="C9" s="501"/>
      <c r="D9" s="501"/>
      <c r="E9" s="501"/>
      <c r="F9" s="501"/>
      <c r="G9" s="501"/>
      <c r="H9" s="247"/>
      <c r="I9" s="247"/>
      <c r="J9" s="247"/>
      <c r="K9" s="247"/>
      <c r="L9" s="247"/>
      <c r="M9" s="90"/>
    </row>
    <row r="10" spans="1:13" s="86" customFormat="1" ht="13.5" customHeight="1">
      <c r="A10" s="503">
        <f>'7- Mapa Final'!A10</f>
        <v>1</v>
      </c>
      <c r="B10" s="504" t="str">
        <f>'7- Mapa Final'!B10</f>
        <v>Incumplimiento Contractual</v>
      </c>
      <c r="C10" s="504" t="str">
        <f>'7- Mapa Final'!C10</f>
        <v>Posibilidad de incumplimiento de metas establecidas debido a que los bienes o servicios contratados se entreguen más allá del plazo de ejecución pactado, de manera incompleta, o en malas condiciones de calidad.</v>
      </c>
      <c r="D10" s="505" t="str">
        <f>'7- Mapa Final'!J10</f>
        <v>Baja - 2</v>
      </c>
      <c r="E10" s="507" t="str">
        <f>'7- Mapa Final'!K10</f>
        <v>Leve - 1</v>
      </c>
      <c r="F10" s="483" t="str">
        <f>'7- Mapa Final'!M10</f>
        <v>Bajo - 2</v>
      </c>
      <c r="G10" s="394" t="s">
        <v>387</v>
      </c>
      <c r="H10" s="482"/>
      <c r="I10" s="481"/>
      <c r="J10" s="481" t="s">
        <v>500</v>
      </c>
      <c r="K10" s="480">
        <v>45292</v>
      </c>
      <c r="L10" s="480">
        <v>45382</v>
      </c>
      <c r="M10" s="482" t="s">
        <v>501</v>
      </c>
    </row>
    <row r="11" spans="1:13" s="86" customFormat="1" ht="13.5" customHeight="1">
      <c r="A11" s="503"/>
      <c r="B11" s="504"/>
      <c r="C11" s="504"/>
      <c r="D11" s="506"/>
      <c r="E11" s="508"/>
      <c r="F11" s="483"/>
      <c r="G11" s="394"/>
      <c r="H11" s="482"/>
      <c r="I11" s="481"/>
      <c r="J11" s="481"/>
      <c r="K11" s="481"/>
      <c r="L11" s="481"/>
      <c r="M11" s="482"/>
    </row>
    <row r="12" spans="1:13" s="86" customFormat="1" ht="13.5" customHeight="1">
      <c r="A12" s="503"/>
      <c r="B12" s="504"/>
      <c r="C12" s="504"/>
      <c r="D12" s="506"/>
      <c r="E12" s="508"/>
      <c r="F12" s="483"/>
      <c r="G12" s="394"/>
      <c r="H12" s="482"/>
      <c r="I12" s="481"/>
      <c r="J12" s="481"/>
      <c r="K12" s="481"/>
      <c r="L12" s="481"/>
      <c r="M12" s="482"/>
    </row>
    <row r="13" spans="1:13" s="86" customFormat="1" ht="13.5" customHeight="1">
      <c r="A13" s="503"/>
      <c r="B13" s="504"/>
      <c r="C13" s="504"/>
      <c r="D13" s="506"/>
      <c r="E13" s="508"/>
      <c r="F13" s="483"/>
      <c r="G13" s="394"/>
      <c r="H13" s="482"/>
      <c r="I13" s="481"/>
      <c r="J13" s="481"/>
      <c r="K13" s="481"/>
      <c r="L13" s="481"/>
      <c r="M13" s="482"/>
    </row>
    <row r="14" spans="1:13" s="86" customFormat="1" ht="13.5" customHeight="1">
      <c r="A14" s="503"/>
      <c r="B14" s="504"/>
      <c r="C14" s="504"/>
      <c r="D14" s="506"/>
      <c r="E14" s="508"/>
      <c r="F14" s="483"/>
      <c r="G14" s="394"/>
      <c r="H14" s="482"/>
      <c r="I14" s="481"/>
      <c r="J14" s="481"/>
      <c r="K14" s="481"/>
      <c r="L14" s="481"/>
      <c r="M14" s="482"/>
    </row>
    <row r="15" spans="1:13" s="86" customFormat="1" ht="13.5" customHeight="1">
      <c r="A15" s="503"/>
      <c r="B15" s="504"/>
      <c r="C15" s="504"/>
      <c r="D15" s="506"/>
      <c r="E15" s="508"/>
      <c r="F15" s="483"/>
      <c r="G15" s="394"/>
      <c r="H15" s="482"/>
      <c r="I15" s="481"/>
      <c r="J15" s="481"/>
      <c r="K15" s="481"/>
      <c r="L15" s="481"/>
      <c r="M15" s="482"/>
    </row>
    <row r="16" spans="1:13" s="86" customFormat="1" ht="13.5" customHeight="1">
      <c r="A16" s="503"/>
      <c r="B16" s="504"/>
      <c r="C16" s="504"/>
      <c r="D16" s="506"/>
      <c r="E16" s="508"/>
      <c r="F16" s="483"/>
      <c r="G16" s="394"/>
      <c r="H16" s="482"/>
      <c r="I16" s="481"/>
      <c r="J16" s="481"/>
      <c r="K16" s="481"/>
      <c r="L16" s="481"/>
      <c r="M16" s="482"/>
    </row>
    <row r="17" spans="1:13" s="86" customFormat="1" ht="13.5" customHeight="1">
      <c r="A17" s="503"/>
      <c r="B17" s="504"/>
      <c r="C17" s="504"/>
      <c r="D17" s="506"/>
      <c r="E17" s="508"/>
      <c r="F17" s="483"/>
      <c r="G17" s="394"/>
      <c r="H17" s="482"/>
      <c r="I17" s="481"/>
      <c r="J17" s="481"/>
      <c r="K17" s="481"/>
      <c r="L17" s="481"/>
      <c r="M17" s="482"/>
    </row>
    <row r="18" spans="1:13" s="86" customFormat="1" ht="21.75" customHeight="1">
      <c r="A18" s="503"/>
      <c r="B18" s="504"/>
      <c r="C18" s="504"/>
      <c r="D18" s="506"/>
      <c r="E18" s="508"/>
      <c r="F18" s="483"/>
      <c r="G18" s="394"/>
      <c r="H18" s="482"/>
      <c r="I18" s="481"/>
      <c r="J18" s="481"/>
      <c r="K18" s="481"/>
      <c r="L18" s="481"/>
      <c r="M18" s="482"/>
    </row>
    <row r="19" spans="1:13" s="86" customFormat="1" ht="21.75" customHeight="1">
      <c r="A19" s="503"/>
      <c r="B19" s="504"/>
      <c r="C19" s="504"/>
      <c r="D19" s="506"/>
      <c r="E19" s="508"/>
      <c r="F19" s="483"/>
      <c r="G19" s="394"/>
      <c r="H19" s="482"/>
      <c r="I19" s="481"/>
      <c r="J19" s="481"/>
      <c r="K19" s="481"/>
      <c r="L19" s="481"/>
      <c r="M19" s="482"/>
    </row>
    <row r="20" spans="1:13" s="86" customFormat="1" ht="13.5" customHeight="1">
      <c r="A20" s="503">
        <f>'7- Mapa Final'!A20</f>
        <v>2</v>
      </c>
      <c r="B20" s="504" t="str">
        <f>'7- Mapa Final'!B20</f>
        <v>Corrupción</v>
      </c>
      <c r="C20" s="504" t="str">
        <f>'7- Mapa Final'!C20</f>
        <v>Posibilidad de actos indebidos de  los servidores judiciales debido a  la carencia en transparencia, ética y valores</v>
      </c>
      <c r="D20" s="505" t="str">
        <f>'7- Mapa Final'!J20</f>
        <v>Muy Baja - 1</v>
      </c>
      <c r="E20" s="507" t="str">
        <f>'7- Mapa Final'!K20</f>
        <v>Menor - 2</v>
      </c>
      <c r="F20" s="483" t="str">
        <f>'7- Mapa Final'!M20</f>
        <v>Bajo - 2</v>
      </c>
      <c r="G20" s="394" t="s">
        <v>387</v>
      </c>
      <c r="H20" s="482"/>
      <c r="I20" s="481"/>
      <c r="J20" s="481" t="s">
        <v>500</v>
      </c>
      <c r="K20" s="480">
        <v>45292</v>
      </c>
      <c r="L20" s="480">
        <v>45382</v>
      </c>
      <c r="M20" s="502" t="s">
        <v>502</v>
      </c>
    </row>
    <row r="21" spans="1:13" s="86" customFormat="1" ht="13.5" customHeight="1">
      <c r="A21" s="503"/>
      <c r="B21" s="504"/>
      <c r="C21" s="504"/>
      <c r="D21" s="506"/>
      <c r="E21" s="508"/>
      <c r="F21" s="483"/>
      <c r="G21" s="394"/>
      <c r="H21" s="482"/>
      <c r="I21" s="481"/>
      <c r="J21" s="481"/>
      <c r="K21" s="481"/>
      <c r="L21" s="481"/>
      <c r="M21" s="502"/>
    </row>
    <row r="22" spans="1:13" s="86" customFormat="1" ht="13.5" customHeight="1">
      <c r="A22" s="503"/>
      <c r="B22" s="504"/>
      <c r="C22" s="504"/>
      <c r="D22" s="506"/>
      <c r="E22" s="508"/>
      <c r="F22" s="483"/>
      <c r="G22" s="394"/>
      <c r="H22" s="482"/>
      <c r="I22" s="481"/>
      <c r="J22" s="481"/>
      <c r="K22" s="481"/>
      <c r="L22" s="481"/>
      <c r="M22" s="502"/>
    </row>
    <row r="23" spans="1:13" s="86" customFormat="1" ht="13.5" customHeight="1">
      <c r="A23" s="503"/>
      <c r="B23" s="504"/>
      <c r="C23" s="504"/>
      <c r="D23" s="506"/>
      <c r="E23" s="508"/>
      <c r="F23" s="483"/>
      <c r="G23" s="394"/>
      <c r="H23" s="482"/>
      <c r="I23" s="481"/>
      <c r="J23" s="481"/>
      <c r="K23" s="481"/>
      <c r="L23" s="481"/>
      <c r="M23" s="502"/>
    </row>
    <row r="24" spans="1:13" s="86" customFormat="1" ht="13.5" customHeight="1">
      <c r="A24" s="503"/>
      <c r="B24" s="504"/>
      <c r="C24" s="504"/>
      <c r="D24" s="506"/>
      <c r="E24" s="508"/>
      <c r="F24" s="483"/>
      <c r="G24" s="394"/>
      <c r="H24" s="482"/>
      <c r="I24" s="481"/>
      <c r="J24" s="481"/>
      <c r="K24" s="481"/>
      <c r="L24" s="481"/>
      <c r="M24" s="502"/>
    </row>
    <row r="25" spans="1:13" s="86" customFormat="1" ht="13.5" customHeight="1">
      <c r="A25" s="503"/>
      <c r="B25" s="504"/>
      <c r="C25" s="504"/>
      <c r="D25" s="506"/>
      <c r="E25" s="508"/>
      <c r="F25" s="483"/>
      <c r="G25" s="394"/>
      <c r="H25" s="482"/>
      <c r="I25" s="481"/>
      <c r="J25" s="481"/>
      <c r="K25" s="481"/>
      <c r="L25" s="481"/>
      <c r="M25" s="502"/>
    </row>
    <row r="26" spans="1:13" s="86" customFormat="1" ht="13.5" customHeight="1">
      <c r="A26" s="503"/>
      <c r="B26" s="504"/>
      <c r="C26" s="504"/>
      <c r="D26" s="506"/>
      <c r="E26" s="508"/>
      <c r="F26" s="483"/>
      <c r="G26" s="394"/>
      <c r="H26" s="482"/>
      <c r="I26" s="481"/>
      <c r="J26" s="481"/>
      <c r="K26" s="481"/>
      <c r="L26" s="481"/>
      <c r="M26" s="502"/>
    </row>
    <row r="27" spans="1:13" s="86" customFormat="1" ht="13.5" customHeight="1">
      <c r="A27" s="503"/>
      <c r="B27" s="504"/>
      <c r="C27" s="504"/>
      <c r="D27" s="506"/>
      <c r="E27" s="508"/>
      <c r="F27" s="483"/>
      <c r="G27" s="394"/>
      <c r="H27" s="482"/>
      <c r="I27" s="481"/>
      <c r="J27" s="481"/>
      <c r="K27" s="481"/>
      <c r="L27" s="481"/>
      <c r="M27" s="502"/>
    </row>
    <row r="28" spans="1:13" s="86" customFormat="1" ht="21.75" customHeight="1">
      <c r="A28" s="503"/>
      <c r="B28" s="504"/>
      <c r="C28" s="504"/>
      <c r="D28" s="506"/>
      <c r="E28" s="508"/>
      <c r="F28" s="483"/>
      <c r="G28" s="394"/>
      <c r="H28" s="482"/>
      <c r="I28" s="481"/>
      <c r="J28" s="481"/>
      <c r="K28" s="481"/>
      <c r="L28" s="481"/>
      <c r="M28" s="502"/>
    </row>
    <row r="29" spans="1:13" s="86" customFormat="1" ht="21.75" customHeight="1">
      <c r="A29" s="503"/>
      <c r="B29" s="504"/>
      <c r="C29" s="504"/>
      <c r="D29" s="506"/>
      <c r="E29" s="508"/>
      <c r="F29" s="483"/>
      <c r="G29" s="394"/>
      <c r="H29" s="482"/>
      <c r="I29" s="481"/>
      <c r="J29" s="481"/>
      <c r="K29" s="481"/>
      <c r="L29" s="481"/>
      <c r="M29" s="502"/>
    </row>
    <row r="30" spans="1:13" s="86" customFormat="1" ht="13.5" customHeight="1">
      <c r="A30" s="503">
        <f>'7- Mapa Final'!A30</f>
        <v>3</v>
      </c>
      <c r="B30" s="504" t="str">
        <f>'7- Mapa Final'!B30</f>
        <v>Obsolescencia Tecnológica.</v>
      </c>
      <c r="C30" s="504"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30" s="505" t="str">
        <f>'7- Mapa Final'!J30</f>
        <v>Muy Baja - 1</v>
      </c>
      <c r="E30" s="507" t="str">
        <f>'7- Mapa Final'!K30</f>
        <v>Leve - 1</v>
      </c>
      <c r="F30" s="483" t="str">
        <f>'7- Mapa Final'!M30</f>
        <v>Bajo - 1</v>
      </c>
      <c r="G30" s="394" t="s">
        <v>387</v>
      </c>
      <c r="H30" s="482"/>
      <c r="I30" s="481"/>
      <c r="J30" s="481" t="s">
        <v>500</v>
      </c>
      <c r="K30" s="480">
        <v>45292</v>
      </c>
      <c r="L30" s="480">
        <v>45382</v>
      </c>
      <c r="M30" s="482" t="s">
        <v>503</v>
      </c>
    </row>
    <row r="31" spans="1:13" s="86" customFormat="1" ht="13.5" customHeight="1">
      <c r="A31" s="503"/>
      <c r="B31" s="504"/>
      <c r="C31" s="504"/>
      <c r="D31" s="506"/>
      <c r="E31" s="508"/>
      <c r="F31" s="483"/>
      <c r="G31" s="394"/>
      <c r="H31" s="482"/>
      <c r="I31" s="481"/>
      <c r="J31" s="481"/>
      <c r="K31" s="481"/>
      <c r="L31" s="481"/>
      <c r="M31" s="482"/>
    </row>
    <row r="32" spans="1:13" s="86" customFormat="1" ht="13.5" customHeight="1">
      <c r="A32" s="503"/>
      <c r="B32" s="504"/>
      <c r="C32" s="504"/>
      <c r="D32" s="506"/>
      <c r="E32" s="508"/>
      <c r="F32" s="483"/>
      <c r="G32" s="394"/>
      <c r="H32" s="482"/>
      <c r="I32" s="481"/>
      <c r="J32" s="481"/>
      <c r="K32" s="481"/>
      <c r="L32" s="481"/>
      <c r="M32" s="482"/>
    </row>
    <row r="33" spans="1:13" s="86" customFormat="1" ht="13.5" customHeight="1">
      <c r="A33" s="503"/>
      <c r="B33" s="504"/>
      <c r="C33" s="504"/>
      <c r="D33" s="506"/>
      <c r="E33" s="508"/>
      <c r="F33" s="483"/>
      <c r="G33" s="394"/>
      <c r="H33" s="482"/>
      <c r="I33" s="481"/>
      <c r="J33" s="481"/>
      <c r="K33" s="481"/>
      <c r="L33" s="481"/>
      <c r="M33" s="482"/>
    </row>
    <row r="34" spans="1:13" s="86" customFormat="1" ht="13.5" customHeight="1">
      <c r="A34" s="503"/>
      <c r="B34" s="504"/>
      <c r="C34" s="504"/>
      <c r="D34" s="506"/>
      <c r="E34" s="508"/>
      <c r="F34" s="483"/>
      <c r="G34" s="394"/>
      <c r="H34" s="482"/>
      <c r="I34" s="481"/>
      <c r="J34" s="481"/>
      <c r="K34" s="481"/>
      <c r="L34" s="481"/>
      <c r="M34" s="482"/>
    </row>
    <row r="35" spans="1:13" s="86" customFormat="1" ht="13.5" customHeight="1">
      <c r="A35" s="503"/>
      <c r="B35" s="504"/>
      <c r="C35" s="504"/>
      <c r="D35" s="506"/>
      <c r="E35" s="508"/>
      <c r="F35" s="483"/>
      <c r="G35" s="394"/>
      <c r="H35" s="482"/>
      <c r="I35" s="481"/>
      <c r="J35" s="481"/>
      <c r="K35" s="481"/>
      <c r="L35" s="481"/>
      <c r="M35" s="482"/>
    </row>
    <row r="36" spans="1:13" s="86" customFormat="1" ht="13.5" customHeight="1">
      <c r="A36" s="503"/>
      <c r="B36" s="504"/>
      <c r="C36" s="504"/>
      <c r="D36" s="506"/>
      <c r="E36" s="508"/>
      <c r="F36" s="483"/>
      <c r="G36" s="394"/>
      <c r="H36" s="482"/>
      <c r="I36" s="481"/>
      <c r="J36" s="481"/>
      <c r="K36" s="481"/>
      <c r="L36" s="481"/>
      <c r="M36" s="482"/>
    </row>
    <row r="37" spans="1:13" s="86" customFormat="1" ht="13.5" customHeight="1">
      <c r="A37" s="503"/>
      <c r="B37" s="504"/>
      <c r="C37" s="504"/>
      <c r="D37" s="506"/>
      <c r="E37" s="508"/>
      <c r="F37" s="483"/>
      <c r="G37" s="394"/>
      <c r="H37" s="482"/>
      <c r="I37" s="481"/>
      <c r="J37" s="481"/>
      <c r="K37" s="481"/>
      <c r="L37" s="481"/>
      <c r="M37" s="482"/>
    </row>
    <row r="38" spans="1:13" s="86" customFormat="1" ht="21.75" customHeight="1">
      <c r="A38" s="503"/>
      <c r="B38" s="504"/>
      <c r="C38" s="504"/>
      <c r="D38" s="506"/>
      <c r="E38" s="508"/>
      <c r="F38" s="483"/>
      <c r="G38" s="394"/>
      <c r="H38" s="482"/>
      <c r="I38" s="481"/>
      <c r="J38" s="481"/>
      <c r="K38" s="481"/>
      <c r="L38" s="481"/>
      <c r="M38" s="482"/>
    </row>
    <row r="39" spans="1:13" s="86" customFormat="1" ht="21.75" customHeight="1">
      <c r="A39" s="503"/>
      <c r="B39" s="504"/>
      <c r="C39" s="504"/>
      <c r="D39" s="506"/>
      <c r="E39" s="508"/>
      <c r="F39" s="483"/>
      <c r="G39" s="394"/>
      <c r="H39" s="482"/>
      <c r="I39" s="481"/>
      <c r="J39" s="481"/>
      <c r="K39" s="481"/>
      <c r="L39" s="481"/>
      <c r="M39" s="482"/>
    </row>
    <row r="40" spans="1:13" s="86" customFormat="1" ht="13.5" customHeight="1">
      <c r="A40" s="503">
        <f>'7- Mapa Final'!A40</f>
        <v>4</v>
      </c>
      <c r="B40" s="504" t="str">
        <f>'7- Mapa Final'!B40</f>
        <v>Interrupción del servicio de conectividad LAN - Local</v>
      </c>
      <c r="C40" s="504" t="str">
        <f>'7- Mapa Final'!C40</f>
        <v>Afectar el normal curso de las operaciones en alguna de las ubicaciones de la organización con ocasión a la ausencia de conectividad</v>
      </c>
      <c r="D40" s="505" t="str">
        <f>'7- Mapa Final'!J40</f>
        <v>Muy Baja - 1</v>
      </c>
      <c r="E40" s="507" t="str">
        <f>'7- Mapa Final'!K40</f>
        <v>Leve - 1</v>
      </c>
      <c r="F40" s="483" t="str">
        <f>'7- Mapa Final'!M40</f>
        <v>Bajo - 1</v>
      </c>
      <c r="G40" s="394" t="s">
        <v>387</v>
      </c>
      <c r="H40" s="482"/>
      <c r="I40" s="481"/>
      <c r="J40" s="481" t="s">
        <v>500</v>
      </c>
      <c r="K40" s="480">
        <v>45292</v>
      </c>
      <c r="L40" s="480">
        <v>45382</v>
      </c>
      <c r="M40" s="482" t="s">
        <v>504</v>
      </c>
    </row>
    <row r="41" spans="1:13" s="86" customFormat="1" ht="13.5" customHeight="1">
      <c r="A41" s="503"/>
      <c r="B41" s="504"/>
      <c r="C41" s="504"/>
      <c r="D41" s="506"/>
      <c r="E41" s="508"/>
      <c r="F41" s="483"/>
      <c r="G41" s="394"/>
      <c r="H41" s="482"/>
      <c r="I41" s="481"/>
      <c r="J41" s="481"/>
      <c r="K41" s="481"/>
      <c r="L41" s="481"/>
      <c r="M41" s="482"/>
    </row>
    <row r="42" spans="1:13" s="86" customFormat="1" ht="13.5" customHeight="1">
      <c r="A42" s="503"/>
      <c r="B42" s="504"/>
      <c r="C42" s="504"/>
      <c r="D42" s="506"/>
      <c r="E42" s="508"/>
      <c r="F42" s="483"/>
      <c r="G42" s="394"/>
      <c r="H42" s="482"/>
      <c r="I42" s="481"/>
      <c r="J42" s="481"/>
      <c r="K42" s="481"/>
      <c r="L42" s="481"/>
      <c r="M42" s="482"/>
    </row>
    <row r="43" spans="1:13" s="86" customFormat="1" ht="13.5" customHeight="1">
      <c r="A43" s="503"/>
      <c r="B43" s="504"/>
      <c r="C43" s="504"/>
      <c r="D43" s="506"/>
      <c r="E43" s="508"/>
      <c r="F43" s="483"/>
      <c r="G43" s="394"/>
      <c r="H43" s="482"/>
      <c r="I43" s="481"/>
      <c r="J43" s="481"/>
      <c r="K43" s="481"/>
      <c r="L43" s="481"/>
      <c r="M43" s="482"/>
    </row>
    <row r="44" spans="1:13" s="86" customFormat="1" ht="13.5" customHeight="1">
      <c r="A44" s="503"/>
      <c r="B44" s="504"/>
      <c r="C44" s="504"/>
      <c r="D44" s="506"/>
      <c r="E44" s="508"/>
      <c r="F44" s="483"/>
      <c r="G44" s="394"/>
      <c r="H44" s="482"/>
      <c r="I44" s="481"/>
      <c r="J44" s="481"/>
      <c r="K44" s="481"/>
      <c r="L44" s="481"/>
      <c r="M44" s="482"/>
    </row>
    <row r="45" spans="1:13" s="86" customFormat="1" ht="13.5" customHeight="1">
      <c r="A45" s="503"/>
      <c r="B45" s="504"/>
      <c r="C45" s="504"/>
      <c r="D45" s="506"/>
      <c r="E45" s="508"/>
      <c r="F45" s="483"/>
      <c r="G45" s="394"/>
      <c r="H45" s="482"/>
      <c r="I45" s="481"/>
      <c r="J45" s="481"/>
      <c r="K45" s="481"/>
      <c r="L45" s="481"/>
      <c r="M45" s="482"/>
    </row>
    <row r="46" spans="1:13" s="86" customFormat="1" ht="13.5" customHeight="1">
      <c r="A46" s="503"/>
      <c r="B46" s="504"/>
      <c r="C46" s="504"/>
      <c r="D46" s="506"/>
      <c r="E46" s="508"/>
      <c r="F46" s="483"/>
      <c r="G46" s="394"/>
      <c r="H46" s="482"/>
      <c r="I46" s="481"/>
      <c r="J46" s="481"/>
      <c r="K46" s="481"/>
      <c r="L46" s="481"/>
      <c r="M46" s="482"/>
    </row>
    <row r="47" spans="1:13" s="86" customFormat="1" ht="13.5" customHeight="1">
      <c r="A47" s="503"/>
      <c r="B47" s="504"/>
      <c r="C47" s="504"/>
      <c r="D47" s="506"/>
      <c r="E47" s="508"/>
      <c r="F47" s="483"/>
      <c r="G47" s="394"/>
      <c r="H47" s="482"/>
      <c r="I47" s="481"/>
      <c r="J47" s="481"/>
      <c r="K47" s="481"/>
      <c r="L47" s="481"/>
      <c r="M47" s="482"/>
    </row>
    <row r="48" spans="1:13" s="86" customFormat="1" ht="21.75" customHeight="1">
      <c r="A48" s="503"/>
      <c r="B48" s="504"/>
      <c r="C48" s="504"/>
      <c r="D48" s="506"/>
      <c r="E48" s="508"/>
      <c r="F48" s="483"/>
      <c r="G48" s="394"/>
      <c r="H48" s="482"/>
      <c r="I48" s="481"/>
      <c r="J48" s="481"/>
      <c r="K48" s="481"/>
      <c r="L48" s="481"/>
      <c r="M48" s="482"/>
    </row>
    <row r="49" spans="1:13" s="86" customFormat="1" ht="21.75" customHeight="1">
      <c r="A49" s="503"/>
      <c r="B49" s="504"/>
      <c r="C49" s="504"/>
      <c r="D49" s="506"/>
      <c r="E49" s="508"/>
      <c r="F49" s="483"/>
      <c r="G49" s="394"/>
      <c r="H49" s="482"/>
      <c r="I49" s="481"/>
      <c r="J49" s="481"/>
      <c r="K49" s="481"/>
      <c r="L49" s="481"/>
      <c r="M49" s="482"/>
    </row>
    <row r="50" spans="1:13" s="86" customFormat="1" ht="13.5" hidden="1" customHeight="1">
      <c r="A50" s="509">
        <f>'7- Mapa Final'!A50</f>
        <v>6</v>
      </c>
      <c r="B50" s="504" t="str">
        <f>'7- Mapa Final'!B50</f>
        <v xml:space="preserve">Recibir dádivas o beneficios a nombre propio o de terceros para  afectar la seguridad o confidencialidad de la información   </v>
      </c>
      <c r="C50" s="504" t="str">
        <f>'7- Mapa Final'!C50</f>
        <v xml:space="preserve">Recibir dádivas o beneficios a nombre propio o de terceros por   revelar información confidencial,  alterar, retener o no publicar información.  </v>
      </c>
      <c r="D50" s="505" t="str">
        <f>'7- Mapa Final'!J50</f>
        <v>Muy Baja - 1</v>
      </c>
      <c r="E50" s="507" t="str">
        <f>'7- Mapa Final'!K50</f>
        <v>Catastrófico - 5</v>
      </c>
      <c r="F50" s="483" t="str">
        <f>'7- Mapa Final'!M50</f>
        <v>Extremo - 5</v>
      </c>
      <c r="G50" s="394"/>
      <c r="H50" s="482"/>
      <c r="I50" s="481" t="s">
        <v>7</v>
      </c>
      <c r="J50" s="481"/>
      <c r="K50" s="480">
        <v>45292</v>
      </c>
      <c r="L50" s="480">
        <v>45382</v>
      </c>
      <c r="M50" s="482"/>
    </row>
    <row r="51" spans="1:13" s="86" customFormat="1" ht="13.5" hidden="1" customHeight="1">
      <c r="A51" s="509"/>
      <c r="B51" s="504"/>
      <c r="C51" s="504"/>
      <c r="D51" s="506"/>
      <c r="E51" s="508"/>
      <c r="F51" s="483"/>
      <c r="G51" s="394"/>
      <c r="H51" s="482"/>
      <c r="I51" s="481"/>
      <c r="J51" s="481"/>
      <c r="K51" s="481"/>
      <c r="L51" s="481"/>
      <c r="M51" s="482"/>
    </row>
    <row r="52" spans="1:13" s="86" customFormat="1" ht="13.5" hidden="1" customHeight="1">
      <c r="A52" s="509"/>
      <c r="B52" s="504"/>
      <c r="C52" s="504"/>
      <c r="D52" s="506"/>
      <c r="E52" s="508"/>
      <c r="F52" s="483"/>
      <c r="G52" s="394"/>
      <c r="H52" s="482"/>
      <c r="I52" s="481"/>
      <c r="J52" s="481"/>
      <c r="K52" s="481"/>
      <c r="L52" s="481"/>
      <c r="M52" s="482"/>
    </row>
    <row r="53" spans="1:13" s="86" customFormat="1" ht="13.5" hidden="1" customHeight="1">
      <c r="A53" s="509"/>
      <c r="B53" s="504"/>
      <c r="C53" s="504"/>
      <c r="D53" s="506"/>
      <c r="E53" s="508"/>
      <c r="F53" s="483"/>
      <c r="G53" s="394"/>
      <c r="H53" s="482"/>
      <c r="I53" s="481"/>
      <c r="J53" s="481"/>
      <c r="K53" s="481"/>
      <c r="L53" s="481"/>
      <c r="M53" s="482"/>
    </row>
    <row r="54" spans="1:13" s="86" customFormat="1" ht="13.5" hidden="1" customHeight="1">
      <c r="A54" s="509"/>
      <c r="B54" s="504"/>
      <c r="C54" s="504"/>
      <c r="D54" s="506"/>
      <c r="E54" s="508"/>
      <c r="F54" s="483"/>
      <c r="G54" s="394"/>
      <c r="H54" s="482"/>
      <c r="I54" s="481"/>
      <c r="J54" s="481"/>
      <c r="K54" s="481"/>
      <c r="L54" s="481"/>
      <c r="M54" s="482"/>
    </row>
    <row r="55" spans="1:13" s="86" customFormat="1" ht="13.5" hidden="1" customHeight="1">
      <c r="A55" s="509"/>
      <c r="B55" s="504"/>
      <c r="C55" s="504"/>
      <c r="D55" s="506"/>
      <c r="E55" s="508"/>
      <c r="F55" s="483"/>
      <c r="G55" s="394"/>
      <c r="H55" s="482"/>
      <c r="I55" s="481"/>
      <c r="J55" s="481"/>
      <c r="K55" s="481"/>
      <c r="L55" s="481"/>
      <c r="M55" s="482"/>
    </row>
    <row r="56" spans="1:13" s="86" customFormat="1" ht="13.5" hidden="1" customHeight="1">
      <c r="A56" s="509"/>
      <c r="B56" s="504"/>
      <c r="C56" s="504"/>
      <c r="D56" s="506"/>
      <c r="E56" s="508"/>
      <c r="F56" s="483"/>
      <c r="G56" s="394"/>
      <c r="H56" s="482"/>
      <c r="I56" s="481"/>
      <c r="J56" s="481"/>
      <c r="K56" s="481"/>
      <c r="L56" s="481"/>
      <c r="M56" s="482"/>
    </row>
    <row r="57" spans="1:13" s="86" customFormat="1" ht="13.5" hidden="1" customHeight="1">
      <c r="A57" s="509"/>
      <c r="B57" s="504"/>
      <c r="C57" s="504"/>
      <c r="D57" s="506"/>
      <c r="E57" s="508"/>
      <c r="F57" s="483"/>
      <c r="G57" s="394"/>
      <c r="H57" s="482"/>
      <c r="I57" s="481"/>
      <c r="J57" s="481"/>
      <c r="K57" s="481"/>
      <c r="L57" s="481"/>
      <c r="M57" s="482"/>
    </row>
    <row r="58" spans="1:13" s="86" customFormat="1" ht="21.75" hidden="1" customHeight="1">
      <c r="A58" s="509"/>
      <c r="B58" s="504"/>
      <c r="C58" s="504"/>
      <c r="D58" s="506"/>
      <c r="E58" s="508"/>
      <c r="F58" s="483"/>
      <c r="G58" s="394"/>
      <c r="H58" s="482"/>
      <c r="I58" s="481"/>
      <c r="J58" s="481"/>
      <c r="K58" s="481"/>
      <c r="L58" s="481"/>
      <c r="M58" s="482"/>
    </row>
    <row r="59" spans="1:13" s="86" customFormat="1" ht="21.75" hidden="1" customHeight="1">
      <c r="A59" s="509"/>
      <c r="B59" s="504"/>
      <c r="C59" s="504"/>
      <c r="D59" s="506"/>
      <c r="E59" s="508"/>
      <c r="F59" s="483"/>
      <c r="G59" s="394"/>
      <c r="H59" s="482"/>
      <c r="I59" s="481"/>
      <c r="J59" s="481"/>
      <c r="K59" s="481"/>
      <c r="L59" s="481"/>
      <c r="M59" s="482"/>
    </row>
    <row r="60" spans="1:13" s="86" customFormat="1" ht="13.5" hidden="1" customHeight="1">
      <c r="A60" s="509">
        <f>'7- Mapa Final'!A60</f>
        <v>7</v>
      </c>
      <c r="B60" s="504" t="str">
        <f>'7- Mapa Final'!B60</f>
        <v>Ofrecer, prometer, entregar, aceptar o solicitar una ventaja indebida para la asignación de permisos para el acceso y uso de servicios tecnológicos no autorizados, con exposición de datos sensibles,  en  beneficio propio o de un tercero.</v>
      </c>
      <c r="C60" s="504" t="str">
        <f>'7- Mapa Final'!C60</f>
        <v>Cuando por el acceso indebido  y malintencionado a los sistemas de información se hace el uso no apropiado de la información contenida en los sistemas en favorecimiento propio o de un tercero.</v>
      </c>
      <c r="D60" s="505" t="str">
        <f>'7- Mapa Final'!J60</f>
        <v>Muy Baja - 1</v>
      </c>
      <c r="E60" s="507" t="str">
        <f>'7- Mapa Final'!K60</f>
        <v>Moderado - 3</v>
      </c>
      <c r="F60" s="483" t="str">
        <f>'7- Mapa Final'!M60</f>
        <v>Moderado - 3</v>
      </c>
      <c r="G60" s="394"/>
      <c r="H60" s="482"/>
      <c r="I60" s="481" t="s">
        <v>7</v>
      </c>
      <c r="J60" s="481"/>
      <c r="K60" s="480">
        <v>45292</v>
      </c>
      <c r="L60" s="480">
        <v>45382</v>
      </c>
      <c r="M60" s="482"/>
    </row>
    <row r="61" spans="1:13" s="86" customFormat="1" ht="13.5" hidden="1" customHeight="1">
      <c r="A61" s="509"/>
      <c r="B61" s="504"/>
      <c r="C61" s="504"/>
      <c r="D61" s="506"/>
      <c r="E61" s="508"/>
      <c r="F61" s="483"/>
      <c r="G61" s="394"/>
      <c r="H61" s="482"/>
      <c r="I61" s="481"/>
      <c r="J61" s="481"/>
      <c r="K61" s="481"/>
      <c r="L61" s="481"/>
      <c r="M61" s="482"/>
    </row>
    <row r="62" spans="1:13" s="86" customFormat="1" ht="13.5" hidden="1" customHeight="1">
      <c r="A62" s="509"/>
      <c r="B62" s="504"/>
      <c r="C62" s="504"/>
      <c r="D62" s="506"/>
      <c r="E62" s="508"/>
      <c r="F62" s="483"/>
      <c r="G62" s="394"/>
      <c r="H62" s="482"/>
      <c r="I62" s="481"/>
      <c r="J62" s="481"/>
      <c r="K62" s="481"/>
      <c r="L62" s="481"/>
      <c r="M62" s="482"/>
    </row>
    <row r="63" spans="1:13" s="86" customFormat="1" ht="13.5" hidden="1" customHeight="1">
      <c r="A63" s="509"/>
      <c r="B63" s="504"/>
      <c r="C63" s="504"/>
      <c r="D63" s="506"/>
      <c r="E63" s="508"/>
      <c r="F63" s="483"/>
      <c r="G63" s="394"/>
      <c r="H63" s="482"/>
      <c r="I63" s="481"/>
      <c r="J63" s="481"/>
      <c r="K63" s="481"/>
      <c r="L63" s="481"/>
      <c r="M63" s="482"/>
    </row>
    <row r="64" spans="1:13" s="86" customFormat="1" ht="13.5" hidden="1" customHeight="1">
      <c r="A64" s="509"/>
      <c r="B64" s="504"/>
      <c r="C64" s="504"/>
      <c r="D64" s="506"/>
      <c r="E64" s="508"/>
      <c r="F64" s="483"/>
      <c r="G64" s="394"/>
      <c r="H64" s="482"/>
      <c r="I64" s="481"/>
      <c r="J64" s="481"/>
      <c r="K64" s="481"/>
      <c r="L64" s="481"/>
      <c r="M64" s="482"/>
    </row>
    <row r="65" spans="1:13" s="86" customFormat="1" ht="13.5" hidden="1" customHeight="1">
      <c r="A65" s="509"/>
      <c r="B65" s="504"/>
      <c r="C65" s="504"/>
      <c r="D65" s="506"/>
      <c r="E65" s="508"/>
      <c r="F65" s="483"/>
      <c r="G65" s="394"/>
      <c r="H65" s="482"/>
      <c r="I65" s="481"/>
      <c r="J65" s="481"/>
      <c r="K65" s="481"/>
      <c r="L65" s="481"/>
      <c r="M65" s="482"/>
    </row>
    <row r="66" spans="1:13" s="86" customFormat="1" ht="13.5" hidden="1" customHeight="1">
      <c r="A66" s="509"/>
      <c r="B66" s="504"/>
      <c r="C66" s="504"/>
      <c r="D66" s="506"/>
      <c r="E66" s="508"/>
      <c r="F66" s="483"/>
      <c r="G66" s="394"/>
      <c r="H66" s="482"/>
      <c r="I66" s="481"/>
      <c r="J66" s="481"/>
      <c r="K66" s="481"/>
      <c r="L66" s="481"/>
      <c r="M66" s="482"/>
    </row>
    <row r="67" spans="1:13" s="86" customFormat="1" ht="13.5" hidden="1" customHeight="1">
      <c r="A67" s="509"/>
      <c r="B67" s="504"/>
      <c r="C67" s="504"/>
      <c r="D67" s="506"/>
      <c r="E67" s="508"/>
      <c r="F67" s="483"/>
      <c r="G67" s="394"/>
      <c r="H67" s="482"/>
      <c r="I67" s="481"/>
      <c r="J67" s="481"/>
      <c r="K67" s="481"/>
      <c r="L67" s="481"/>
      <c r="M67" s="482"/>
    </row>
    <row r="68" spans="1:13" s="86" customFormat="1" ht="21.75" hidden="1" customHeight="1">
      <c r="A68" s="509"/>
      <c r="B68" s="504"/>
      <c r="C68" s="504"/>
      <c r="D68" s="506"/>
      <c r="E68" s="508"/>
      <c r="F68" s="483"/>
      <c r="G68" s="394"/>
      <c r="H68" s="482"/>
      <c r="I68" s="481"/>
      <c r="J68" s="481"/>
      <c r="K68" s="481"/>
      <c r="L68" s="481"/>
      <c r="M68" s="482"/>
    </row>
    <row r="69" spans="1:13" s="86" customFormat="1" ht="21.75" hidden="1" customHeight="1">
      <c r="A69" s="509"/>
      <c r="B69" s="504"/>
      <c r="C69" s="504"/>
      <c r="D69" s="506"/>
      <c r="E69" s="508"/>
      <c r="F69" s="483"/>
      <c r="G69" s="394"/>
      <c r="H69" s="482"/>
      <c r="I69" s="481"/>
      <c r="J69" s="481"/>
      <c r="K69" s="481"/>
      <c r="L69" s="481"/>
      <c r="M69" s="482"/>
    </row>
    <row r="70" spans="1:13" s="86" customFormat="1" ht="13.5" hidden="1" customHeight="1">
      <c r="A70" s="509">
        <f>'7- Mapa Final'!A70</f>
        <v>8</v>
      </c>
      <c r="B70" s="504"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504"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505" t="str">
        <f>'7- Mapa Final'!J70</f>
        <v>Muy Baja - 1</v>
      </c>
      <c r="E70" s="507" t="str">
        <f>'7- Mapa Final'!K70</f>
        <v>Moderado - 3</v>
      </c>
      <c r="F70" s="483" t="str">
        <f>'7- Mapa Final'!M70</f>
        <v>Moderado - 3</v>
      </c>
      <c r="G70" s="394"/>
      <c r="H70" s="482"/>
      <c r="I70" s="481" t="s">
        <v>7</v>
      </c>
      <c r="J70" s="481"/>
      <c r="K70" s="480">
        <v>45292</v>
      </c>
      <c r="L70" s="480">
        <v>45382</v>
      </c>
      <c r="M70" s="482"/>
    </row>
    <row r="71" spans="1:13" s="86" customFormat="1" ht="13.5" hidden="1" customHeight="1">
      <c r="A71" s="509"/>
      <c r="B71" s="504"/>
      <c r="C71" s="504"/>
      <c r="D71" s="506"/>
      <c r="E71" s="508"/>
      <c r="F71" s="483"/>
      <c r="G71" s="394"/>
      <c r="H71" s="482"/>
      <c r="I71" s="481"/>
      <c r="J71" s="481"/>
      <c r="K71" s="481"/>
      <c r="L71" s="481"/>
      <c r="M71" s="482"/>
    </row>
    <row r="72" spans="1:13" s="86" customFormat="1" ht="13.5" hidden="1" customHeight="1">
      <c r="A72" s="509"/>
      <c r="B72" s="504"/>
      <c r="C72" s="504"/>
      <c r="D72" s="506"/>
      <c r="E72" s="508"/>
      <c r="F72" s="483"/>
      <c r="G72" s="394"/>
      <c r="H72" s="482"/>
      <c r="I72" s="481"/>
      <c r="J72" s="481"/>
      <c r="K72" s="481"/>
      <c r="L72" s="481"/>
      <c r="M72" s="482"/>
    </row>
    <row r="73" spans="1:13" s="86" customFormat="1" ht="13.5" hidden="1" customHeight="1">
      <c r="A73" s="509"/>
      <c r="B73" s="504"/>
      <c r="C73" s="504"/>
      <c r="D73" s="506"/>
      <c r="E73" s="508"/>
      <c r="F73" s="483"/>
      <c r="G73" s="394"/>
      <c r="H73" s="482"/>
      <c r="I73" s="481"/>
      <c r="J73" s="481"/>
      <c r="K73" s="481"/>
      <c r="L73" s="481"/>
      <c r="M73" s="482"/>
    </row>
    <row r="74" spans="1:13" s="86" customFormat="1" ht="13.5" hidden="1" customHeight="1">
      <c r="A74" s="509"/>
      <c r="B74" s="504"/>
      <c r="C74" s="504"/>
      <c r="D74" s="506"/>
      <c r="E74" s="508"/>
      <c r="F74" s="483"/>
      <c r="G74" s="394"/>
      <c r="H74" s="482"/>
      <c r="I74" s="481"/>
      <c r="J74" s="481"/>
      <c r="K74" s="481"/>
      <c r="L74" s="481"/>
      <c r="M74" s="482"/>
    </row>
    <row r="75" spans="1:13" s="86" customFormat="1" ht="13.5" hidden="1" customHeight="1">
      <c r="A75" s="509"/>
      <c r="B75" s="504"/>
      <c r="C75" s="504"/>
      <c r="D75" s="506"/>
      <c r="E75" s="508"/>
      <c r="F75" s="483"/>
      <c r="G75" s="394"/>
      <c r="H75" s="482"/>
      <c r="I75" s="481"/>
      <c r="J75" s="481"/>
      <c r="K75" s="481"/>
      <c r="L75" s="481"/>
      <c r="M75" s="482"/>
    </row>
    <row r="76" spans="1:13" s="86" customFormat="1" ht="13.5" hidden="1" customHeight="1">
      <c r="A76" s="509"/>
      <c r="B76" s="504"/>
      <c r="C76" s="504"/>
      <c r="D76" s="506"/>
      <c r="E76" s="508"/>
      <c r="F76" s="483"/>
      <c r="G76" s="394"/>
      <c r="H76" s="482"/>
      <c r="I76" s="481"/>
      <c r="J76" s="481"/>
      <c r="K76" s="481"/>
      <c r="L76" s="481"/>
      <c r="M76" s="482"/>
    </row>
    <row r="77" spans="1:13" s="86" customFormat="1" ht="13.5" hidden="1" customHeight="1">
      <c r="A77" s="509"/>
      <c r="B77" s="504"/>
      <c r="C77" s="504"/>
      <c r="D77" s="506"/>
      <c r="E77" s="508"/>
      <c r="F77" s="483"/>
      <c r="G77" s="394"/>
      <c r="H77" s="482"/>
      <c r="I77" s="481"/>
      <c r="J77" s="481"/>
      <c r="K77" s="481"/>
      <c r="L77" s="481"/>
      <c r="M77" s="482"/>
    </row>
    <row r="78" spans="1:13" s="86" customFormat="1" ht="21.75" hidden="1" customHeight="1">
      <c r="A78" s="509"/>
      <c r="B78" s="504"/>
      <c r="C78" s="504"/>
      <c r="D78" s="506"/>
      <c r="E78" s="508"/>
      <c r="F78" s="483"/>
      <c r="G78" s="394"/>
      <c r="H78" s="482"/>
      <c r="I78" s="481"/>
      <c r="J78" s="481"/>
      <c r="K78" s="481"/>
      <c r="L78" s="481"/>
      <c r="M78" s="482"/>
    </row>
    <row r="79" spans="1:13" s="86" customFormat="1" ht="21.75" hidden="1" customHeight="1">
      <c r="A79" s="509"/>
      <c r="B79" s="504"/>
      <c r="C79" s="504"/>
      <c r="D79" s="506"/>
      <c r="E79" s="508"/>
      <c r="F79" s="483"/>
      <c r="G79" s="394"/>
      <c r="H79" s="482"/>
      <c r="I79" s="481"/>
      <c r="J79" s="481"/>
      <c r="K79" s="481"/>
      <c r="L79" s="481"/>
      <c r="M79" s="482"/>
    </row>
    <row r="80" spans="1:13" s="86" customFormat="1" ht="13.5" hidden="1" customHeight="1">
      <c r="A80" s="509">
        <f>'7- Mapa Final'!A80</f>
        <v>9</v>
      </c>
      <c r="B80" s="504" t="str">
        <f>'7- Mapa Final'!B80</f>
        <v>Ofrecer, prometer, entregar, aceptar o solicitar una ventaja para afectar indebidamente la evaluación técnica de ofertas en los procesos de contratación.</v>
      </c>
      <c r="C80" s="504"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505" t="str">
        <f>'7- Mapa Final'!J80</f>
        <v>Muy Baja - 1</v>
      </c>
      <c r="E80" s="507" t="str">
        <f>'7- Mapa Final'!K80</f>
        <v>Moderado - 3</v>
      </c>
      <c r="F80" s="483" t="str">
        <f>'7- Mapa Final'!M80</f>
        <v>Moderado - 3</v>
      </c>
      <c r="G80" s="394"/>
      <c r="H80" s="482"/>
      <c r="I80" s="481" t="s">
        <v>7</v>
      </c>
      <c r="J80" s="481"/>
      <c r="K80" s="480">
        <v>45292</v>
      </c>
      <c r="L80" s="480">
        <v>45382</v>
      </c>
      <c r="M80" s="482"/>
    </row>
    <row r="81" spans="1:13" s="86" customFormat="1" ht="13.5" hidden="1" customHeight="1">
      <c r="A81" s="509"/>
      <c r="B81" s="504"/>
      <c r="C81" s="504"/>
      <c r="D81" s="506"/>
      <c r="E81" s="508"/>
      <c r="F81" s="483"/>
      <c r="G81" s="394"/>
      <c r="H81" s="482"/>
      <c r="I81" s="481"/>
      <c r="J81" s="481"/>
      <c r="K81" s="481"/>
      <c r="L81" s="481"/>
      <c r="M81" s="482"/>
    </row>
    <row r="82" spans="1:13" s="86" customFormat="1" ht="13.5" hidden="1" customHeight="1">
      <c r="A82" s="509"/>
      <c r="B82" s="504"/>
      <c r="C82" s="504"/>
      <c r="D82" s="506"/>
      <c r="E82" s="508"/>
      <c r="F82" s="483"/>
      <c r="G82" s="394"/>
      <c r="H82" s="482"/>
      <c r="I82" s="481"/>
      <c r="J82" s="481"/>
      <c r="K82" s="481"/>
      <c r="L82" s="481"/>
      <c r="M82" s="482"/>
    </row>
    <row r="83" spans="1:13" s="86" customFormat="1" ht="13.5" hidden="1" customHeight="1">
      <c r="A83" s="509"/>
      <c r="B83" s="504"/>
      <c r="C83" s="504"/>
      <c r="D83" s="506"/>
      <c r="E83" s="508"/>
      <c r="F83" s="483"/>
      <c r="G83" s="394"/>
      <c r="H83" s="482"/>
      <c r="I83" s="481"/>
      <c r="J83" s="481"/>
      <c r="K83" s="481"/>
      <c r="L83" s="481"/>
      <c r="M83" s="482"/>
    </row>
    <row r="84" spans="1:13" s="86" customFormat="1" ht="13.5" hidden="1" customHeight="1">
      <c r="A84" s="509"/>
      <c r="B84" s="504"/>
      <c r="C84" s="504"/>
      <c r="D84" s="506"/>
      <c r="E84" s="508"/>
      <c r="F84" s="483"/>
      <c r="G84" s="394"/>
      <c r="H84" s="482"/>
      <c r="I84" s="481"/>
      <c r="J84" s="481"/>
      <c r="K84" s="481"/>
      <c r="L84" s="481"/>
      <c r="M84" s="482"/>
    </row>
    <row r="85" spans="1:13" s="86" customFormat="1" ht="13.5" hidden="1" customHeight="1">
      <c r="A85" s="509"/>
      <c r="B85" s="504"/>
      <c r="C85" s="504"/>
      <c r="D85" s="506"/>
      <c r="E85" s="508"/>
      <c r="F85" s="483"/>
      <c r="G85" s="394"/>
      <c r="H85" s="482"/>
      <c r="I85" s="481"/>
      <c r="J85" s="481"/>
      <c r="K85" s="481"/>
      <c r="L85" s="481"/>
      <c r="M85" s="482"/>
    </row>
    <row r="86" spans="1:13" s="86" customFormat="1" ht="13.5" hidden="1" customHeight="1">
      <c r="A86" s="509"/>
      <c r="B86" s="504"/>
      <c r="C86" s="504"/>
      <c r="D86" s="506"/>
      <c r="E86" s="508"/>
      <c r="F86" s="483"/>
      <c r="G86" s="394"/>
      <c r="H86" s="482"/>
      <c r="I86" s="481"/>
      <c r="J86" s="481"/>
      <c r="K86" s="481"/>
      <c r="L86" s="481"/>
      <c r="M86" s="482"/>
    </row>
    <row r="87" spans="1:13" s="86" customFormat="1" ht="13.5" hidden="1" customHeight="1">
      <c r="A87" s="509"/>
      <c r="B87" s="504"/>
      <c r="C87" s="504"/>
      <c r="D87" s="506"/>
      <c r="E87" s="508"/>
      <c r="F87" s="483"/>
      <c r="G87" s="394"/>
      <c r="H87" s="482"/>
      <c r="I87" s="481"/>
      <c r="J87" s="481"/>
      <c r="K87" s="481"/>
      <c r="L87" s="481"/>
      <c r="M87" s="482"/>
    </row>
    <row r="88" spans="1:13" s="86" customFormat="1" ht="21.75" hidden="1" customHeight="1">
      <c r="A88" s="509"/>
      <c r="B88" s="504"/>
      <c r="C88" s="504"/>
      <c r="D88" s="506"/>
      <c r="E88" s="508"/>
      <c r="F88" s="483"/>
      <c r="G88" s="394"/>
      <c r="H88" s="482"/>
      <c r="I88" s="481"/>
      <c r="J88" s="481"/>
      <c r="K88" s="481"/>
      <c r="L88" s="481"/>
      <c r="M88" s="482"/>
    </row>
    <row r="89" spans="1:13" s="86" customFormat="1" ht="21.75" hidden="1" customHeight="1">
      <c r="A89" s="509"/>
      <c r="B89" s="504"/>
      <c r="C89" s="504"/>
      <c r="D89" s="506"/>
      <c r="E89" s="508"/>
      <c r="F89" s="483"/>
      <c r="G89" s="394"/>
      <c r="H89" s="482"/>
      <c r="I89" s="481"/>
      <c r="J89" s="481"/>
      <c r="K89" s="481"/>
      <c r="L89" s="481"/>
      <c r="M89" s="482"/>
    </row>
    <row r="90" spans="1:13" ht="15" hidden="1" customHeight="1">
      <c r="A90" s="509">
        <f>'7- Mapa Final'!A90</f>
        <v>10</v>
      </c>
      <c r="B90" s="504" t="str">
        <f>'7- Mapa Final'!B90</f>
        <v>Ofrecer, prometer, entregar, aceptar o solicitar una ventaja indebida  para afectar la supervisión o interventoría de los contratos.</v>
      </c>
      <c r="C90" s="504" t="str">
        <f>'7- Mapa Final'!C90</f>
        <v>Cuando se favorece  indebidamente la intervención de personas inescrupulosas (ejem:  consultores externos, fabricantes, proveedores, oferentes, proponentes, entre otros.), para afectar indebidamente la supervisión o interventoría de los contratos.</v>
      </c>
      <c r="D90" s="505" t="str">
        <f>'7- Mapa Final'!J90</f>
        <v>Muy Baja - 1</v>
      </c>
      <c r="E90" s="507" t="str">
        <f>'7- Mapa Final'!K90</f>
        <v>Moderado - 3</v>
      </c>
      <c r="F90" s="483" t="str">
        <f>'7- Mapa Final'!M90</f>
        <v>Moderado - 3</v>
      </c>
      <c r="G90" s="394"/>
      <c r="H90" s="482"/>
      <c r="I90" s="481" t="s">
        <v>7</v>
      </c>
      <c r="J90" s="481"/>
      <c r="K90" s="480">
        <v>45292</v>
      </c>
      <c r="L90" s="480">
        <v>45382</v>
      </c>
      <c r="M90" s="482"/>
    </row>
    <row r="91" spans="1:13" hidden="1">
      <c r="A91" s="509"/>
      <c r="B91" s="504"/>
      <c r="C91" s="504"/>
      <c r="D91" s="506"/>
      <c r="E91" s="508"/>
      <c r="F91" s="483"/>
      <c r="G91" s="394"/>
      <c r="H91" s="482"/>
      <c r="I91" s="481"/>
      <c r="J91" s="481"/>
      <c r="K91" s="481"/>
      <c r="L91" s="481"/>
      <c r="M91" s="482"/>
    </row>
    <row r="92" spans="1:13" hidden="1">
      <c r="A92" s="509"/>
      <c r="B92" s="504"/>
      <c r="C92" s="504"/>
      <c r="D92" s="506"/>
      <c r="E92" s="508"/>
      <c r="F92" s="483"/>
      <c r="G92" s="394"/>
      <c r="H92" s="482"/>
      <c r="I92" s="481"/>
      <c r="J92" s="481"/>
      <c r="K92" s="481"/>
      <c r="L92" s="481"/>
      <c r="M92" s="482"/>
    </row>
    <row r="93" spans="1:13" hidden="1">
      <c r="A93" s="509"/>
      <c r="B93" s="504"/>
      <c r="C93" s="504"/>
      <c r="D93" s="506"/>
      <c r="E93" s="508"/>
      <c r="F93" s="483"/>
      <c r="G93" s="394"/>
      <c r="H93" s="482"/>
      <c r="I93" s="481"/>
      <c r="J93" s="481"/>
      <c r="K93" s="481"/>
      <c r="L93" s="481"/>
      <c r="M93" s="482"/>
    </row>
    <row r="94" spans="1:13" hidden="1">
      <c r="A94" s="509"/>
      <c r="B94" s="504"/>
      <c r="C94" s="504"/>
      <c r="D94" s="506"/>
      <c r="E94" s="508"/>
      <c r="F94" s="483"/>
      <c r="G94" s="394"/>
      <c r="H94" s="482"/>
      <c r="I94" s="481"/>
      <c r="J94" s="481"/>
      <c r="K94" s="481"/>
      <c r="L94" s="481"/>
      <c r="M94" s="482"/>
    </row>
    <row r="95" spans="1:13" hidden="1">
      <c r="A95" s="509"/>
      <c r="B95" s="504"/>
      <c r="C95" s="504"/>
      <c r="D95" s="506"/>
      <c r="E95" s="508"/>
      <c r="F95" s="483"/>
      <c r="G95" s="394"/>
      <c r="H95" s="482"/>
      <c r="I95" s="481"/>
      <c r="J95" s="481"/>
      <c r="K95" s="481"/>
      <c r="L95" s="481"/>
      <c r="M95" s="482"/>
    </row>
    <row r="96" spans="1:13" hidden="1">
      <c r="A96" s="509"/>
      <c r="B96" s="504"/>
      <c r="C96" s="504"/>
      <c r="D96" s="506"/>
      <c r="E96" s="508"/>
      <c r="F96" s="483"/>
      <c r="G96" s="394"/>
      <c r="H96" s="482"/>
      <c r="I96" s="481"/>
      <c r="J96" s="481"/>
      <c r="K96" s="481"/>
      <c r="L96" s="481"/>
      <c r="M96" s="482"/>
    </row>
    <row r="97" spans="1:13" hidden="1">
      <c r="A97" s="509"/>
      <c r="B97" s="504"/>
      <c r="C97" s="504"/>
      <c r="D97" s="506"/>
      <c r="E97" s="508"/>
      <c r="F97" s="483"/>
      <c r="G97" s="394"/>
      <c r="H97" s="482"/>
      <c r="I97" s="481"/>
      <c r="J97" s="481"/>
      <c r="K97" s="481"/>
      <c r="L97" s="481"/>
      <c r="M97" s="482"/>
    </row>
    <row r="98" spans="1:13" hidden="1">
      <c r="A98" s="509"/>
      <c r="B98" s="504"/>
      <c r="C98" s="504"/>
      <c r="D98" s="506"/>
      <c r="E98" s="508"/>
      <c r="F98" s="483"/>
      <c r="G98" s="394"/>
      <c r="H98" s="482"/>
      <c r="I98" s="481"/>
      <c r="J98" s="481"/>
      <c r="K98" s="481"/>
      <c r="L98" s="481"/>
      <c r="M98" s="482"/>
    </row>
    <row r="99" spans="1:13" hidden="1">
      <c r="A99" s="509"/>
      <c r="B99" s="504"/>
      <c r="C99" s="504"/>
      <c r="D99" s="506"/>
      <c r="E99" s="508"/>
      <c r="F99" s="483"/>
      <c r="G99" s="394"/>
      <c r="H99" s="482"/>
      <c r="I99" s="481"/>
      <c r="J99" s="481"/>
      <c r="K99" s="481"/>
      <c r="L99" s="481"/>
      <c r="M99" s="482"/>
    </row>
  </sheetData>
  <mergeCells count="134">
    <mergeCell ref="A80:A89"/>
    <mergeCell ref="B80:B89"/>
    <mergeCell ref="C80:C89"/>
    <mergeCell ref="D80:D89"/>
    <mergeCell ref="E80:E89"/>
    <mergeCell ref="J90:J99"/>
    <mergeCell ref="K90:K99"/>
    <mergeCell ref="L90:L99"/>
    <mergeCell ref="M90:M99"/>
    <mergeCell ref="A90:A99"/>
    <mergeCell ref="B90:B99"/>
    <mergeCell ref="C90:C99"/>
    <mergeCell ref="D90:D99"/>
    <mergeCell ref="E90:E99"/>
    <mergeCell ref="F90:F99"/>
    <mergeCell ref="G90:G99"/>
    <mergeCell ref="H90:H99"/>
    <mergeCell ref="I90:I99"/>
    <mergeCell ref="C60:C69"/>
    <mergeCell ref="K80:K89"/>
    <mergeCell ref="L80:L89"/>
    <mergeCell ref="M80:M89"/>
    <mergeCell ref="F80:F89"/>
    <mergeCell ref="G80:G89"/>
    <mergeCell ref="H80:H89"/>
    <mergeCell ref="I80:I89"/>
    <mergeCell ref="J80:J89"/>
    <mergeCell ref="J70:J79"/>
    <mergeCell ref="K70:K79"/>
    <mergeCell ref="L70:L79"/>
    <mergeCell ref="M70:M79"/>
    <mergeCell ref="F60:F69"/>
    <mergeCell ref="G60:G69"/>
    <mergeCell ref="H60:H69"/>
    <mergeCell ref="I60:I69"/>
    <mergeCell ref="J60:J69"/>
    <mergeCell ref="A70:A79"/>
    <mergeCell ref="B70:B79"/>
    <mergeCell ref="C70:C79"/>
    <mergeCell ref="D70:D79"/>
    <mergeCell ref="E70:E79"/>
    <mergeCell ref="F70:F79"/>
    <mergeCell ref="G70:G79"/>
    <mergeCell ref="H70:H79"/>
    <mergeCell ref="I70:I79"/>
    <mergeCell ref="J40:J49"/>
    <mergeCell ref="K40:K49"/>
    <mergeCell ref="L40:L49"/>
    <mergeCell ref="M40:M49"/>
    <mergeCell ref="D60:D69"/>
    <mergeCell ref="E60:E69"/>
    <mergeCell ref="A50:A59"/>
    <mergeCell ref="B50:B59"/>
    <mergeCell ref="C50:C59"/>
    <mergeCell ref="D50:D59"/>
    <mergeCell ref="E50:E59"/>
    <mergeCell ref="F50:F59"/>
    <mergeCell ref="G50:G59"/>
    <mergeCell ref="H50:H59"/>
    <mergeCell ref="I50:I59"/>
    <mergeCell ref="J50:J59"/>
    <mergeCell ref="K50:K59"/>
    <mergeCell ref="L50:L59"/>
    <mergeCell ref="M50:M59"/>
    <mergeCell ref="K60:K69"/>
    <mergeCell ref="L60:L69"/>
    <mergeCell ref="M60:M69"/>
    <mergeCell ref="A60:A69"/>
    <mergeCell ref="B60:B69"/>
    <mergeCell ref="A40:A49"/>
    <mergeCell ref="B40:B49"/>
    <mergeCell ref="C40:C49"/>
    <mergeCell ref="D40:D49"/>
    <mergeCell ref="E40:E49"/>
    <mergeCell ref="F40:F49"/>
    <mergeCell ref="G40:G49"/>
    <mergeCell ref="H40:H49"/>
    <mergeCell ref="I40:I49"/>
    <mergeCell ref="H10:H19"/>
    <mergeCell ref="A30:A39"/>
    <mergeCell ref="B30:B39"/>
    <mergeCell ref="C30:C39"/>
    <mergeCell ref="D30:D39"/>
    <mergeCell ref="E30:E39"/>
    <mergeCell ref="F30:F39"/>
    <mergeCell ref="H30:H39"/>
    <mergeCell ref="A20:A29"/>
    <mergeCell ref="B20:B29"/>
    <mergeCell ref="C20:C29"/>
    <mergeCell ref="D20:D29"/>
    <mergeCell ref="E20:E29"/>
    <mergeCell ref="F20:F29"/>
    <mergeCell ref="H20:H29"/>
    <mergeCell ref="G20:G29"/>
    <mergeCell ref="G30:G39"/>
    <mergeCell ref="D10:D19"/>
    <mergeCell ref="E10:E19"/>
    <mergeCell ref="B10:B19"/>
    <mergeCell ref="A10:A19"/>
    <mergeCell ref="C10:C19"/>
    <mergeCell ref="J20:J29"/>
    <mergeCell ref="K20:K29"/>
    <mergeCell ref="L20:L29"/>
    <mergeCell ref="M20:M29"/>
    <mergeCell ref="L30:L39"/>
    <mergeCell ref="M30:M39"/>
    <mergeCell ref="I20:I29"/>
    <mergeCell ref="I30:I39"/>
    <mergeCell ref="J30:J39"/>
    <mergeCell ref="K30:K39"/>
    <mergeCell ref="L10:L19"/>
    <mergeCell ref="M10:M19"/>
    <mergeCell ref="F10:F19"/>
    <mergeCell ref="G10:G19"/>
    <mergeCell ref="I10:I19"/>
    <mergeCell ref="J10:J19"/>
    <mergeCell ref="K10:K1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A9:G9"/>
  </mergeCells>
  <conditionalFormatting sqref="A7:B7">
    <cfRule type="containsText" dxfId="151" priority="49" operator="containsText" text="3- Moderado">
      <formula>NOT(ISERROR(SEARCH("3- Moderado",A7)))</formula>
    </cfRule>
    <cfRule type="containsText" dxfId="150" priority="50" operator="containsText" text="6- Moderado">
      <formula>NOT(ISERROR(SEARCH("6- Moderado",A7)))</formula>
    </cfRule>
    <cfRule type="containsText" dxfId="149" priority="51" operator="containsText" text="4- Moderado">
      <formula>NOT(ISERROR(SEARCH("4- Moderado",A7)))</formula>
    </cfRule>
    <cfRule type="containsText" dxfId="148" priority="52" operator="containsText" text="3- Bajo">
      <formula>NOT(ISERROR(SEARCH("3- Bajo",A7)))</formula>
    </cfRule>
    <cfRule type="containsText" dxfId="147" priority="53" operator="containsText" text="4- Bajo">
      <formula>NOT(ISERROR(SEARCH("4- Bajo",A7)))</formula>
    </cfRule>
    <cfRule type="containsText" dxfId="146" priority="54" operator="containsText" text="1- Bajo">
      <formula>NOT(ISERROR(SEARCH("1- Bajo",A7)))</formula>
    </cfRule>
  </conditionalFormatting>
  <conditionalFormatting sqref="C8:F8">
    <cfRule type="containsText" dxfId="145" priority="43" operator="containsText" text="3- Moderado">
      <formula>NOT(ISERROR(SEARCH("3- Moderado",C8)))</formula>
    </cfRule>
    <cfRule type="containsText" dxfId="144" priority="44" operator="containsText" text="6- Moderado">
      <formula>NOT(ISERROR(SEARCH("6- Moderado",C8)))</formula>
    </cfRule>
    <cfRule type="containsText" dxfId="143" priority="45" operator="containsText" text="4- Moderado">
      <formula>NOT(ISERROR(SEARCH("4- Moderado",C8)))</formula>
    </cfRule>
    <cfRule type="containsText" dxfId="142" priority="46" operator="containsText" text="3- Bajo">
      <formula>NOT(ISERROR(SEARCH("3- Bajo",C8)))</formula>
    </cfRule>
    <cfRule type="containsText" dxfId="141" priority="47" operator="containsText" text="4- Bajo">
      <formula>NOT(ISERROR(SEARCH("4- Bajo",C8)))</formula>
    </cfRule>
    <cfRule type="containsText" dxfId="140" priority="48" operator="containsText" text="1- Bajo">
      <formula>NOT(ISERROR(SEARCH("1- Bajo",C8)))</formula>
    </cfRule>
  </conditionalFormatting>
  <conditionalFormatting sqref="A10:E10">
    <cfRule type="containsText" dxfId="139" priority="36" operator="containsText" text="3- Moderado">
      <formula>NOT(ISERROR(SEARCH("3- Moderado",A10)))</formula>
    </cfRule>
    <cfRule type="containsText" dxfId="138" priority="37" operator="containsText" text="6- Moderado">
      <formula>NOT(ISERROR(SEARCH("6- Moderado",A10)))</formula>
    </cfRule>
    <cfRule type="containsText" dxfId="137" priority="38" operator="containsText" text="4- Moderado">
      <formula>NOT(ISERROR(SEARCH("4- Moderado",A10)))</formula>
    </cfRule>
    <cfRule type="containsText" dxfId="136" priority="39" operator="containsText" text="3- Bajo">
      <formula>NOT(ISERROR(SEARCH("3- Bajo",A10)))</formula>
    </cfRule>
    <cfRule type="containsText" dxfId="135" priority="40" operator="containsText" text="4- Bajo">
      <formula>NOT(ISERROR(SEARCH("4- Bajo",A10)))</formula>
    </cfRule>
    <cfRule type="containsText" dxfId="134" priority="41" operator="containsText" text="1- Bajo">
      <formula>NOT(ISERROR(SEARCH("1- Bajo",A10)))</formula>
    </cfRule>
  </conditionalFormatting>
  <conditionalFormatting sqref="D10:D99">
    <cfRule type="containsText" dxfId="133" priority="26" operator="containsText" text="Muy Alta">
      <formula>NOT(ISERROR(SEARCH("Muy Alta",D10)))</formula>
    </cfRule>
    <cfRule type="containsText" dxfId="132" priority="27" operator="containsText" text="Alta">
      <formula>NOT(ISERROR(SEARCH("Alta",D10)))</formula>
    </cfRule>
    <cfRule type="containsText" dxfId="131" priority="28" operator="containsText" text="Baja">
      <formula>NOT(ISERROR(SEARCH("Baja",D10)))</formula>
    </cfRule>
    <cfRule type="containsText" dxfId="130" priority="29" operator="containsText" text="Muy Baja">
      <formula>NOT(ISERROR(SEARCH("Muy Baja",D10)))</formula>
    </cfRule>
    <cfRule type="containsText" dxfId="129" priority="31" operator="containsText" text="Media">
      <formula>NOT(ISERROR(SEARCH("Media",D10)))</formula>
    </cfRule>
  </conditionalFormatting>
  <conditionalFormatting sqref="E10:E99">
    <cfRule type="containsText" dxfId="128" priority="22" operator="containsText" text="Catastrófico">
      <formula>NOT(ISERROR(SEARCH("Catastrófico",E10)))</formula>
    </cfRule>
    <cfRule type="containsText" dxfId="127" priority="23" operator="containsText" text="Mayor">
      <formula>NOT(ISERROR(SEARCH("Mayor",E10)))</formula>
    </cfRule>
    <cfRule type="containsText" dxfId="126" priority="24" operator="containsText" text="Menor">
      <formula>NOT(ISERROR(SEARCH("Menor",E10)))</formula>
    </cfRule>
    <cfRule type="containsText" dxfId="125" priority="25" operator="containsText" text="Leve">
      <formula>NOT(ISERROR(SEARCH("Leve",E10)))</formula>
    </cfRule>
  </conditionalFormatting>
  <conditionalFormatting sqref="E10:F99">
    <cfRule type="containsText" dxfId="124" priority="30" operator="containsText" text="Moderado">
      <formula>NOT(ISERROR(SEARCH("Moderado",E10)))</formula>
    </cfRule>
  </conditionalFormatting>
  <conditionalFormatting sqref="F10:F99">
    <cfRule type="containsText" dxfId="123" priority="32" operator="containsText" text="Bajo">
      <formula>NOT(ISERROR(SEARCH("Bajo",F10)))</formula>
    </cfRule>
    <cfRule type="containsText" dxfId="122" priority="33" operator="containsText" text="Moderado">
      <formula>NOT(ISERROR(SEARCH("Moderado",F10)))</formula>
    </cfRule>
    <cfRule type="containsText" dxfId="121" priority="34" operator="containsText" text="Alto">
      <formula>NOT(ISERROR(SEARCH("Alto",F10)))</formula>
    </cfRule>
    <cfRule type="containsText" dxfId="120" priority="35" operator="containsText" text="Extremo">
      <formula>NOT(ISERROR(SEARCH("Extremo",F10)))</formula>
    </cfRule>
  </conditionalFormatting>
  <conditionalFormatting sqref="A20:E20 A30:E30 A40:E40 A50:E50 A60:E60 A70:E70 A80:E80 A90:E90">
    <cfRule type="containsText" dxfId="119" priority="15" operator="containsText" text="3- Moderado">
      <formula>NOT(ISERROR(SEARCH("3- Moderado",A20)))</formula>
    </cfRule>
    <cfRule type="containsText" dxfId="118" priority="16" operator="containsText" text="6- Moderado">
      <formula>NOT(ISERROR(SEARCH("6- Moderado",A20)))</formula>
    </cfRule>
    <cfRule type="containsText" dxfId="117" priority="17" operator="containsText" text="4- Moderado">
      <formula>NOT(ISERROR(SEARCH("4- Moderado",A20)))</formula>
    </cfRule>
    <cfRule type="containsText" dxfId="116" priority="18" operator="containsText" text="3- Bajo">
      <formula>NOT(ISERROR(SEARCH("3- Bajo",A20)))</formula>
    </cfRule>
    <cfRule type="containsText" dxfId="115" priority="19" operator="containsText" text="4- Bajo">
      <formula>NOT(ISERROR(SEARCH("4- Bajo",A20)))</formula>
    </cfRule>
    <cfRule type="containsText" dxfId="114" priority="20" operator="containsText" text="1- Bajo">
      <formula>NOT(ISERROR(SEARCH("1- Bajo",A20)))</formula>
    </cfRule>
  </conditionalFormatting>
  <conditionalFormatting sqref="F10:F19">
    <cfRule type="colorScale" priority="635">
      <colorScale>
        <cfvo type="min"/>
        <cfvo type="max"/>
        <color rgb="FFFF7128"/>
        <color rgb="FFFFEF9C"/>
      </colorScale>
    </cfRule>
  </conditionalFormatting>
  <conditionalFormatting sqref="F20:F99">
    <cfRule type="colorScale" priority="704">
      <colorScale>
        <cfvo type="min"/>
        <cfvo type="max"/>
        <color rgb="FFFF7128"/>
        <color rgb="FFFFEF9C"/>
      </colorScale>
    </cfRule>
  </conditionalFormatting>
  <dataValidations disablePrompts="1"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hyperlinks>
    <hyperlink ref="M20:M29" r:id="rId1" display="Acta Inducción Plan Anticorrupción" xr:uid="{3B7C6C0A-934C-4C82-A598-8AEF6E8BDA42}"/>
  </hyperlinks>
  <pageMargins left="0.7" right="0.7" top="0.75" bottom="0.75" header="0.3" footer="0.3"/>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A00-000004000000}">
          <x14:formula1>
            <xm:f>'9- Matriz de Calor '!$S$7:$S$10</xm:f>
          </x14:formula1>
          <xm:sqref>G9 G50:G99</xm:sqref>
        </x14:dataValidation>
        <x14:dataValidation type="list" allowBlank="1" showInputMessage="1" showErrorMessage="1" xr:uid="{63396F5C-ED88-4397-A4BB-6E88ECE414A8}">
          <x14:formula1>
            <xm:f>'9- Matriz de Calor '!$S$8:$S$11</xm:f>
          </x14:formula1>
          <xm:sqref>G10:G49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N99"/>
  <sheetViews>
    <sheetView topLeftCell="A8" zoomScale="80" zoomScaleNormal="80" workbookViewId="0">
      <selection activeCell="M30" sqref="M30:M39"/>
    </sheetView>
  </sheetViews>
  <sheetFormatPr defaultColWidth="11.42578125" defaultRowHeight="15"/>
  <cols>
    <col min="1" max="1" width="6.140625" style="87" customWidth="1"/>
    <col min="2" max="2" width="22.42578125" style="87" customWidth="1"/>
    <col min="3" max="3" width="42" style="34" customWidth="1"/>
    <col min="4" max="4" width="11.7109375" style="88" customWidth="1"/>
    <col min="5" max="5" width="14.28515625" style="89" customWidth="1"/>
    <col min="6" max="6" width="14.8554687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78" customFormat="1" ht="16.5" customHeight="1">
      <c r="A1" s="485"/>
      <c r="B1" s="485"/>
      <c r="C1" s="485"/>
      <c r="D1" s="486"/>
      <c r="E1" s="486"/>
      <c r="F1" s="486"/>
      <c r="G1" s="486"/>
      <c r="H1" s="486"/>
      <c r="I1" s="486"/>
      <c r="J1" s="486"/>
      <c r="K1" s="484"/>
      <c r="L1" s="484"/>
      <c r="M1" s="484"/>
    </row>
    <row r="2" spans="1:14" s="78" customFormat="1" ht="39.75" customHeight="1">
      <c r="A2" s="485"/>
      <c r="B2" s="485"/>
      <c r="C2" s="485"/>
      <c r="D2" s="486"/>
      <c r="E2" s="486"/>
      <c r="F2" s="486"/>
      <c r="G2" s="486"/>
      <c r="H2" s="486"/>
      <c r="I2" s="486"/>
      <c r="J2" s="486"/>
      <c r="K2" s="484"/>
      <c r="L2" s="484"/>
      <c r="M2" s="484"/>
    </row>
    <row r="3" spans="1:14" s="78" customFormat="1" ht="3" customHeight="1">
      <c r="A3" s="485"/>
      <c r="B3" s="485"/>
      <c r="C3" s="485"/>
      <c r="D3" s="243"/>
      <c r="E3" s="243"/>
      <c r="F3" s="243"/>
      <c r="G3" s="243"/>
      <c r="H3" s="243"/>
      <c r="I3" s="243"/>
      <c r="J3" s="243"/>
      <c r="K3" s="484"/>
      <c r="L3" s="484"/>
      <c r="M3" s="484"/>
    </row>
    <row r="4" spans="1:14" s="78" customFormat="1" ht="21.75" customHeight="1">
      <c r="A4" s="364" t="s">
        <v>339</v>
      </c>
      <c r="B4" s="364"/>
      <c r="C4" s="397" t="s">
        <v>5</v>
      </c>
      <c r="D4" s="397"/>
      <c r="E4" s="397"/>
      <c r="F4" s="397"/>
      <c r="G4" s="397"/>
      <c r="H4" s="397"/>
      <c r="I4" s="397"/>
      <c r="J4" s="397"/>
      <c r="K4" s="397"/>
      <c r="L4" s="397"/>
      <c r="M4" s="510"/>
      <c r="N4" s="248"/>
    </row>
    <row r="5" spans="1:14" s="78" customFormat="1" ht="40.9" customHeight="1">
      <c r="A5" s="364" t="s">
        <v>340</v>
      </c>
      <c r="B5" s="364"/>
      <c r="C5" s="398" t="s">
        <v>341</v>
      </c>
      <c r="D5" s="398"/>
      <c r="E5" s="398"/>
      <c r="F5" s="398"/>
      <c r="G5" s="398"/>
      <c r="H5" s="398"/>
      <c r="I5" s="398"/>
      <c r="J5" s="398"/>
      <c r="K5" s="398"/>
      <c r="L5" s="398"/>
      <c r="M5" s="497"/>
      <c r="N5" s="248"/>
    </row>
    <row r="6" spans="1:14" s="78" customFormat="1" ht="24.75" customHeight="1" thickBot="1">
      <c r="A6" s="364" t="s">
        <v>342</v>
      </c>
      <c r="B6" s="364"/>
      <c r="C6" s="497" t="s">
        <v>256</v>
      </c>
      <c r="D6" s="498"/>
      <c r="E6" s="498"/>
      <c r="F6" s="498"/>
      <c r="G6" s="498"/>
      <c r="H6" s="498"/>
      <c r="I6" s="498"/>
      <c r="J6" s="498"/>
      <c r="K6" s="498"/>
      <c r="L6" s="498"/>
      <c r="M6" s="498"/>
      <c r="N6" s="248"/>
    </row>
    <row r="7" spans="1:14" s="84" customFormat="1" ht="24.75" customHeight="1" thickTop="1" thickBot="1">
      <c r="A7" s="492" t="s">
        <v>487</v>
      </c>
      <c r="B7" s="493"/>
      <c r="C7" s="494"/>
      <c r="D7" s="495" t="s">
        <v>488</v>
      </c>
      <c r="E7" s="495"/>
      <c r="F7" s="495"/>
      <c r="G7" s="496" t="s">
        <v>489</v>
      </c>
      <c r="H7" s="487" t="s">
        <v>490</v>
      </c>
      <c r="I7" s="489" t="s">
        <v>491</v>
      </c>
      <c r="J7" s="490"/>
      <c r="K7" s="489" t="s">
        <v>492</v>
      </c>
      <c r="L7" s="490"/>
      <c r="M7" s="491" t="s">
        <v>505</v>
      </c>
      <c r="N7" s="249"/>
    </row>
    <row r="8" spans="1:14" s="85" customFormat="1" ht="86.25" customHeight="1" thickTop="1" thickBot="1">
      <c r="A8" s="244" t="s">
        <v>40</v>
      </c>
      <c r="B8" s="244" t="s">
        <v>194</v>
      </c>
      <c r="C8" s="244" t="s">
        <v>196</v>
      </c>
      <c r="D8" s="245" t="s">
        <v>206</v>
      </c>
      <c r="E8" s="245" t="s">
        <v>494</v>
      </c>
      <c r="F8" s="245" t="s">
        <v>495</v>
      </c>
      <c r="G8" s="496"/>
      <c r="H8" s="488"/>
      <c r="I8" s="246" t="s">
        <v>496</v>
      </c>
      <c r="J8" s="246" t="s">
        <v>497</v>
      </c>
      <c r="K8" s="246" t="s">
        <v>498</v>
      </c>
      <c r="L8" s="246" t="s">
        <v>499</v>
      </c>
      <c r="M8" s="491"/>
      <c r="N8" s="250"/>
    </row>
    <row r="9" spans="1:14" s="86" customFormat="1" ht="3.75" customHeight="1">
      <c r="A9" s="500"/>
      <c r="B9" s="501"/>
      <c r="C9" s="501"/>
      <c r="D9" s="501"/>
      <c r="E9" s="501"/>
      <c r="F9" s="501"/>
      <c r="G9" s="501"/>
      <c r="H9" s="247"/>
      <c r="I9" s="247"/>
      <c r="J9" s="247"/>
      <c r="K9" s="247"/>
      <c r="L9" s="247"/>
      <c r="M9" s="90"/>
    </row>
    <row r="10" spans="1:14" s="86" customFormat="1" ht="13.5" customHeight="1">
      <c r="A10" s="503">
        <f>'7- Mapa Final'!A10</f>
        <v>1</v>
      </c>
      <c r="B10" s="504" t="str">
        <f>'7- Mapa Final'!B10</f>
        <v>Incumplimiento Contractual</v>
      </c>
      <c r="C10" s="504" t="str">
        <f>'7- Mapa Final'!C10</f>
        <v>Posibilidad de incumplimiento de metas establecidas debido a que los bienes o servicios contratados se entreguen más allá del plazo de ejecución pactado, de manera incompleta, o en malas condiciones de calidad.</v>
      </c>
      <c r="D10" s="505" t="str">
        <f>'7- Mapa Final'!J10</f>
        <v>Baja - 2</v>
      </c>
      <c r="E10" s="507" t="str">
        <f>'7- Mapa Final'!K10</f>
        <v>Leve - 1</v>
      </c>
      <c r="F10" s="483" t="str">
        <f>'7- Mapa Final'!M10</f>
        <v>Bajo - 2</v>
      </c>
      <c r="G10" s="394" t="s">
        <v>387</v>
      </c>
      <c r="H10" s="482"/>
      <c r="I10" s="481" t="s">
        <v>7</v>
      </c>
      <c r="J10" s="481"/>
      <c r="K10" s="480">
        <v>45383</v>
      </c>
      <c r="L10" s="480">
        <v>45473</v>
      </c>
      <c r="M10" s="511" t="s">
        <v>506</v>
      </c>
    </row>
    <row r="11" spans="1:14" s="86" customFormat="1" ht="13.5" customHeight="1">
      <c r="A11" s="503"/>
      <c r="B11" s="504"/>
      <c r="C11" s="504"/>
      <c r="D11" s="506"/>
      <c r="E11" s="508"/>
      <c r="F11" s="483"/>
      <c r="G11" s="394"/>
      <c r="H11" s="482"/>
      <c r="I11" s="481"/>
      <c r="J11" s="481"/>
      <c r="K11" s="481"/>
      <c r="L11" s="481"/>
      <c r="M11" s="502"/>
    </row>
    <row r="12" spans="1:14" s="86" customFormat="1" ht="13.5" customHeight="1">
      <c r="A12" s="503"/>
      <c r="B12" s="504"/>
      <c r="C12" s="504"/>
      <c r="D12" s="506"/>
      <c r="E12" s="508"/>
      <c r="F12" s="483"/>
      <c r="G12" s="394"/>
      <c r="H12" s="482"/>
      <c r="I12" s="481"/>
      <c r="J12" s="481"/>
      <c r="K12" s="481"/>
      <c r="L12" s="481"/>
      <c r="M12" s="502"/>
    </row>
    <row r="13" spans="1:14" s="86" customFormat="1" ht="13.5" customHeight="1">
      <c r="A13" s="503"/>
      <c r="B13" s="504"/>
      <c r="C13" s="504"/>
      <c r="D13" s="506"/>
      <c r="E13" s="508"/>
      <c r="F13" s="483"/>
      <c r="G13" s="394"/>
      <c r="H13" s="482"/>
      <c r="I13" s="481"/>
      <c r="J13" s="481"/>
      <c r="K13" s="481"/>
      <c r="L13" s="481"/>
      <c r="M13" s="502"/>
    </row>
    <row r="14" spans="1:14" s="86" customFormat="1" ht="13.5" customHeight="1">
      <c r="A14" s="503"/>
      <c r="B14" s="504"/>
      <c r="C14" s="504"/>
      <c r="D14" s="506"/>
      <c r="E14" s="508"/>
      <c r="F14" s="483"/>
      <c r="G14" s="394"/>
      <c r="H14" s="482"/>
      <c r="I14" s="481"/>
      <c r="J14" s="481"/>
      <c r="K14" s="481"/>
      <c r="L14" s="481"/>
      <c r="M14" s="502"/>
    </row>
    <row r="15" spans="1:14" s="86" customFormat="1" ht="13.5" customHeight="1">
      <c r="A15" s="503"/>
      <c r="B15" s="504"/>
      <c r="C15" s="504"/>
      <c r="D15" s="506"/>
      <c r="E15" s="508"/>
      <c r="F15" s="483"/>
      <c r="G15" s="394"/>
      <c r="H15" s="482"/>
      <c r="I15" s="481"/>
      <c r="J15" s="481"/>
      <c r="K15" s="481"/>
      <c r="L15" s="481"/>
      <c r="M15" s="502"/>
    </row>
    <row r="16" spans="1:14" s="86" customFormat="1" ht="13.5" customHeight="1">
      <c r="A16" s="503"/>
      <c r="B16" s="504"/>
      <c r="C16" s="504"/>
      <c r="D16" s="506"/>
      <c r="E16" s="508"/>
      <c r="F16" s="483"/>
      <c r="G16" s="394"/>
      <c r="H16" s="482"/>
      <c r="I16" s="481"/>
      <c r="J16" s="481"/>
      <c r="K16" s="481"/>
      <c r="L16" s="481"/>
      <c r="M16" s="502"/>
    </row>
    <row r="17" spans="1:13" s="86" customFormat="1" ht="13.5" customHeight="1">
      <c r="A17" s="503"/>
      <c r="B17" s="504"/>
      <c r="C17" s="504"/>
      <c r="D17" s="506"/>
      <c r="E17" s="508"/>
      <c r="F17" s="483"/>
      <c r="G17" s="394"/>
      <c r="H17" s="482"/>
      <c r="I17" s="481"/>
      <c r="J17" s="481"/>
      <c r="K17" s="481"/>
      <c r="L17" s="481"/>
      <c r="M17" s="502"/>
    </row>
    <row r="18" spans="1:13" s="86" customFormat="1" ht="21.75" customHeight="1">
      <c r="A18" s="503"/>
      <c r="B18" s="504"/>
      <c r="C18" s="504"/>
      <c r="D18" s="506"/>
      <c r="E18" s="508"/>
      <c r="F18" s="483"/>
      <c r="G18" s="394"/>
      <c r="H18" s="482"/>
      <c r="I18" s="481"/>
      <c r="J18" s="481"/>
      <c r="K18" s="481"/>
      <c r="L18" s="481"/>
      <c r="M18" s="502"/>
    </row>
    <row r="19" spans="1:13" s="86" customFormat="1" ht="21.75" customHeight="1">
      <c r="A19" s="503"/>
      <c r="B19" s="504"/>
      <c r="C19" s="504"/>
      <c r="D19" s="506"/>
      <c r="E19" s="508"/>
      <c r="F19" s="483"/>
      <c r="G19" s="394"/>
      <c r="H19" s="482"/>
      <c r="I19" s="481"/>
      <c r="J19" s="481"/>
      <c r="K19" s="481"/>
      <c r="L19" s="481"/>
      <c r="M19" s="502"/>
    </row>
    <row r="20" spans="1:13" s="86" customFormat="1" ht="13.5" customHeight="1">
      <c r="A20" s="503">
        <f>'7- Mapa Final'!A20</f>
        <v>2</v>
      </c>
      <c r="B20" s="504" t="str">
        <f>'7- Mapa Final'!B20</f>
        <v>Corrupción</v>
      </c>
      <c r="C20" s="504" t="str">
        <f>'7- Mapa Final'!C20</f>
        <v>Posibilidad de actos indebidos de  los servidores judiciales debido a  la carencia en transparencia, ética y valores</v>
      </c>
      <c r="D20" s="505" t="str">
        <f>'7- Mapa Final'!J20</f>
        <v>Muy Baja - 1</v>
      </c>
      <c r="E20" s="507" t="str">
        <f>'7- Mapa Final'!K20</f>
        <v>Menor - 2</v>
      </c>
      <c r="F20" s="483" t="str">
        <f>'7- Mapa Final'!M20</f>
        <v>Bajo - 2</v>
      </c>
      <c r="G20" s="394" t="s">
        <v>387</v>
      </c>
      <c r="H20" s="482"/>
      <c r="I20" s="481" t="s">
        <v>7</v>
      </c>
      <c r="J20" s="481"/>
      <c r="K20" s="480">
        <v>45383</v>
      </c>
      <c r="L20" s="480">
        <v>45473</v>
      </c>
      <c r="M20" s="512" t="s">
        <v>502</v>
      </c>
    </row>
    <row r="21" spans="1:13" s="86" customFormat="1" ht="13.5" customHeight="1">
      <c r="A21" s="503"/>
      <c r="B21" s="504"/>
      <c r="C21" s="504"/>
      <c r="D21" s="506"/>
      <c r="E21" s="508"/>
      <c r="F21" s="483"/>
      <c r="G21" s="394"/>
      <c r="H21" s="482"/>
      <c r="I21" s="481"/>
      <c r="J21" s="481"/>
      <c r="K21" s="481"/>
      <c r="L21" s="481"/>
      <c r="M21" s="512"/>
    </row>
    <row r="22" spans="1:13" s="86" customFormat="1" ht="13.5" customHeight="1">
      <c r="A22" s="503"/>
      <c r="B22" s="504"/>
      <c r="C22" s="504"/>
      <c r="D22" s="506"/>
      <c r="E22" s="508"/>
      <c r="F22" s="483"/>
      <c r="G22" s="394"/>
      <c r="H22" s="482"/>
      <c r="I22" s="481"/>
      <c r="J22" s="481"/>
      <c r="K22" s="481"/>
      <c r="L22" s="481"/>
      <c r="M22" s="512"/>
    </row>
    <row r="23" spans="1:13" s="86" customFormat="1" ht="13.5" customHeight="1">
      <c r="A23" s="503"/>
      <c r="B23" s="504"/>
      <c r="C23" s="504"/>
      <c r="D23" s="506"/>
      <c r="E23" s="508"/>
      <c r="F23" s="483"/>
      <c r="G23" s="394"/>
      <c r="H23" s="482"/>
      <c r="I23" s="481"/>
      <c r="J23" s="481"/>
      <c r="K23" s="481"/>
      <c r="L23" s="481"/>
      <c r="M23" s="512"/>
    </row>
    <row r="24" spans="1:13" s="86" customFormat="1" ht="13.5" customHeight="1">
      <c r="A24" s="503"/>
      <c r="B24" s="504"/>
      <c r="C24" s="504"/>
      <c r="D24" s="506"/>
      <c r="E24" s="508"/>
      <c r="F24" s="483"/>
      <c r="G24" s="394"/>
      <c r="H24" s="482"/>
      <c r="I24" s="481"/>
      <c r="J24" s="481"/>
      <c r="K24" s="481"/>
      <c r="L24" s="481"/>
      <c r="M24" s="512"/>
    </row>
    <row r="25" spans="1:13" s="86" customFormat="1" ht="13.5" customHeight="1">
      <c r="A25" s="503"/>
      <c r="B25" s="504"/>
      <c r="C25" s="504"/>
      <c r="D25" s="506"/>
      <c r="E25" s="508"/>
      <c r="F25" s="483"/>
      <c r="G25" s="394"/>
      <c r="H25" s="482"/>
      <c r="I25" s="481"/>
      <c r="J25" s="481"/>
      <c r="K25" s="481"/>
      <c r="L25" s="481"/>
      <c r="M25" s="512"/>
    </row>
    <row r="26" spans="1:13" s="86" customFormat="1" ht="13.5" customHeight="1">
      <c r="A26" s="503"/>
      <c r="B26" s="504"/>
      <c r="C26" s="504"/>
      <c r="D26" s="506"/>
      <c r="E26" s="508"/>
      <c r="F26" s="483"/>
      <c r="G26" s="394"/>
      <c r="H26" s="482"/>
      <c r="I26" s="481"/>
      <c r="J26" s="481"/>
      <c r="K26" s="481"/>
      <c r="L26" s="481"/>
      <c r="M26" s="512"/>
    </row>
    <row r="27" spans="1:13" s="86" customFormat="1" ht="13.5" customHeight="1">
      <c r="A27" s="503"/>
      <c r="B27" s="504"/>
      <c r="C27" s="504"/>
      <c r="D27" s="506"/>
      <c r="E27" s="508"/>
      <c r="F27" s="483"/>
      <c r="G27" s="394"/>
      <c r="H27" s="482"/>
      <c r="I27" s="481"/>
      <c r="J27" s="481"/>
      <c r="K27" s="481"/>
      <c r="L27" s="481"/>
      <c r="M27" s="512"/>
    </row>
    <row r="28" spans="1:13" s="86" customFormat="1" ht="21.75" customHeight="1">
      <c r="A28" s="503"/>
      <c r="B28" s="504"/>
      <c r="C28" s="504"/>
      <c r="D28" s="506"/>
      <c r="E28" s="508"/>
      <c r="F28" s="483"/>
      <c r="G28" s="394"/>
      <c r="H28" s="482"/>
      <c r="I28" s="481"/>
      <c r="J28" s="481"/>
      <c r="K28" s="481"/>
      <c r="L28" s="481"/>
      <c r="M28" s="512"/>
    </row>
    <row r="29" spans="1:13" s="86" customFormat="1" ht="21.75" customHeight="1">
      <c r="A29" s="503"/>
      <c r="B29" s="504"/>
      <c r="C29" s="504"/>
      <c r="D29" s="506"/>
      <c r="E29" s="508"/>
      <c r="F29" s="483"/>
      <c r="G29" s="394"/>
      <c r="H29" s="482"/>
      <c r="I29" s="481"/>
      <c r="J29" s="481"/>
      <c r="K29" s="481"/>
      <c r="L29" s="481"/>
      <c r="M29" s="512"/>
    </row>
    <row r="30" spans="1:13" s="86" customFormat="1" ht="13.5" customHeight="1">
      <c r="A30" s="503">
        <f>'7- Mapa Final'!A30</f>
        <v>3</v>
      </c>
      <c r="B30" s="504" t="str">
        <f>'7- Mapa Final'!B30</f>
        <v>Obsolescencia Tecnológica.</v>
      </c>
      <c r="C30" s="504"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30" s="505" t="str">
        <f>'7- Mapa Final'!J30</f>
        <v>Muy Baja - 1</v>
      </c>
      <c r="E30" s="507" t="str">
        <f>'7- Mapa Final'!K30</f>
        <v>Leve - 1</v>
      </c>
      <c r="F30" s="483" t="str">
        <f>'7- Mapa Final'!M30</f>
        <v>Bajo - 1</v>
      </c>
      <c r="G30" s="394" t="s">
        <v>387</v>
      </c>
      <c r="H30" s="482"/>
      <c r="I30" s="481" t="s">
        <v>7</v>
      </c>
      <c r="J30" s="481"/>
      <c r="K30" s="480">
        <v>45383</v>
      </c>
      <c r="L30" s="480">
        <v>45473</v>
      </c>
      <c r="M30" s="482" t="s">
        <v>507</v>
      </c>
    </row>
    <row r="31" spans="1:13" s="86" customFormat="1" ht="13.5" customHeight="1">
      <c r="A31" s="503"/>
      <c r="B31" s="504"/>
      <c r="C31" s="504"/>
      <c r="D31" s="506"/>
      <c r="E31" s="508"/>
      <c r="F31" s="483"/>
      <c r="G31" s="394"/>
      <c r="H31" s="482"/>
      <c r="I31" s="481"/>
      <c r="J31" s="481"/>
      <c r="K31" s="481"/>
      <c r="L31" s="481"/>
      <c r="M31" s="482"/>
    </row>
    <row r="32" spans="1:13" s="86" customFormat="1" ht="13.5" customHeight="1">
      <c r="A32" s="503"/>
      <c r="B32" s="504"/>
      <c r="C32" s="504"/>
      <c r="D32" s="506"/>
      <c r="E32" s="508"/>
      <c r="F32" s="483"/>
      <c r="G32" s="394"/>
      <c r="H32" s="482"/>
      <c r="I32" s="481"/>
      <c r="J32" s="481"/>
      <c r="K32" s="481"/>
      <c r="L32" s="481"/>
      <c r="M32" s="482"/>
    </row>
    <row r="33" spans="1:13" s="86" customFormat="1" ht="13.5" customHeight="1">
      <c r="A33" s="503"/>
      <c r="B33" s="504"/>
      <c r="C33" s="504"/>
      <c r="D33" s="506"/>
      <c r="E33" s="508"/>
      <c r="F33" s="483"/>
      <c r="G33" s="394"/>
      <c r="H33" s="482"/>
      <c r="I33" s="481"/>
      <c r="J33" s="481"/>
      <c r="K33" s="481"/>
      <c r="L33" s="481"/>
      <c r="M33" s="482"/>
    </row>
    <row r="34" spans="1:13" s="86" customFormat="1" ht="13.5" customHeight="1">
      <c r="A34" s="503"/>
      <c r="B34" s="504"/>
      <c r="C34" s="504"/>
      <c r="D34" s="506"/>
      <c r="E34" s="508"/>
      <c r="F34" s="483"/>
      <c r="G34" s="394"/>
      <c r="H34" s="482"/>
      <c r="I34" s="481"/>
      <c r="J34" s="481"/>
      <c r="K34" s="481"/>
      <c r="L34" s="481"/>
      <c r="M34" s="482"/>
    </row>
    <row r="35" spans="1:13" s="86" customFormat="1" ht="13.5" customHeight="1">
      <c r="A35" s="503"/>
      <c r="B35" s="504"/>
      <c r="C35" s="504"/>
      <c r="D35" s="506"/>
      <c r="E35" s="508"/>
      <c r="F35" s="483"/>
      <c r="G35" s="394"/>
      <c r="H35" s="482"/>
      <c r="I35" s="481"/>
      <c r="J35" s="481"/>
      <c r="K35" s="481"/>
      <c r="L35" s="481"/>
      <c r="M35" s="482"/>
    </row>
    <row r="36" spans="1:13" s="86" customFormat="1" ht="13.5" customHeight="1">
      <c r="A36" s="503"/>
      <c r="B36" s="504"/>
      <c r="C36" s="504"/>
      <c r="D36" s="506"/>
      <c r="E36" s="508"/>
      <c r="F36" s="483"/>
      <c r="G36" s="394"/>
      <c r="H36" s="482"/>
      <c r="I36" s="481"/>
      <c r="J36" s="481"/>
      <c r="K36" s="481"/>
      <c r="L36" s="481"/>
      <c r="M36" s="482"/>
    </row>
    <row r="37" spans="1:13" s="86" customFormat="1" ht="13.5" customHeight="1">
      <c r="A37" s="503"/>
      <c r="B37" s="504"/>
      <c r="C37" s="504"/>
      <c r="D37" s="506"/>
      <c r="E37" s="508"/>
      <c r="F37" s="483"/>
      <c r="G37" s="394"/>
      <c r="H37" s="482"/>
      <c r="I37" s="481"/>
      <c r="J37" s="481"/>
      <c r="K37" s="481"/>
      <c r="L37" s="481"/>
      <c r="M37" s="482"/>
    </row>
    <row r="38" spans="1:13" s="86" customFormat="1" ht="21.75" customHeight="1">
      <c r="A38" s="503"/>
      <c r="B38" s="504"/>
      <c r="C38" s="504"/>
      <c r="D38" s="506"/>
      <c r="E38" s="508"/>
      <c r="F38" s="483"/>
      <c r="G38" s="394"/>
      <c r="H38" s="482"/>
      <c r="I38" s="481"/>
      <c r="J38" s="481"/>
      <c r="K38" s="481"/>
      <c r="L38" s="481"/>
      <c r="M38" s="482"/>
    </row>
    <row r="39" spans="1:13" s="86" customFormat="1" ht="21.75" customHeight="1">
      <c r="A39" s="503"/>
      <c r="B39" s="504"/>
      <c r="C39" s="504"/>
      <c r="D39" s="506"/>
      <c r="E39" s="508"/>
      <c r="F39" s="483"/>
      <c r="G39" s="394"/>
      <c r="H39" s="482"/>
      <c r="I39" s="481"/>
      <c r="J39" s="481"/>
      <c r="K39" s="481"/>
      <c r="L39" s="481"/>
      <c r="M39" s="482"/>
    </row>
    <row r="40" spans="1:13" s="86" customFormat="1" ht="13.5" customHeight="1">
      <c r="A40" s="503">
        <f>'7- Mapa Final'!A40</f>
        <v>4</v>
      </c>
      <c r="B40" s="504" t="str">
        <f>'7- Mapa Final'!B40</f>
        <v>Interrupción del servicio de conectividad LAN - Local</v>
      </c>
      <c r="C40" s="504" t="str">
        <f>'7- Mapa Final'!C40</f>
        <v>Afectar el normal curso de las operaciones en alguna de las ubicaciones de la organización con ocasión a la ausencia de conectividad</v>
      </c>
      <c r="D40" s="505" t="str">
        <f>'7- Mapa Final'!J40</f>
        <v>Muy Baja - 1</v>
      </c>
      <c r="E40" s="507" t="str">
        <f>'7- Mapa Final'!K40</f>
        <v>Leve - 1</v>
      </c>
      <c r="F40" s="483" t="str">
        <f>'7- Mapa Final'!M40</f>
        <v>Bajo - 1</v>
      </c>
      <c r="G40" s="394" t="s">
        <v>387</v>
      </c>
      <c r="H40" s="482"/>
      <c r="I40" s="481" t="s">
        <v>7</v>
      </c>
      <c r="J40" s="481"/>
      <c r="K40" s="480">
        <v>45383</v>
      </c>
      <c r="L40" s="480">
        <v>45473</v>
      </c>
      <c r="M40" s="513" t="s">
        <v>508</v>
      </c>
    </row>
    <row r="41" spans="1:13" s="86" customFormat="1" ht="13.5" customHeight="1">
      <c r="A41" s="503"/>
      <c r="B41" s="504"/>
      <c r="C41" s="504"/>
      <c r="D41" s="506"/>
      <c r="E41" s="508"/>
      <c r="F41" s="483"/>
      <c r="G41" s="394"/>
      <c r="H41" s="482"/>
      <c r="I41" s="481"/>
      <c r="J41" s="481"/>
      <c r="K41" s="481"/>
      <c r="L41" s="481"/>
      <c r="M41" s="482"/>
    </row>
    <row r="42" spans="1:13" s="86" customFormat="1" ht="13.5" customHeight="1">
      <c r="A42" s="503"/>
      <c r="B42" s="504"/>
      <c r="C42" s="504"/>
      <c r="D42" s="506"/>
      <c r="E42" s="508"/>
      <c r="F42" s="483"/>
      <c r="G42" s="394"/>
      <c r="H42" s="482"/>
      <c r="I42" s="481"/>
      <c r="J42" s="481"/>
      <c r="K42" s="481"/>
      <c r="L42" s="481"/>
      <c r="M42" s="482"/>
    </row>
    <row r="43" spans="1:13" s="86" customFormat="1" ht="13.5" customHeight="1">
      <c r="A43" s="503"/>
      <c r="B43" s="504"/>
      <c r="C43" s="504"/>
      <c r="D43" s="506"/>
      <c r="E43" s="508"/>
      <c r="F43" s="483"/>
      <c r="G43" s="394"/>
      <c r="H43" s="482"/>
      <c r="I43" s="481"/>
      <c r="J43" s="481"/>
      <c r="K43" s="481"/>
      <c r="L43" s="481"/>
      <c r="M43" s="482"/>
    </row>
    <row r="44" spans="1:13" s="86" customFormat="1" ht="13.5" customHeight="1">
      <c r="A44" s="503"/>
      <c r="B44" s="504"/>
      <c r="C44" s="504"/>
      <c r="D44" s="506"/>
      <c r="E44" s="508"/>
      <c r="F44" s="483"/>
      <c r="G44" s="394"/>
      <c r="H44" s="482"/>
      <c r="I44" s="481"/>
      <c r="J44" s="481"/>
      <c r="K44" s="481"/>
      <c r="L44" s="481"/>
      <c r="M44" s="482"/>
    </row>
    <row r="45" spans="1:13" s="86" customFormat="1" ht="13.5" customHeight="1">
      <c r="A45" s="503"/>
      <c r="B45" s="504"/>
      <c r="C45" s="504"/>
      <c r="D45" s="506"/>
      <c r="E45" s="508"/>
      <c r="F45" s="483"/>
      <c r="G45" s="394"/>
      <c r="H45" s="482"/>
      <c r="I45" s="481"/>
      <c r="J45" s="481"/>
      <c r="K45" s="481"/>
      <c r="L45" s="481"/>
      <c r="M45" s="482"/>
    </row>
    <row r="46" spans="1:13" s="86" customFormat="1" ht="13.5" customHeight="1">
      <c r="A46" s="503"/>
      <c r="B46" s="504"/>
      <c r="C46" s="504"/>
      <c r="D46" s="506"/>
      <c r="E46" s="508"/>
      <c r="F46" s="483"/>
      <c r="G46" s="394"/>
      <c r="H46" s="482"/>
      <c r="I46" s="481"/>
      <c r="J46" s="481"/>
      <c r="K46" s="481"/>
      <c r="L46" s="481"/>
      <c r="M46" s="482"/>
    </row>
    <row r="47" spans="1:13" s="86" customFormat="1" ht="13.5" customHeight="1">
      <c r="A47" s="503"/>
      <c r="B47" s="504"/>
      <c r="C47" s="504"/>
      <c r="D47" s="506"/>
      <c r="E47" s="508"/>
      <c r="F47" s="483"/>
      <c r="G47" s="394"/>
      <c r="H47" s="482"/>
      <c r="I47" s="481"/>
      <c r="J47" s="481"/>
      <c r="K47" s="481"/>
      <c r="L47" s="481"/>
      <c r="M47" s="482"/>
    </row>
    <row r="48" spans="1:13" s="86" customFormat="1" ht="21.75" customHeight="1">
      <c r="A48" s="503"/>
      <c r="B48" s="504"/>
      <c r="C48" s="504"/>
      <c r="D48" s="506"/>
      <c r="E48" s="508"/>
      <c r="F48" s="483"/>
      <c r="G48" s="394"/>
      <c r="H48" s="482"/>
      <c r="I48" s="481"/>
      <c r="J48" s="481"/>
      <c r="K48" s="481"/>
      <c r="L48" s="481"/>
      <c r="M48" s="482"/>
    </row>
    <row r="49" spans="1:13" s="86" customFormat="1" ht="21.75" customHeight="1">
      <c r="A49" s="503"/>
      <c r="B49" s="504"/>
      <c r="C49" s="504"/>
      <c r="D49" s="506"/>
      <c r="E49" s="508"/>
      <c r="F49" s="483"/>
      <c r="G49" s="394"/>
      <c r="H49" s="482"/>
      <c r="I49" s="481"/>
      <c r="J49" s="481"/>
      <c r="K49" s="481"/>
      <c r="L49" s="481"/>
      <c r="M49" s="482"/>
    </row>
    <row r="50" spans="1:13" s="86" customFormat="1" ht="13.5" hidden="1" customHeight="1">
      <c r="A50" s="509">
        <f>'7- Mapa Final'!A50</f>
        <v>6</v>
      </c>
      <c r="B50" s="504" t="str">
        <f>'7- Mapa Final'!B50</f>
        <v xml:space="preserve">Recibir dádivas o beneficios a nombre propio o de terceros para  afectar la seguridad o confidencialidad de la información   </v>
      </c>
      <c r="C50" s="504" t="str">
        <f>'7- Mapa Final'!C50</f>
        <v xml:space="preserve">Recibir dádivas o beneficios a nombre propio o de terceros por   revelar información confidencial,  alterar, retener o no publicar información.  </v>
      </c>
      <c r="D50" s="505" t="str">
        <f>'7- Mapa Final'!J50</f>
        <v>Muy Baja - 1</v>
      </c>
      <c r="E50" s="507" t="str">
        <f>'7- Mapa Final'!K50</f>
        <v>Catastrófico - 5</v>
      </c>
      <c r="F50" s="483" t="str">
        <f>'7- Mapa Final'!M50</f>
        <v>Extremo - 5</v>
      </c>
      <c r="G50" s="394"/>
      <c r="H50" s="482"/>
      <c r="I50" s="481" t="s">
        <v>7</v>
      </c>
      <c r="J50" s="481"/>
      <c r="K50" s="480">
        <v>45383</v>
      </c>
      <c r="L50" s="480">
        <v>45473</v>
      </c>
      <c r="M50" s="482"/>
    </row>
    <row r="51" spans="1:13" s="86" customFormat="1" ht="13.5" hidden="1" customHeight="1">
      <c r="A51" s="509"/>
      <c r="B51" s="504"/>
      <c r="C51" s="504"/>
      <c r="D51" s="506"/>
      <c r="E51" s="508"/>
      <c r="F51" s="483"/>
      <c r="G51" s="394"/>
      <c r="H51" s="482"/>
      <c r="I51" s="481"/>
      <c r="J51" s="481"/>
      <c r="K51" s="481"/>
      <c r="L51" s="481"/>
      <c r="M51" s="482"/>
    </row>
    <row r="52" spans="1:13" s="86" customFormat="1" ht="13.5" hidden="1" customHeight="1">
      <c r="A52" s="509"/>
      <c r="B52" s="504"/>
      <c r="C52" s="504"/>
      <c r="D52" s="506"/>
      <c r="E52" s="508"/>
      <c r="F52" s="483"/>
      <c r="G52" s="394"/>
      <c r="H52" s="482"/>
      <c r="I52" s="481"/>
      <c r="J52" s="481"/>
      <c r="K52" s="481"/>
      <c r="L52" s="481"/>
      <c r="M52" s="482"/>
    </row>
    <row r="53" spans="1:13" s="86" customFormat="1" ht="13.5" hidden="1" customHeight="1">
      <c r="A53" s="509"/>
      <c r="B53" s="504"/>
      <c r="C53" s="504"/>
      <c r="D53" s="506"/>
      <c r="E53" s="508"/>
      <c r="F53" s="483"/>
      <c r="G53" s="394"/>
      <c r="H53" s="482"/>
      <c r="I53" s="481"/>
      <c r="J53" s="481"/>
      <c r="K53" s="481"/>
      <c r="L53" s="481"/>
      <c r="M53" s="482"/>
    </row>
    <row r="54" spans="1:13" s="86" customFormat="1" ht="13.5" hidden="1" customHeight="1">
      <c r="A54" s="509"/>
      <c r="B54" s="504"/>
      <c r="C54" s="504"/>
      <c r="D54" s="506"/>
      <c r="E54" s="508"/>
      <c r="F54" s="483"/>
      <c r="G54" s="394"/>
      <c r="H54" s="482"/>
      <c r="I54" s="481"/>
      <c r="J54" s="481"/>
      <c r="K54" s="481"/>
      <c r="L54" s="481"/>
      <c r="M54" s="482"/>
    </row>
    <row r="55" spans="1:13" s="86" customFormat="1" ht="13.5" hidden="1" customHeight="1">
      <c r="A55" s="509"/>
      <c r="B55" s="504"/>
      <c r="C55" s="504"/>
      <c r="D55" s="506"/>
      <c r="E55" s="508"/>
      <c r="F55" s="483"/>
      <c r="G55" s="394"/>
      <c r="H55" s="482"/>
      <c r="I55" s="481"/>
      <c r="J55" s="481"/>
      <c r="K55" s="481"/>
      <c r="L55" s="481"/>
      <c r="M55" s="482"/>
    </row>
    <row r="56" spans="1:13" s="86" customFormat="1" ht="13.5" hidden="1" customHeight="1">
      <c r="A56" s="509"/>
      <c r="B56" s="504"/>
      <c r="C56" s="504"/>
      <c r="D56" s="506"/>
      <c r="E56" s="508"/>
      <c r="F56" s="483"/>
      <c r="G56" s="394"/>
      <c r="H56" s="482"/>
      <c r="I56" s="481"/>
      <c r="J56" s="481"/>
      <c r="K56" s="481"/>
      <c r="L56" s="481"/>
      <c r="M56" s="482"/>
    </row>
    <row r="57" spans="1:13" s="86" customFormat="1" ht="13.5" hidden="1" customHeight="1">
      <c r="A57" s="509"/>
      <c r="B57" s="504"/>
      <c r="C57" s="504"/>
      <c r="D57" s="506"/>
      <c r="E57" s="508"/>
      <c r="F57" s="483"/>
      <c r="G57" s="394"/>
      <c r="H57" s="482"/>
      <c r="I57" s="481"/>
      <c r="J57" s="481"/>
      <c r="K57" s="481"/>
      <c r="L57" s="481"/>
      <c r="M57" s="482"/>
    </row>
    <row r="58" spans="1:13" s="86" customFormat="1" ht="21.75" hidden="1" customHeight="1">
      <c r="A58" s="509"/>
      <c r="B58" s="504"/>
      <c r="C58" s="504"/>
      <c r="D58" s="506"/>
      <c r="E58" s="508"/>
      <c r="F58" s="483"/>
      <c r="G58" s="394"/>
      <c r="H58" s="482"/>
      <c r="I58" s="481"/>
      <c r="J58" s="481"/>
      <c r="K58" s="481"/>
      <c r="L58" s="481"/>
      <c r="M58" s="482"/>
    </row>
    <row r="59" spans="1:13" s="86" customFormat="1" ht="21.75" hidden="1" customHeight="1">
      <c r="A59" s="509"/>
      <c r="B59" s="504"/>
      <c r="C59" s="504"/>
      <c r="D59" s="506"/>
      <c r="E59" s="508"/>
      <c r="F59" s="483"/>
      <c r="G59" s="394"/>
      <c r="H59" s="482"/>
      <c r="I59" s="481"/>
      <c r="J59" s="481"/>
      <c r="K59" s="481"/>
      <c r="L59" s="481"/>
      <c r="M59" s="482"/>
    </row>
    <row r="60" spans="1:13" s="86" customFormat="1" ht="13.5" hidden="1" customHeight="1">
      <c r="A60" s="509">
        <f>'7- Mapa Final'!A60</f>
        <v>7</v>
      </c>
      <c r="B60" s="504" t="str">
        <f>'7- Mapa Final'!B60</f>
        <v>Ofrecer, prometer, entregar, aceptar o solicitar una ventaja indebida para la asignación de permisos para el acceso y uso de servicios tecnológicos no autorizados, con exposición de datos sensibles,  en  beneficio propio o de un tercero.</v>
      </c>
      <c r="C60" s="504" t="str">
        <f>'7- Mapa Final'!C60</f>
        <v>Cuando por el acceso indebido  y malintencionado a los sistemas de información se hace el uso no apropiado de la información contenida en los sistemas en favorecimiento propio o de un tercero.</v>
      </c>
      <c r="D60" s="505" t="str">
        <f>'7- Mapa Final'!J60</f>
        <v>Muy Baja - 1</v>
      </c>
      <c r="E60" s="507" t="str">
        <f>'7- Mapa Final'!K60</f>
        <v>Moderado - 3</v>
      </c>
      <c r="F60" s="483" t="str">
        <f>'7- Mapa Final'!M60</f>
        <v>Moderado - 3</v>
      </c>
      <c r="G60" s="394"/>
      <c r="H60" s="482"/>
      <c r="I60" s="481" t="s">
        <v>7</v>
      </c>
      <c r="J60" s="481"/>
      <c r="K60" s="480">
        <v>45383</v>
      </c>
      <c r="L60" s="480">
        <v>45473</v>
      </c>
      <c r="M60" s="482"/>
    </row>
    <row r="61" spans="1:13" s="86" customFormat="1" ht="13.5" hidden="1" customHeight="1">
      <c r="A61" s="509"/>
      <c r="B61" s="504"/>
      <c r="C61" s="504"/>
      <c r="D61" s="506"/>
      <c r="E61" s="508"/>
      <c r="F61" s="483"/>
      <c r="G61" s="394"/>
      <c r="H61" s="482"/>
      <c r="I61" s="481"/>
      <c r="J61" s="481"/>
      <c r="K61" s="481"/>
      <c r="L61" s="481"/>
      <c r="M61" s="482"/>
    </row>
    <row r="62" spans="1:13" s="86" customFormat="1" ht="13.5" hidden="1" customHeight="1">
      <c r="A62" s="509"/>
      <c r="B62" s="504"/>
      <c r="C62" s="504"/>
      <c r="D62" s="506"/>
      <c r="E62" s="508"/>
      <c r="F62" s="483"/>
      <c r="G62" s="394"/>
      <c r="H62" s="482"/>
      <c r="I62" s="481"/>
      <c r="J62" s="481"/>
      <c r="K62" s="481"/>
      <c r="L62" s="481"/>
      <c r="M62" s="482"/>
    </row>
    <row r="63" spans="1:13" s="86" customFormat="1" ht="13.5" hidden="1" customHeight="1">
      <c r="A63" s="509"/>
      <c r="B63" s="504"/>
      <c r="C63" s="504"/>
      <c r="D63" s="506"/>
      <c r="E63" s="508"/>
      <c r="F63" s="483"/>
      <c r="G63" s="394"/>
      <c r="H63" s="482"/>
      <c r="I63" s="481"/>
      <c r="J63" s="481"/>
      <c r="K63" s="481"/>
      <c r="L63" s="481"/>
      <c r="M63" s="482"/>
    </row>
    <row r="64" spans="1:13" s="86" customFormat="1" ht="13.5" hidden="1" customHeight="1">
      <c r="A64" s="509"/>
      <c r="B64" s="504"/>
      <c r="C64" s="504"/>
      <c r="D64" s="506"/>
      <c r="E64" s="508"/>
      <c r="F64" s="483"/>
      <c r="G64" s="394"/>
      <c r="H64" s="482"/>
      <c r="I64" s="481"/>
      <c r="J64" s="481"/>
      <c r="K64" s="481"/>
      <c r="L64" s="481"/>
      <c r="M64" s="482"/>
    </row>
    <row r="65" spans="1:13" s="86" customFormat="1" ht="13.5" hidden="1" customHeight="1">
      <c r="A65" s="509"/>
      <c r="B65" s="504"/>
      <c r="C65" s="504"/>
      <c r="D65" s="506"/>
      <c r="E65" s="508"/>
      <c r="F65" s="483"/>
      <c r="G65" s="394"/>
      <c r="H65" s="482"/>
      <c r="I65" s="481"/>
      <c r="J65" s="481"/>
      <c r="K65" s="481"/>
      <c r="L65" s="481"/>
      <c r="M65" s="482"/>
    </row>
    <row r="66" spans="1:13" s="86" customFormat="1" ht="13.5" hidden="1" customHeight="1">
      <c r="A66" s="509"/>
      <c r="B66" s="504"/>
      <c r="C66" s="504"/>
      <c r="D66" s="506"/>
      <c r="E66" s="508"/>
      <c r="F66" s="483"/>
      <c r="G66" s="394"/>
      <c r="H66" s="482"/>
      <c r="I66" s="481"/>
      <c r="J66" s="481"/>
      <c r="K66" s="481"/>
      <c r="L66" s="481"/>
      <c r="M66" s="482"/>
    </row>
    <row r="67" spans="1:13" s="86" customFormat="1" ht="13.5" hidden="1" customHeight="1">
      <c r="A67" s="509"/>
      <c r="B67" s="504"/>
      <c r="C67" s="504"/>
      <c r="D67" s="506"/>
      <c r="E67" s="508"/>
      <c r="F67" s="483"/>
      <c r="G67" s="394"/>
      <c r="H67" s="482"/>
      <c r="I67" s="481"/>
      <c r="J67" s="481"/>
      <c r="K67" s="481"/>
      <c r="L67" s="481"/>
      <c r="M67" s="482"/>
    </row>
    <row r="68" spans="1:13" s="86" customFormat="1" ht="21.75" hidden="1" customHeight="1">
      <c r="A68" s="509"/>
      <c r="B68" s="504"/>
      <c r="C68" s="504"/>
      <c r="D68" s="506"/>
      <c r="E68" s="508"/>
      <c r="F68" s="483"/>
      <c r="G68" s="394"/>
      <c r="H68" s="482"/>
      <c r="I68" s="481"/>
      <c r="J68" s="481"/>
      <c r="K68" s="481"/>
      <c r="L68" s="481"/>
      <c r="M68" s="482"/>
    </row>
    <row r="69" spans="1:13" s="86" customFormat="1" ht="21.75" hidden="1" customHeight="1">
      <c r="A69" s="509"/>
      <c r="B69" s="504"/>
      <c r="C69" s="504"/>
      <c r="D69" s="506"/>
      <c r="E69" s="508"/>
      <c r="F69" s="483"/>
      <c r="G69" s="394"/>
      <c r="H69" s="482"/>
      <c r="I69" s="481"/>
      <c r="J69" s="481"/>
      <c r="K69" s="481"/>
      <c r="L69" s="481"/>
      <c r="M69" s="482"/>
    </row>
    <row r="70" spans="1:13" s="86" customFormat="1" ht="13.5" hidden="1" customHeight="1">
      <c r="A70" s="509">
        <f>'7- Mapa Final'!A70</f>
        <v>8</v>
      </c>
      <c r="B70" s="504"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504"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505" t="str">
        <f>'7- Mapa Final'!J70</f>
        <v>Muy Baja - 1</v>
      </c>
      <c r="E70" s="507" t="str">
        <f>'7- Mapa Final'!K70</f>
        <v>Moderado - 3</v>
      </c>
      <c r="F70" s="483" t="str">
        <f>'7- Mapa Final'!M70</f>
        <v>Moderado - 3</v>
      </c>
      <c r="G70" s="394"/>
      <c r="H70" s="482"/>
      <c r="I70" s="481" t="s">
        <v>7</v>
      </c>
      <c r="J70" s="481"/>
      <c r="K70" s="480">
        <v>45383</v>
      </c>
      <c r="L70" s="480">
        <v>45473</v>
      </c>
      <c r="M70" s="482"/>
    </row>
    <row r="71" spans="1:13" s="86" customFormat="1" ht="13.5" hidden="1" customHeight="1">
      <c r="A71" s="509"/>
      <c r="B71" s="504"/>
      <c r="C71" s="504"/>
      <c r="D71" s="506"/>
      <c r="E71" s="508"/>
      <c r="F71" s="483"/>
      <c r="G71" s="394"/>
      <c r="H71" s="482"/>
      <c r="I71" s="481"/>
      <c r="J71" s="481"/>
      <c r="K71" s="481"/>
      <c r="L71" s="481"/>
      <c r="M71" s="482"/>
    </row>
    <row r="72" spans="1:13" s="86" customFormat="1" ht="13.5" hidden="1" customHeight="1">
      <c r="A72" s="509"/>
      <c r="B72" s="504"/>
      <c r="C72" s="504"/>
      <c r="D72" s="506"/>
      <c r="E72" s="508"/>
      <c r="F72" s="483"/>
      <c r="G72" s="394"/>
      <c r="H72" s="482"/>
      <c r="I72" s="481"/>
      <c r="J72" s="481"/>
      <c r="K72" s="481"/>
      <c r="L72" s="481"/>
      <c r="M72" s="482"/>
    </row>
    <row r="73" spans="1:13" s="86" customFormat="1" ht="13.5" hidden="1" customHeight="1">
      <c r="A73" s="509"/>
      <c r="B73" s="504"/>
      <c r="C73" s="504"/>
      <c r="D73" s="506"/>
      <c r="E73" s="508"/>
      <c r="F73" s="483"/>
      <c r="G73" s="394"/>
      <c r="H73" s="482"/>
      <c r="I73" s="481"/>
      <c r="J73" s="481"/>
      <c r="K73" s="481"/>
      <c r="L73" s="481"/>
      <c r="M73" s="482"/>
    </row>
    <row r="74" spans="1:13" s="86" customFormat="1" ht="13.5" hidden="1" customHeight="1">
      <c r="A74" s="509"/>
      <c r="B74" s="504"/>
      <c r="C74" s="504"/>
      <c r="D74" s="506"/>
      <c r="E74" s="508"/>
      <c r="F74" s="483"/>
      <c r="G74" s="394"/>
      <c r="H74" s="482"/>
      <c r="I74" s="481"/>
      <c r="J74" s="481"/>
      <c r="K74" s="481"/>
      <c r="L74" s="481"/>
      <c r="M74" s="482"/>
    </row>
    <row r="75" spans="1:13" s="86" customFormat="1" ht="13.5" hidden="1" customHeight="1">
      <c r="A75" s="509"/>
      <c r="B75" s="504"/>
      <c r="C75" s="504"/>
      <c r="D75" s="506"/>
      <c r="E75" s="508"/>
      <c r="F75" s="483"/>
      <c r="G75" s="394"/>
      <c r="H75" s="482"/>
      <c r="I75" s="481"/>
      <c r="J75" s="481"/>
      <c r="K75" s="481"/>
      <c r="L75" s="481"/>
      <c r="M75" s="482"/>
    </row>
    <row r="76" spans="1:13" s="86" customFormat="1" ht="13.5" hidden="1" customHeight="1">
      <c r="A76" s="509"/>
      <c r="B76" s="504"/>
      <c r="C76" s="504"/>
      <c r="D76" s="506"/>
      <c r="E76" s="508"/>
      <c r="F76" s="483"/>
      <c r="G76" s="394"/>
      <c r="H76" s="482"/>
      <c r="I76" s="481"/>
      <c r="J76" s="481"/>
      <c r="K76" s="481"/>
      <c r="L76" s="481"/>
      <c r="M76" s="482"/>
    </row>
    <row r="77" spans="1:13" s="86" customFormat="1" ht="13.5" hidden="1" customHeight="1">
      <c r="A77" s="509"/>
      <c r="B77" s="504"/>
      <c r="C77" s="504"/>
      <c r="D77" s="506"/>
      <c r="E77" s="508"/>
      <c r="F77" s="483"/>
      <c r="G77" s="394"/>
      <c r="H77" s="482"/>
      <c r="I77" s="481"/>
      <c r="J77" s="481"/>
      <c r="K77" s="481"/>
      <c r="L77" s="481"/>
      <c r="M77" s="482"/>
    </row>
    <row r="78" spans="1:13" s="86" customFormat="1" ht="21.75" hidden="1" customHeight="1">
      <c r="A78" s="509"/>
      <c r="B78" s="504"/>
      <c r="C78" s="504"/>
      <c r="D78" s="506"/>
      <c r="E78" s="508"/>
      <c r="F78" s="483"/>
      <c r="G78" s="394"/>
      <c r="H78" s="482"/>
      <c r="I78" s="481"/>
      <c r="J78" s="481"/>
      <c r="K78" s="481"/>
      <c r="L78" s="481"/>
      <c r="M78" s="482"/>
    </row>
    <row r="79" spans="1:13" s="86" customFormat="1" ht="21.75" hidden="1" customHeight="1">
      <c r="A79" s="509"/>
      <c r="B79" s="504"/>
      <c r="C79" s="504"/>
      <c r="D79" s="506"/>
      <c r="E79" s="508"/>
      <c r="F79" s="483"/>
      <c r="G79" s="394"/>
      <c r="H79" s="482"/>
      <c r="I79" s="481"/>
      <c r="J79" s="481"/>
      <c r="K79" s="481"/>
      <c r="L79" s="481"/>
      <c r="M79" s="482"/>
    </row>
    <row r="80" spans="1:13" s="86" customFormat="1" ht="13.5" hidden="1" customHeight="1">
      <c r="A80" s="509">
        <f>'7- Mapa Final'!A80</f>
        <v>9</v>
      </c>
      <c r="B80" s="504" t="str">
        <f>'7- Mapa Final'!B80</f>
        <v>Ofrecer, prometer, entregar, aceptar o solicitar una ventaja para afectar indebidamente la evaluación técnica de ofertas en los procesos de contratación.</v>
      </c>
      <c r="C80" s="504"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505" t="str">
        <f>'7- Mapa Final'!J80</f>
        <v>Muy Baja - 1</v>
      </c>
      <c r="E80" s="507" t="str">
        <f>'7- Mapa Final'!K80</f>
        <v>Moderado - 3</v>
      </c>
      <c r="F80" s="483" t="str">
        <f>'7- Mapa Final'!M80</f>
        <v>Moderado - 3</v>
      </c>
      <c r="G80" s="394"/>
      <c r="H80" s="482"/>
      <c r="I80" s="481" t="s">
        <v>7</v>
      </c>
      <c r="J80" s="481"/>
      <c r="K80" s="480">
        <v>45383</v>
      </c>
      <c r="L80" s="480">
        <v>45473</v>
      </c>
      <c r="M80" s="482"/>
    </row>
    <row r="81" spans="1:13" s="86" customFormat="1" ht="13.5" hidden="1" customHeight="1">
      <c r="A81" s="509"/>
      <c r="B81" s="504"/>
      <c r="C81" s="504"/>
      <c r="D81" s="506"/>
      <c r="E81" s="508"/>
      <c r="F81" s="483"/>
      <c r="G81" s="394"/>
      <c r="H81" s="482"/>
      <c r="I81" s="481"/>
      <c r="J81" s="481"/>
      <c r="K81" s="481"/>
      <c r="L81" s="481"/>
      <c r="M81" s="482"/>
    </row>
    <row r="82" spans="1:13" s="86" customFormat="1" ht="13.5" hidden="1" customHeight="1">
      <c r="A82" s="509"/>
      <c r="B82" s="504"/>
      <c r="C82" s="504"/>
      <c r="D82" s="506"/>
      <c r="E82" s="508"/>
      <c r="F82" s="483"/>
      <c r="G82" s="394"/>
      <c r="H82" s="482"/>
      <c r="I82" s="481"/>
      <c r="J82" s="481"/>
      <c r="K82" s="481"/>
      <c r="L82" s="481"/>
      <c r="M82" s="482"/>
    </row>
    <row r="83" spans="1:13" s="86" customFormat="1" ht="13.5" hidden="1" customHeight="1">
      <c r="A83" s="509"/>
      <c r="B83" s="504"/>
      <c r="C83" s="504"/>
      <c r="D83" s="506"/>
      <c r="E83" s="508"/>
      <c r="F83" s="483"/>
      <c r="G83" s="394"/>
      <c r="H83" s="482"/>
      <c r="I83" s="481"/>
      <c r="J83" s="481"/>
      <c r="K83" s="481"/>
      <c r="L83" s="481"/>
      <c r="M83" s="482"/>
    </row>
    <row r="84" spans="1:13" s="86" customFormat="1" ht="13.5" hidden="1" customHeight="1">
      <c r="A84" s="509"/>
      <c r="B84" s="504"/>
      <c r="C84" s="504"/>
      <c r="D84" s="506"/>
      <c r="E84" s="508"/>
      <c r="F84" s="483"/>
      <c r="G84" s="394"/>
      <c r="H84" s="482"/>
      <c r="I84" s="481"/>
      <c r="J84" s="481"/>
      <c r="K84" s="481"/>
      <c r="L84" s="481"/>
      <c r="M84" s="482"/>
    </row>
    <row r="85" spans="1:13" s="86" customFormat="1" ht="13.5" hidden="1" customHeight="1">
      <c r="A85" s="509"/>
      <c r="B85" s="504"/>
      <c r="C85" s="504"/>
      <c r="D85" s="506"/>
      <c r="E85" s="508"/>
      <c r="F85" s="483"/>
      <c r="G85" s="394"/>
      <c r="H85" s="482"/>
      <c r="I85" s="481"/>
      <c r="J85" s="481"/>
      <c r="K85" s="481"/>
      <c r="L85" s="481"/>
      <c r="M85" s="482"/>
    </row>
    <row r="86" spans="1:13" s="86" customFormat="1" ht="13.5" hidden="1" customHeight="1">
      <c r="A86" s="509"/>
      <c r="B86" s="504"/>
      <c r="C86" s="504"/>
      <c r="D86" s="506"/>
      <c r="E86" s="508"/>
      <c r="F86" s="483"/>
      <c r="G86" s="394"/>
      <c r="H86" s="482"/>
      <c r="I86" s="481"/>
      <c r="J86" s="481"/>
      <c r="K86" s="481"/>
      <c r="L86" s="481"/>
      <c r="M86" s="482"/>
    </row>
    <row r="87" spans="1:13" s="86" customFormat="1" ht="13.5" hidden="1" customHeight="1">
      <c r="A87" s="509"/>
      <c r="B87" s="504"/>
      <c r="C87" s="504"/>
      <c r="D87" s="506"/>
      <c r="E87" s="508"/>
      <c r="F87" s="483"/>
      <c r="G87" s="394"/>
      <c r="H87" s="482"/>
      <c r="I87" s="481"/>
      <c r="J87" s="481"/>
      <c r="K87" s="481"/>
      <c r="L87" s="481"/>
      <c r="M87" s="482"/>
    </row>
    <row r="88" spans="1:13" s="86" customFormat="1" ht="21.75" hidden="1" customHeight="1">
      <c r="A88" s="509"/>
      <c r="B88" s="504"/>
      <c r="C88" s="504"/>
      <c r="D88" s="506"/>
      <c r="E88" s="508"/>
      <c r="F88" s="483"/>
      <c r="G88" s="394"/>
      <c r="H88" s="482"/>
      <c r="I88" s="481"/>
      <c r="J88" s="481"/>
      <c r="K88" s="481"/>
      <c r="L88" s="481"/>
      <c r="M88" s="482"/>
    </row>
    <row r="89" spans="1:13" s="86" customFormat="1" ht="21.75" hidden="1" customHeight="1">
      <c r="A89" s="509"/>
      <c r="B89" s="504"/>
      <c r="C89" s="504"/>
      <c r="D89" s="506"/>
      <c r="E89" s="508"/>
      <c r="F89" s="483"/>
      <c r="G89" s="394"/>
      <c r="H89" s="482"/>
      <c r="I89" s="481"/>
      <c r="J89" s="481"/>
      <c r="K89" s="481"/>
      <c r="L89" s="481"/>
      <c r="M89" s="482"/>
    </row>
    <row r="90" spans="1:13" hidden="1">
      <c r="A90" s="509">
        <f>'7- Mapa Final'!A90</f>
        <v>10</v>
      </c>
      <c r="B90" s="504" t="str">
        <f>'7- Mapa Final'!B90</f>
        <v>Ofrecer, prometer, entregar, aceptar o solicitar una ventaja indebida  para afectar la supervisión o interventoría de los contratos.</v>
      </c>
      <c r="C90" s="504" t="str">
        <f>'7- Mapa Final'!C90</f>
        <v>Cuando se favorece  indebidamente la intervención de personas inescrupulosas (ejem:  consultores externos, fabricantes, proveedores, oferentes, proponentes, entre otros.), para afectar indebidamente la supervisión o interventoría de los contratos.</v>
      </c>
      <c r="D90" s="505" t="str">
        <f>'7- Mapa Final'!J90</f>
        <v>Muy Baja - 1</v>
      </c>
      <c r="E90" s="507" t="str">
        <f>'7- Mapa Final'!K90</f>
        <v>Moderado - 3</v>
      </c>
      <c r="F90" s="483" t="str">
        <f>'7- Mapa Final'!M90</f>
        <v>Moderado - 3</v>
      </c>
      <c r="G90" s="394"/>
      <c r="H90" s="482"/>
      <c r="I90" s="481" t="s">
        <v>7</v>
      </c>
      <c r="J90" s="481"/>
      <c r="K90" s="480">
        <v>45383</v>
      </c>
      <c r="L90" s="480">
        <v>45473</v>
      </c>
      <c r="M90" s="482"/>
    </row>
    <row r="91" spans="1:13" hidden="1">
      <c r="A91" s="509"/>
      <c r="B91" s="504"/>
      <c r="C91" s="504"/>
      <c r="D91" s="506"/>
      <c r="E91" s="508"/>
      <c r="F91" s="483"/>
      <c r="G91" s="394"/>
      <c r="H91" s="482"/>
      <c r="I91" s="481"/>
      <c r="J91" s="481"/>
      <c r="K91" s="481"/>
      <c r="L91" s="481"/>
      <c r="M91" s="482"/>
    </row>
    <row r="92" spans="1:13" hidden="1">
      <c r="A92" s="509"/>
      <c r="B92" s="504"/>
      <c r="C92" s="504"/>
      <c r="D92" s="506"/>
      <c r="E92" s="508"/>
      <c r="F92" s="483"/>
      <c r="G92" s="394"/>
      <c r="H92" s="482"/>
      <c r="I92" s="481"/>
      <c r="J92" s="481"/>
      <c r="K92" s="481"/>
      <c r="L92" s="481"/>
      <c r="M92" s="482"/>
    </row>
    <row r="93" spans="1:13" hidden="1">
      <c r="A93" s="509"/>
      <c r="B93" s="504"/>
      <c r="C93" s="504"/>
      <c r="D93" s="506"/>
      <c r="E93" s="508"/>
      <c r="F93" s="483"/>
      <c r="G93" s="394"/>
      <c r="H93" s="482"/>
      <c r="I93" s="481"/>
      <c r="J93" s="481"/>
      <c r="K93" s="481"/>
      <c r="L93" s="481"/>
      <c r="M93" s="482"/>
    </row>
    <row r="94" spans="1:13" hidden="1">
      <c r="A94" s="509"/>
      <c r="B94" s="504"/>
      <c r="C94" s="504"/>
      <c r="D94" s="506"/>
      <c r="E94" s="508"/>
      <c r="F94" s="483"/>
      <c r="G94" s="394"/>
      <c r="H94" s="482"/>
      <c r="I94" s="481"/>
      <c r="J94" s="481"/>
      <c r="K94" s="481"/>
      <c r="L94" s="481"/>
      <c r="M94" s="482"/>
    </row>
    <row r="95" spans="1:13" hidden="1">
      <c r="A95" s="509"/>
      <c r="B95" s="504"/>
      <c r="C95" s="504"/>
      <c r="D95" s="506"/>
      <c r="E95" s="508"/>
      <c r="F95" s="483"/>
      <c r="G95" s="394"/>
      <c r="H95" s="482"/>
      <c r="I95" s="481"/>
      <c r="J95" s="481"/>
      <c r="K95" s="481"/>
      <c r="L95" s="481"/>
      <c r="M95" s="482"/>
    </row>
    <row r="96" spans="1:13" hidden="1">
      <c r="A96" s="509"/>
      <c r="B96" s="504"/>
      <c r="C96" s="504"/>
      <c r="D96" s="506"/>
      <c r="E96" s="508"/>
      <c r="F96" s="483"/>
      <c r="G96" s="394"/>
      <c r="H96" s="482"/>
      <c r="I96" s="481"/>
      <c r="J96" s="481"/>
      <c r="K96" s="481"/>
      <c r="L96" s="481"/>
      <c r="M96" s="482"/>
    </row>
    <row r="97" spans="1:13" hidden="1">
      <c r="A97" s="509"/>
      <c r="B97" s="504"/>
      <c r="C97" s="504"/>
      <c r="D97" s="506"/>
      <c r="E97" s="508"/>
      <c r="F97" s="483"/>
      <c r="G97" s="394"/>
      <c r="H97" s="482"/>
      <c r="I97" s="481"/>
      <c r="J97" s="481"/>
      <c r="K97" s="481"/>
      <c r="L97" s="481"/>
      <c r="M97" s="482"/>
    </row>
    <row r="98" spans="1:13" hidden="1">
      <c r="A98" s="509"/>
      <c r="B98" s="504"/>
      <c r="C98" s="504"/>
      <c r="D98" s="506"/>
      <c r="E98" s="508"/>
      <c r="F98" s="483"/>
      <c r="G98" s="394"/>
      <c r="H98" s="482"/>
      <c r="I98" s="481"/>
      <c r="J98" s="481"/>
      <c r="K98" s="481"/>
      <c r="L98" s="481"/>
      <c r="M98" s="482"/>
    </row>
    <row r="99" spans="1:13" hidden="1">
      <c r="A99" s="509"/>
      <c r="B99" s="504"/>
      <c r="C99" s="504"/>
      <c r="D99" s="506"/>
      <c r="E99" s="508"/>
      <c r="F99" s="483"/>
      <c r="G99" s="394"/>
      <c r="H99" s="482"/>
      <c r="I99" s="481"/>
      <c r="J99" s="481"/>
      <c r="K99" s="481"/>
      <c r="L99" s="481"/>
      <c r="M99" s="482"/>
    </row>
  </sheetData>
  <mergeCells count="134">
    <mergeCell ref="J90:J99"/>
    <mergeCell ref="K90:K99"/>
    <mergeCell ref="L90:L99"/>
    <mergeCell ref="M90:M99"/>
    <mergeCell ref="A90:A99"/>
    <mergeCell ref="B90:B99"/>
    <mergeCell ref="C90:C99"/>
    <mergeCell ref="D90:D99"/>
    <mergeCell ref="E90:E99"/>
    <mergeCell ref="F90:F99"/>
    <mergeCell ref="G90:G99"/>
    <mergeCell ref="H90:H99"/>
    <mergeCell ref="I90:I99"/>
    <mergeCell ref="J80:J89"/>
    <mergeCell ref="K80:K89"/>
    <mergeCell ref="L80:L89"/>
    <mergeCell ref="M80:M89"/>
    <mergeCell ref="M70:M79"/>
    <mergeCell ref="A80:A89"/>
    <mergeCell ref="B80:B89"/>
    <mergeCell ref="C80:C89"/>
    <mergeCell ref="D80:D89"/>
    <mergeCell ref="E80:E89"/>
    <mergeCell ref="F80:F89"/>
    <mergeCell ref="G80:G89"/>
    <mergeCell ref="H80:H89"/>
    <mergeCell ref="I80:I89"/>
    <mergeCell ref="G70:G79"/>
    <mergeCell ref="H70:H79"/>
    <mergeCell ref="I70:I79"/>
    <mergeCell ref="J70:J79"/>
    <mergeCell ref="K70:K79"/>
    <mergeCell ref="L70:L79"/>
    <mergeCell ref="J60:J69"/>
    <mergeCell ref="K60:K69"/>
    <mergeCell ref="L60:L69"/>
    <mergeCell ref="M60:M69"/>
    <mergeCell ref="A70:A79"/>
    <mergeCell ref="B70:B79"/>
    <mergeCell ref="C70:C79"/>
    <mergeCell ref="D70:D79"/>
    <mergeCell ref="E70:E79"/>
    <mergeCell ref="F70:F79"/>
    <mergeCell ref="A60:A69"/>
    <mergeCell ref="B60:B69"/>
    <mergeCell ref="C60:C69"/>
    <mergeCell ref="D60:D69"/>
    <mergeCell ref="E60:E69"/>
    <mergeCell ref="F60:F69"/>
    <mergeCell ref="G60:G69"/>
    <mergeCell ref="H60:H69"/>
    <mergeCell ref="I60:I69"/>
    <mergeCell ref="M40:M49"/>
    <mergeCell ref="G40:G49"/>
    <mergeCell ref="H40:H49"/>
    <mergeCell ref="I40:I49"/>
    <mergeCell ref="J40:J49"/>
    <mergeCell ref="K40:K49"/>
    <mergeCell ref="L40:L49"/>
    <mergeCell ref="A50:A59"/>
    <mergeCell ref="B50:B59"/>
    <mergeCell ref="C50:C59"/>
    <mergeCell ref="D50:D59"/>
    <mergeCell ref="E50:E59"/>
    <mergeCell ref="F50:F59"/>
    <mergeCell ref="M50:M59"/>
    <mergeCell ref="G50:G59"/>
    <mergeCell ref="H50:H59"/>
    <mergeCell ref="I50:I59"/>
    <mergeCell ref="J50:J59"/>
    <mergeCell ref="K50:K59"/>
    <mergeCell ref="L50:L59"/>
    <mergeCell ref="A20:A29"/>
    <mergeCell ref="B20:B29"/>
    <mergeCell ref="C20:C29"/>
    <mergeCell ref="D20:D29"/>
    <mergeCell ref="E20:E29"/>
    <mergeCell ref="F20:F29"/>
    <mergeCell ref="G20:G29"/>
    <mergeCell ref="A40:A49"/>
    <mergeCell ref="B40:B49"/>
    <mergeCell ref="C40:C49"/>
    <mergeCell ref="D40:D49"/>
    <mergeCell ref="E40:E49"/>
    <mergeCell ref="F40:F49"/>
    <mergeCell ref="A30:A39"/>
    <mergeCell ref="B30:B39"/>
    <mergeCell ref="C30:C39"/>
    <mergeCell ref="D30:D39"/>
    <mergeCell ref="E30:E39"/>
    <mergeCell ref="F30:F39"/>
    <mergeCell ref="M30:M39"/>
    <mergeCell ref="G30:G39"/>
    <mergeCell ref="H30:H39"/>
    <mergeCell ref="I30:I39"/>
    <mergeCell ref="J30:J39"/>
    <mergeCell ref="K30:K39"/>
    <mergeCell ref="L30:L39"/>
    <mergeCell ref="H20:H29"/>
    <mergeCell ref="I20:I29"/>
    <mergeCell ref="M10:M19"/>
    <mergeCell ref="G10:G19"/>
    <mergeCell ref="H10:H19"/>
    <mergeCell ref="I10:I19"/>
    <mergeCell ref="J10:J19"/>
    <mergeCell ref="K10:K19"/>
    <mergeCell ref="L10:L19"/>
    <mergeCell ref="J20:J29"/>
    <mergeCell ref="K20:K29"/>
    <mergeCell ref="L20:L29"/>
    <mergeCell ref="M20:M29"/>
    <mergeCell ref="A10:A19"/>
    <mergeCell ref="B10:B19"/>
    <mergeCell ref="C10:C19"/>
    <mergeCell ref="D10:D19"/>
    <mergeCell ref="E10:E19"/>
    <mergeCell ref="F10:F19"/>
    <mergeCell ref="A7:C7"/>
    <mergeCell ref="D7:F7"/>
    <mergeCell ref="G7:G8"/>
    <mergeCell ref="H7:H8"/>
    <mergeCell ref="I7:J7"/>
    <mergeCell ref="K7:L7"/>
    <mergeCell ref="M7:M8"/>
    <mergeCell ref="A9:G9"/>
    <mergeCell ref="A1:C3"/>
    <mergeCell ref="D1:J2"/>
    <mergeCell ref="K1:M3"/>
    <mergeCell ref="A4:B4"/>
    <mergeCell ref="C4:M4"/>
    <mergeCell ref="A5:B5"/>
    <mergeCell ref="C5:M5"/>
    <mergeCell ref="A6:B6"/>
    <mergeCell ref="C6:M6"/>
  </mergeCells>
  <conditionalFormatting sqref="A7:B7">
    <cfRule type="containsText" dxfId="113" priority="49" operator="containsText" text="3- Moderado">
      <formula>NOT(ISERROR(SEARCH("3- Moderado",A7)))</formula>
    </cfRule>
    <cfRule type="containsText" dxfId="112" priority="50" operator="containsText" text="6- Moderado">
      <formula>NOT(ISERROR(SEARCH("6- Moderado",A7)))</formula>
    </cfRule>
    <cfRule type="containsText" dxfId="111" priority="51" operator="containsText" text="4- Moderado">
      <formula>NOT(ISERROR(SEARCH("4- Moderado",A7)))</formula>
    </cfRule>
    <cfRule type="containsText" dxfId="110" priority="52" operator="containsText" text="3- Bajo">
      <formula>NOT(ISERROR(SEARCH("3- Bajo",A7)))</formula>
    </cfRule>
    <cfRule type="containsText" dxfId="109" priority="53" operator="containsText" text="4- Bajo">
      <formula>NOT(ISERROR(SEARCH("4- Bajo",A7)))</formula>
    </cfRule>
    <cfRule type="containsText" dxfId="108" priority="54" operator="containsText" text="1- Bajo">
      <formula>NOT(ISERROR(SEARCH("1- Bajo",A7)))</formula>
    </cfRule>
  </conditionalFormatting>
  <conditionalFormatting sqref="C8:F8">
    <cfRule type="containsText" dxfId="107" priority="43" operator="containsText" text="3- Moderado">
      <formula>NOT(ISERROR(SEARCH("3- Moderado",C8)))</formula>
    </cfRule>
    <cfRule type="containsText" dxfId="106" priority="44" operator="containsText" text="6- Moderado">
      <formula>NOT(ISERROR(SEARCH("6- Moderado",C8)))</formula>
    </cfRule>
    <cfRule type="containsText" dxfId="105" priority="45" operator="containsText" text="4- Moderado">
      <formula>NOT(ISERROR(SEARCH("4- Moderado",C8)))</formula>
    </cfRule>
    <cfRule type="containsText" dxfId="104" priority="46" operator="containsText" text="3- Bajo">
      <formula>NOT(ISERROR(SEARCH("3- Bajo",C8)))</formula>
    </cfRule>
    <cfRule type="containsText" dxfId="103" priority="47" operator="containsText" text="4- Bajo">
      <formula>NOT(ISERROR(SEARCH("4- Bajo",C8)))</formula>
    </cfRule>
    <cfRule type="containsText" dxfId="102" priority="48" operator="containsText" text="1- Bajo">
      <formula>NOT(ISERROR(SEARCH("1- Bajo",C8)))</formula>
    </cfRule>
  </conditionalFormatting>
  <conditionalFormatting sqref="A10:E10">
    <cfRule type="containsText" dxfId="101" priority="36" operator="containsText" text="3- Moderado">
      <formula>NOT(ISERROR(SEARCH("3- Moderado",A10)))</formula>
    </cfRule>
    <cfRule type="containsText" dxfId="100" priority="37" operator="containsText" text="6- Moderado">
      <formula>NOT(ISERROR(SEARCH("6- Moderado",A10)))</formula>
    </cfRule>
    <cfRule type="containsText" dxfId="99" priority="38" operator="containsText" text="4- Moderado">
      <formula>NOT(ISERROR(SEARCH("4- Moderado",A10)))</formula>
    </cfRule>
    <cfRule type="containsText" dxfId="98" priority="39" operator="containsText" text="3- Bajo">
      <formula>NOT(ISERROR(SEARCH("3- Bajo",A10)))</formula>
    </cfRule>
    <cfRule type="containsText" dxfId="97" priority="40" operator="containsText" text="4- Bajo">
      <formula>NOT(ISERROR(SEARCH("4- Bajo",A10)))</formula>
    </cfRule>
    <cfRule type="containsText" dxfId="96" priority="41" operator="containsText" text="1- Bajo">
      <formula>NOT(ISERROR(SEARCH("1- Bajo",A10)))</formula>
    </cfRule>
  </conditionalFormatting>
  <conditionalFormatting sqref="D10:D99">
    <cfRule type="containsText" dxfId="95" priority="26" operator="containsText" text="Muy Alta">
      <formula>NOT(ISERROR(SEARCH("Muy Alta",D10)))</formula>
    </cfRule>
    <cfRule type="containsText" dxfId="94" priority="27" operator="containsText" text="Alta">
      <formula>NOT(ISERROR(SEARCH("Alta",D10)))</formula>
    </cfRule>
    <cfRule type="containsText" dxfId="93" priority="28" operator="containsText" text="Baja">
      <formula>NOT(ISERROR(SEARCH("Baja",D10)))</formula>
    </cfRule>
    <cfRule type="containsText" dxfId="92" priority="29" operator="containsText" text="Muy Baja">
      <formula>NOT(ISERROR(SEARCH("Muy Baja",D10)))</formula>
    </cfRule>
    <cfRule type="containsText" dxfId="91" priority="31" operator="containsText" text="Media">
      <formula>NOT(ISERROR(SEARCH("Media",D10)))</formula>
    </cfRule>
  </conditionalFormatting>
  <conditionalFormatting sqref="E10:E99">
    <cfRule type="containsText" dxfId="90" priority="22" operator="containsText" text="Catastrófico">
      <formula>NOT(ISERROR(SEARCH("Catastrófico",E10)))</formula>
    </cfRule>
    <cfRule type="containsText" dxfId="89" priority="23" operator="containsText" text="Mayor">
      <formula>NOT(ISERROR(SEARCH("Mayor",E10)))</formula>
    </cfRule>
    <cfRule type="containsText" dxfId="88" priority="24" operator="containsText" text="Menor">
      <formula>NOT(ISERROR(SEARCH("Menor",E10)))</formula>
    </cfRule>
    <cfRule type="containsText" dxfId="87" priority="25" operator="containsText" text="Leve">
      <formula>NOT(ISERROR(SEARCH("Leve",E10)))</formula>
    </cfRule>
  </conditionalFormatting>
  <conditionalFormatting sqref="E10:F99">
    <cfRule type="containsText" dxfId="86" priority="30" operator="containsText" text="Moderado">
      <formula>NOT(ISERROR(SEARCH("Moderado",E10)))</formula>
    </cfRule>
  </conditionalFormatting>
  <conditionalFormatting sqref="F10:F99">
    <cfRule type="containsText" dxfId="85" priority="32" operator="containsText" text="Bajo">
      <formula>NOT(ISERROR(SEARCH("Bajo",F10)))</formula>
    </cfRule>
    <cfRule type="containsText" dxfId="84" priority="33" operator="containsText" text="Moderado">
      <formula>NOT(ISERROR(SEARCH("Moderado",F10)))</formula>
    </cfRule>
    <cfRule type="containsText" dxfId="83" priority="34" operator="containsText" text="Alto">
      <formula>NOT(ISERROR(SEARCH("Alto",F10)))</formula>
    </cfRule>
    <cfRule type="containsText" dxfId="82" priority="35" operator="containsText" text="Extremo">
      <formula>NOT(ISERROR(SEARCH("Extremo",F10)))</formula>
    </cfRule>
  </conditionalFormatting>
  <conditionalFormatting sqref="A20:E20 A30:E30 A40:E40 A50:E50 A60:E60 A70:E70 A80:E80 A90:E90">
    <cfRule type="containsText" dxfId="81" priority="15" operator="containsText" text="3- Moderado">
      <formula>NOT(ISERROR(SEARCH("3- Moderado",A20)))</formula>
    </cfRule>
    <cfRule type="containsText" dxfId="80" priority="16" operator="containsText" text="6- Moderado">
      <formula>NOT(ISERROR(SEARCH("6- Moderado",A20)))</formula>
    </cfRule>
    <cfRule type="containsText" dxfId="79" priority="17" operator="containsText" text="4- Moderado">
      <formula>NOT(ISERROR(SEARCH("4- Moderado",A20)))</formula>
    </cfRule>
    <cfRule type="containsText" dxfId="78" priority="18" operator="containsText" text="3- Bajo">
      <formula>NOT(ISERROR(SEARCH("3- Bajo",A20)))</formula>
    </cfRule>
    <cfRule type="containsText" dxfId="77" priority="19" operator="containsText" text="4- Bajo">
      <formula>NOT(ISERROR(SEARCH("4- Bajo",A20)))</formula>
    </cfRule>
    <cfRule type="containsText" dxfId="76" priority="20" operator="containsText" text="1- Bajo">
      <formula>NOT(ISERROR(SEARCH("1- Bajo",A20)))</formula>
    </cfRule>
  </conditionalFormatting>
  <conditionalFormatting sqref="F10:F19">
    <cfRule type="colorScale" priority="715">
      <colorScale>
        <cfvo type="min"/>
        <cfvo type="max"/>
        <color rgb="FFFF7128"/>
        <color rgb="FFFFEF9C"/>
      </colorScale>
    </cfRule>
  </conditionalFormatting>
  <conditionalFormatting sqref="F20:F99">
    <cfRule type="colorScale" priority="813">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hyperlinks>
    <hyperlink ref="M20:M29" r:id="rId1" display="Acta Inducción Plan Anticorrupción" xr:uid="{3C4C0BB3-7237-445E-85B3-645C1EFEFC11}"/>
  </hyperlinks>
  <pageMargins left="0.7" right="0.7" top="0.75" bottom="0.75" header="0.3" footer="0.3"/>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307A585-F575-4666-80BE-F77BEE0F01EB}">
          <x14:formula1>
            <xm:f>'9- Matriz de Calor '!$S$7:$S$10</xm:f>
          </x14:formula1>
          <xm:sqref>G9 G50:G99</xm:sqref>
        </x14:dataValidation>
        <x14:dataValidation type="list" allowBlank="1" showInputMessage="1" showErrorMessage="1" xr:uid="{9FBD79A8-6B9D-454D-AB69-EB7116433EB6}">
          <x14:formula1>
            <xm:f>'9- Matriz de Calor '!$S$8:$S$11</xm:f>
          </x14:formula1>
          <xm:sqref>G10:G49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N99"/>
  <sheetViews>
    <sheetView topLeftCell="B29" zoomScale="80" zoomScaleNormal="80" workbookViewId="0">
      <selection activeCell="H30" sqref="H30"/>
    </sheetView>
  </sheetViews>
  <sheetFormatPr defaultColWidth="11.42578125" defaultRowHeight="15"/>
  <cols>
    <col min="1" max="1" width="6.140625" style="87" customWidth="1"/>
    <col min="2" max="2" width="22.42578125" style="87" customWidth="1"/>
    <col min="3" max="3" width="42" style="34" customWidth="1"/>
    <col min="4" max="4" width="11.7109375" style="88" customWidth="1"/>
    <col min="5" max="5" width="13.7109375" style="89" customWidth="1"/>
    <col min="6" max="6" width="17.4257812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78" customFormat="1" ht="16.5" customHeight="1">
      <c r="A1" s="485"/>
      <c r="B1" s="485"/>
      <c r="C1" s="485"/>
      <c r="D1" s="486"/>
      <c r="E1" s="486"/>
      <c r="F1" s="486"/>
      <c r="G1" s="486"/>
      <c r="H1" s="486"/>
      <c r="I1" s="486"/>
      <c r="J1" s="486"/>
      <c r="K1" s="484"/>
      <c r="L1" s="484"/>
      <c r="M1" s="484"/>
    </row>
    <row r="2" spans="1:14" s="78" customFormat="1" ht="39.75" customHeight="1">
      <c r="A2" s="485"/>
      <c r="B2" s="485"/>
      <c r="C2" s="485"/>
      <c r="D2" s="486"/>
      <c r="E2" s="486"/>
      <c r="F2" s="486"/>
      <c r="G2" s="486"/>
      <c r="H2" s="486"/>
      <c r="I2" s="486"/>
      <c r="J2" s="486"/>
      <c r="K2" s="484"/>
      <c r="L2" s="484"/>
      <c r="M2" s="484"/>
    </row>
    <row r="3" spans="1:14" s="78" customFormat="1" ht="3" customHeight="1">
      <c r="A3" s="485"/>
      <c r="B3" s="485"/>
      <c r="C3" s="485"/>
      <c r="D3" s="243"/>
      <c r="E3" s="243"/>
      <c r="F3" s="243"/>
      <c r="G3" s="243"/>
      <c r="H3" s="243"/>
      <c r="I3" s="243"/>
      <c r="J3" s="243"/>
      <c r="K3" s="484"/>
      <c r="L3" s="484"/>
      <c r="M3" s="484"/>
    </row>
    <row r="4" spans="1:14" s="78" customFormat="1" ht="21.75" customHeight="1">
      <c r="A4" s="364" t="s">
        <v>339</v>
      </c>
      <c r="B4" s="364"/>
      <c r="C4" s="397" t="s">
        <v>5</v>
      </c>
      <c r="D4" s="397"/>
      <c r="E4" s="397"/>
      <c r="F4" s="397"/>
      <c r="G4" s="397"/>
      <c r="H4" s="397"/>
      <c r="I4" s="397"/>
      <c r="J4" s="397"/>
      <c r="K4" s="397"/>
      <c r="L4" s="397"/>
      <c r="M4" s="510"/>
      <c r="N4" s="248"/>
    </row>
    <row r="5" spans="1:14" s="78" customFormat="1" ht="40.9" customHeight="1">
      <c r="A5" s="364" t="s">
        <v>340</v>
      </c>
      <c r="B5" s="364"/>
      <c r="C5" s="398" t="s">
        <v>341</v>
      </c>
      <c r="D5" s="398"/>
      <c r="E5" s="398"/>
      <c r="F5" s="398"/>
      <c r="G5" s="398"/>
      <c r="H5" s="398"/>
      <c r="I5" s="398"/>
      <c r="J5" s="398"/>
      <c r="K5" s="398"/>
      <c r="L5" s="398"/>
      <c r="M5" s="497"/>
      <c r="N5" s="248"/>
    </row>
    <row r="6" spans="1:14" s="78" customFormat="1" ht="24.75" customHeight="1" thickBot="1">
      <c r="A6" s="364" t="s">
        <v>342</v>
      </c>
      <c r="B6" s="364"/>
      <c r="C6" s="497" t="s">
        <v>256</v>
      </c>
      <c r="D6" s="498"/>
      <c r="E6" s="498"/>
      <c r="F6" s="498"/>
      <c r="G6" s="498"/>
      <c r="H6" s="498"/>
      <c r="I6" s="498"/>
      <c r="J6" s="498"/>
      <c r="K6" s="498"/>
      <c r="L6" s="498"/>
      <c r="M6" s="498"/>
      <c r="N6" s="248"/>
    </row>
    <row r="7" spans="1:14" s="84" customFormat="1" ht="24.75" customHeight="1" thickTop="1" thickBot="1">
      <c r="A7" s="492" t="s">
        <v>487</v>
      </c>
      <c r="B7" s="493"/>
      <c r="C7" s="494"/>
      <c r="D7" s="495" t="s">
        <v>488</v>
      </c>
      <c r="E7" s="495"/>
      <c r="F7" s="495"/>
      <c r="G7" s="496" t="s">
        <v>489</v>
      </c>
      <c r="H7" s="487" t="s">
        <v>490</v>
      </c>
      <c r="I7" s="489" t="s">
        <v>491</v>
      </c>
      <c r="J7" s="490"/>
      <c r="K7" s="489" t="s">
        <v>492</v>
      </c>
      <c r="L7" s="490"/>
      <c r="M7" s="491" t="s">
        <v>509</v>
      </c>
      <c r="N7" s="249"/>
    </row>
    <row r="8" spans="1:14" s="85" customFormat="1" ht="57" customHeight="1" thickTop="1" thickBot="1">
      <c r="A8" s="244" t="s">
        <v>40</v>
      </c>
      <c r="B8" s="244" t="s">
        <v>194</v>
      </c>
      <c r="C8" s="244" t="s">
        <v>196</v>
      </c>
      <c r="D8" s="245" t="s">
        <v>206</v>
      </c>
      <c r="E8" s="245" t="s">
        <v>494</v>
      </c>
      <c r="F8" s="245" t="s">
        <v>495</v>
      </c>
      <c r="G8" s="496"/>
      <c r="H8" s="488"/>
      <c r="I8" s="246" t="s">
        <v>496</v>
      </c>
      <c r="J8" s="246" t="s">
        <v>497</v>
      </c>
      <c r="K8" s="246" t="s">
        <v>498</v>
      </c>
      <c r="L8" s="246" t="s">
        <v>499</v>
      </c>
      <c r="M8" s="491"/>
      <c r="N8" s="250"/>
    </row>
    <row r="9" spans="1:14" s="86" customFormat="1" ht="3.75" customHeight="1">
      <c r="A9" s="500"/>
      <c r="B9" s="501"/>
      <c r="C9" s="501"/>
      <c r="D9" s="501"/>
      <c r="E9" s="501"/>
      <c r="F9" s="501"/>
      <c r="G9" s="501"/>
      <c r="H9" s="247"/>
      <c r="I9" s="247"/>
      <c r="J9" s="247"/>
      <c r="K9" s="247"/>
      <c r="L9" s="247"/>
      <c r="M9" s="90"/>
    </row>
    <row r="10" spans="1:14" s="86" customFormat="1" ht="13.5" customHeight="1">
      <c r="A10" s="503">
        <f>'7- Mapa Final'!A10</f>
        <v>1</v>
      </c>
      <c r="B10" s="504" t="str">
        <f>'7- Mapa Final'!B10</f>
        <v>Incumplimiento Contractual</v>
      </c>
      <c r="C10" s="504" t="str">
        <f>'7- Mapa Final'!C10</f>
        <v>Posibilidad de incumplimiento de metas establecidas debido a que los bienes o servicios contratados se entreguen más allá del plazo de ejecución pactado, de manera incompleta, o en malas condiciones de calidad.</v>
      </c>
      <c r="D10" s="505" t="str">
        <f>'7- Mapa Final'!J10</f>
        <v>Baja - 2</v>
      </c>
      <c r="E10" s="507" t="str">
        <f>'7- Mapa Final'!K10</f>
        <v>Leve - 1</v>
      </c>
      <c r="F10" s="483" t="str">
        <f>'7- Mapa Final'!M10</f>
        <v>Bajo - 2</v>
      </c>
      <c r="G10" s="394" t="s">
        <v>387</v>
      </c>
      <c r="H10" s="482"/>
      <c r="I10" s="481"/>
      <c r="J10" s="481"/>
      <c r="K10" s="480">
        <v>45474</v>
      </c>
      <c r="L10" s="480">
        <v>45565</v>
      </c>
      <c r="M10" s="482" t="s">
        <v>510</v>
      </c>
    </row>
    <row r="11" spans="1:14" s="86" customFormat="1" ht="13.5" customHeight="1">
      <c r="A11" s="503"/>
      <c r="B11" s="504"/>
      <c r="C11" s="504"/>
      <c r="D11" s="506"/>
      <c r="E11" s="508"/>
      <c r="F11" s="483"/>
      <c r="G11" s="394"/>
      <c r="H11" s="482"/>
      <c r="I11" s="481"/>
      <c r="J11" s="481"/>
      <c r="K11" s="481"/>
      <c r="L11" s="481"/>
      <c r="M11" s="482"/>
    </row>
    <row r="12" spans="1:14" s="86" customFormat="1" ht="13.5" customHeight="1">
      <c r="A12" s="503"/>
      <c r="B12" s="504"/>
      <c r="C12" s="504"/>
      <c r="D12" s="506"/>
      <c r="E12" s="508"/>
      <c r="F12" s="483"/>
      <c r="G12" s="394"/>
      <c r="H12" s="482"/>
      <c r="I12" s="481"/>
      <c r="J12" s="481"/>
      <c r="K12" s="481"/>
      <c r="L12" s="481"/>
      <c r="M12" s="482"/>
    </row>
    <row r="13" spans="1:14" s="86" customFormat="1" ht="13.5" customHeight="1">
      <c r="A13" s="503"/>
      <c r="B13" s="504"/>
      <c r="C13" s="504"/>
      <c r="D13" s="506"/>
      <c r="E13" s="508"/>
      <c r="F13" s="483"/>
      <c r="G13" s="394"/>
      <c r="H13" s="482"/>
      <c r="I13" s="481"/>
      <c r="J13" s="481"/>
      <c r="K13" s="481"/>
      <c r="L13" s="481"/>
      <c r="M13" s="482"/>
    </row>
    <row r="14" spans="1:14" s="86" customFormat="1" ht="13.5" customHeight="1">
      <c r="A14" s="503"/>
      <c r="B14" s="504"/>
      <c r="C14" s="504"/>
      <c r="D14" s="506"/>
      <c r="E14" s="508"/>
      <c r="F14" s="483"/>
      <c r="G14" s="394"/>
      <c r="H14" s="482"/>
      <c r="I14" s="481"/>
      <c r="J14" s="481"/>
      <c r="K14" s="481"/>
      <c r="L14" s="481"/>
      <c r="M14" s="482"/>
    </row>
    <row r="15" spans="1:14" s="86" customFormat="1" ht="13.5" customHeight="1">
      <c r="A15" s="503"/>
      <c r="B15" s="504"/>
      <c r="C15" s="504"/>
      <c r="D15" s="506"/>
      <c r="E15" s="508"/>
      <c r="F15" s="483"/>
      <c r="G15" s="394"/>
      <c r="H15" s="482"/>
      <c r="I15" s="481"/>
      <c r="J15" s="481"/>
      <c r="K15" s="481"/>
      <c r="L15" s="481"/>
      <c r="M15" s="482"/>
    </row>
    <row r="16" spans="1:14" s="86" customFormat="1" ht="13.5" customHeight="1">
      <c r="A16" s="503"/>
      <c r="B16" s="504"/>
      <c r="C16" s="504"/>
      <c r="D16" s="506"/>
      <c r="E16" s="508"/>
      <c r="F16" s="483"/>
      <c r="G16" s="394"/>
      <c r="H16" s="482"/>
      <c r="I16" s="481"/>
      <c r="J16" s="481"/>
      <c r="K16" s="481"/>
      <c r="L16" s="481"/>
      <c r="M16" s="482"/>
    </row>
    <row r="17" spans="1:13" s="86" customFormat="1" ht="13.5" customHeight="1">
      <c r="A17" s="503"/>
      <c r="B17" s="504"/>
      <c r="C17" s="504"/>
      <c r="D17" s="506"/>
      <c r="E17" s="508"/>
      <c r="F17" s="483"/>
      <c r="G17" s="394"/>
      <c r="H17" s="482"/>
      <c r="I17" s="481"/>
      <c r="J17" s="481"/>
      <c r="K17" s="481"/>
      <c r="L17" s="481"/>
      <c r="M17" s="482"/>
    </row>
    <row r="18" spans="1:13" s="86" customFormat="1" ht="21.75" customHeight="1">
      <c r="A18" s="503"/>
      <c r="B18" s="504"/>
      <c r="C18" s="504"/>
      <c r="D18" s="506"/>
      <c r="E18" s="508"/>
      <c r="F18" s="483"/>
      <c r="G18" s="394"/>
      <c r="H18" s="482"/>
      <c r="I18" s="481"/>
      <c r="J18" s="481"/>
      <c r="K18" s="481"/>
      <c r="L18" s="481"/>
      <c r="M18" s="482"/>
    </row>
    <row r="19" spans="1:13" s="86" customFormat="1" ht="21.75" customHeight="1">
      <c r="A19" s="503"/>
      <c r="B19" s="504"/>
      <c r="C19" s="504"/>
      <c r="D19" s="506"/>
      <c r="E19" s="508"/>
      <c r="F19" s="483"/>
      <c r="G19" s="394"/>
      <c r="H19" s="482"/>
      <c r="I19" s="481"/>
      <c r="J19" s="481"/>
      <c r="K19" s="481"/>
      <c r="L19" s="481"/>
      <c r="M19" s="482"/>
    </row>
    <row r="20" spans="1:13" s="86" customFormat="1" ht="13.5" customHeight="1">
      <c r="A20" s="503">
        <f>'7- Mapa Final'!A20</f>
        <v>2</v>
      </c>
      <c r="B20" s="504" t="str">
        <f>'7- Mapa Final'!B20</f>
        <v>Corrupción</v>
      </c>
      <c r="C20" s="504" t="str">
        <f>'7- Mapa Final'!C20</f>
        <v>Posibilidad de actos indebidos de  los servidores judiciales debido a  la carencia en transparencia, ética y valores</v>
      </c>
      <c r="D20" s="505" t="str">
        <f>'7- Mapa Final'!J20</f>
        <v>Muy Baja - 1</v>
      </c>
      <c r="E20" s="507" t="str">
        <f>'7- Mapa Final'!K20</f>
        <v>Menor - 2</v>
      </c>
      <c r="F20" s="483" t="str">
        <f>'7- Mapa Final'!M20</f>
        <v>Bajo - 2</v>
      </c>
      <c r="G20" s="394" t="s">
        <v>387</v>
      </c>
      <c r="H20" s="482"/>
      <c r="I20" s="481"/>
      <c r="J20" s="481"/>
      <c r="K20" s="480">
        <v>45474</v>
      </c>
      <c r="L20" s="480">
        <v>45565</v>
      </c>
      <c r="M20" s="482" t="s">
        <v>511</v>
      </c>
    </row>
    <row r="21" spans="1:13" s="86" customFormat="1" ht="13.5" customHeight="1">
      <c r="A21" s="503"/>
      <c r="B21" s="504"/>
      <c r="C21" s="504"/>
      <c r="D21" s="506"/>
      <c r="E21" s="508"/>
      <c r="F21" s="483"/>
      <c r="G21" s="394"/>
      <c r="H21" s="482"/>
      <c r="I21" s="481"/>
      <c r="J21" s="481"/>
      <c r="K21" s="481"/>
      <c r="L21" s="481"/>
      <c r="M21" s="482"/>
    </row>
    <row r="22" spans="1:13" s="86" customFormat="1" ht="13.5" customHeight="1">
      <c r="A22" s="503"/>
      <c r="B22" s="504"/>
      <c r="C22" s="504"/>
      <c r="D22" s="506"/>
      <c r="E22" s="508"/>
      <c r="F22" s="483"/>
      <c r="G22" s="394"/>
      <c r="H22" s="482"/>
      <c r="I22" s="481"/>
      <c r="J22" s="481"/>
      <c r="K22" s="481"/>
      <c r="L22" s="481"/>
      <c r="M22" s="482"/>
    </row>
    <row r="23" spans="1:13" s="86" customFormat="1" ht="13.5" customHeight="1">
      <c r="A23" s="503"/>
      <c r="B23" s="504"/>
      <c r="C23" s="504"/>
      <c r="D23" s="506"/>
      <c r="E23" s="508"/>
      <c r="F23" s="483"/>
      <c r="G23" s="394"/>
      <c r="H23" s="482"/>
      <c r="I23" s="481"/>
      <c r="J23" s="481"/>
      <c r="K23" s="481"/>
      <c r="L23" s="481"/>
      <c r="M23" s="482"/>
    </row>
    <row r="24" spans="1:13" s="86" customFormat="1" ht="13.5" customHeight="1">
      <c r="A24" s="503"/>
      <c r="B24" s="504"/>
      <c r="C24" s="504"/>
      <c r="D24" s="506"/>
      <c r="E24" s="508"/>
      <c r="F24" s="483"/>
      <c r="G24" s="394"/>
      <c r="H24" s="482"/>
      <c r="I24" s="481"/>
      <c r="J24" s="481"/>
      <c r="K24" s="481"/>
      <c r="L24" s="481"/>
      <c r="M24" s="482"/>
    </row>
    <row r="25" spans="1:13" s="86" customFormat="1" ht="13.5" customHeight="1">
      <c r="A25" s="503"/>
      <c r="B25" s="504"/>
      <c r="C25" s="504"/>
      <c r="D25" s="506"/>
      <c r="E25" s="508"/>
      <c r="F25" s="483"/>
      <c r="G25" s="394"/>
      <c r="H25" s="482"/>
      <c r="I25" s="481"/>
      <c r="J25" s="481"/>
      <c r="K25" s="481"/>
      <c r="L25" s="481"/>
      <c r="M25" s="482"/>
    </row>
    <row r="26" spans="1:13" s="86" customFormat="1" ht="13.5" customHeight="1">
      <c r="A26" s="503"/>
      <c r="B26" s="504"/>
      <c r="C26" s="504"/>
      <c r="D26" s="506"/>
      <c r="E26" s="508"/>
      <c r="F26" s="483"/>
      <c r="G26" s="394"/>
      <c r="H26" s="482"/>
      <c r="I26" s="481"/>
      <c r="J26" s="481"/>
      <c r="K26" s="481"/>
      <c r="L26" s="481"/>
      <c r="M26" s="482"/>
    </row>
    <row r="27" spans="1:13" s="86" customFormat="1" ht="13.5" customHeight="1">
      <c r="A27" s="503"/>
      <c r="B27" s="504"/>
      <c r="C27" s="504"/>
      <c r="D27" s="506"/>
      <c r="E27" s="508"/>
      <c r="F27" s="483"/>
      <c r="G27" s="394"/>
      <c r="H27" s="482"/>
      <c r="I27" s="481"/>
      <c r="J27" s="481"/>
      <c r="K27" s="481"/>
      <c r="L27" s="481"/>
      <c r="M27" s="482"/>
    </row>
    <row r="28" spans="1:13" s="86" customFormat="1" ht="21.75" customHeight="1">
      <c r="A28" s="503"/>
      <c r="B28" s="504"/>
      <c r="C28" s="504"/>
      <c r="D28" s="506"/>
      <c r="E28" s="508"/>
      <c r="F28" s="483"/>
      <c r="G28" s="394"/>
      <c r="H28" s="482"/>
      <c r="I28" s="481"/>
      <c r="J28" s="481"/>
      <c r="K28" s="481"/>
      <c r="L28" s="481"/>
      <c r="M28" s="482"/>
    </row>
    <row r="29" spans="1:13" s="86" customFormat="1" ht="21.75" customHeight="1">
      <c r="A29" s="503"/>
      <c r="B29" s="504"/>
      <c r="C29" s="504"/>
      <c r="D29" s="506"/>
      <c r="E29" s="508"/>
      <c r="F29" s="483"/>
      <c r="G29" s="394"/>
      <c r="H29" s="482"/>
      <c r="I29" s="481"/>
      <c r="J29" s="481"/>
      <c r="K29" s="481"/>
      <c r="L29" s="481"/>
      <c r="M29" s="482"/>
    </row>
    <row r="30" spans="1:13" s="86" customFormat="1" ht="13.5" customHeight="1">
      <c r="A30" s="503">
        <f>'7- Mapa Final'!A30</f>
        <v>3</v>
      </c>
      <c r="B30" s="504" t="str">
        <f>'7- Mapa Final'!B30</f>
        <v>Obsolescencia Tecnológica.</v>
      </c>
      <c r="C30" s="504"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30" s="505" t="str">
        <f>'7- Mapa Final'!J30</f>
        <v>Muy Baja - 1</v>
      </c>
      <c r="E30" s="507" t="str">
        <f>'7- Mapa Final'!K30</f>
        <v>Leve - 1</v>
      </c>
      <c r="F30" s="483" t="str">
        <f>'7- Mapa Final'!M30</f>
        <v>Bajo - 1</v>
      </c>
      <c r="G30" s="394" t="s">
        <v>387</v>
      </c>
      <c r="H30" s="482"/>
      <c r="I30" s="481"/>
      <c r="J30" s="481"/>
      <c r="K30" s="480">
        <v>45474</v>
      </c>
      <c r="L30" s="480">
        <v>45565</v>
      </c>
      <c r="M30" s="482"/>
    </row>
    <row r="31" spans="1:13" s="86" customFormat="1" ht="13.5" customHeight="1">
      <c r="A31" s="503"/>
      <c r="B31" s="504"/>
      <c r="C31" s="504"/>
      <c r="D31" s="506"/>
      <c r="E31" s="508"/>
      <c r="F31" s="483"/>
      <c r="G31" s="394"/>
      <c r="H31" s="482"/>
      <c r="I31" s="481"/>
      <c r="J31" s="481"/>
      <c r="K31" s="481"/>
      <c r="L31" s="481"/>
      <c r="M31" s="482"/>
    </row>
    <row r="32" spans="1:13" s="86" customFormat="1" ht="13.5" customHeight="1">
      <c r="A32" s="503"/>
      <c r="B32" s="504"/>
      <c r="C32" s="504"/>
      <c r="D32" s="506"/>
      <c r="E32" s="508"/>
      <c r="F32" s="483"/>
      <c r="G32" s="394"/>
      <c r="H32" s="482"/>
      <c r="I32" s="481"/>
      <c r="J32" s="481"/>
      <c r="K32" s="481"/>
      <c r="L32" s="481"/>
      <c r="M32" s="482"/>
    </row>
    <row r="33" spans="1:13" s="86" customFormat="1" ht="13.5" customHeight="1">
      <c r="A33" s="503"/>
      <c r="B33" s="504"/>
      <c r="C33" s="504"/>
      <c r="D33" s="506"/>
      <c r="E33" s="508"/>
      <c r="F33" s="483"/>
      <c r="G33" s="394"/>
      <c r="H33" s="482"/>
      <c r="I33" s="481"/>
      <c r="J33" s="481"/>
      <c r="K33" s="481"/>
      <c r="L33" s="481"/>
      <c r="M33" s="482"/>
    </row>
    <row r="34" spans="1:13" s="86" customFormat="1" ht="13.5" customHeight="1">
      <c r="A34" s="503"/>
      <c r="B34" s="504"/>
      <c r="C34" s="504"/>
      <c r="D34" s="506"/>
      <c r="E34" s="508"/>
      <c r="F34" s="483"/>
      <c r="G34" s="394"/>
      <c r="H34" s="482"/>
      <c r="I34" s="481"/>
      <c r="J34" s="481"/>
      <c r="K34" s="481"/>
      <c r="L34" s="481"/>
      <c r="M34" s="482"/>
    </row>
    <row r="35" spans="1:13" s="86" customFormat="1" ht="13.5" customHeight="1">
      <c r="A35" s="503"/>
      <c r="B35" s="504"/>
      <c r="C35" s="504"/>
      <c r="D35" s="506"/>
      <c r="E35" s="508"/>
      <c r="F35" s="483"/>
      <c r="G35" s="394"/>
      <c r="H35" s="482"/>
      <c r="I35" s="481"/>
      <c r="J35" s="481"/>
      <c r="K35" s="481"/>
      <c r="L35" s="481"/>
      <c r="M35" s="482"/>
    </row>
    <row r="36" spans="1:13" s="86" customFormat="1" ht="13.5" customHeight="1">
      <c r="A36" s="503"/>
      <c r="B36" s="504"/>
      <c r="C36" s="504"/>
      <c r="D36" s="506"/>
      <c r="E36" s="508"/>
      <c r="F36" s="483"/>
      <c r="G36" s="394"/>
      <c r="H36" s="482"/>
      <c r="I36" s="481"/>
      <c r="J36" s="481"/>
      <c r="K36" s="481"/>
      <c r="L36" s="481"/>
      <c r="M36" s="482"/>
    </row>
    <row r="37" spans="1:13" s="86" customFormat="1" ht="13.5" customHeight="1">
      <c r="A37" s="503"/>
      <c r="B37" s="504"/>
      <c r="C37" s="504"/>
      <c r="D37" s="506"/>
      <c r="E37" s="508"/>
      <c r="F37" s="483"/>
      <c r="G37" s="394"/>
      <c r="H37" s="482"/>
      <c r="I37" s="481"/>
      <c r="J37" s="481"/>
      <c r="K37" s="481"/>
      <c r="L37" s="481"/>
      <c r="M37" s="482"/>
    </row>
    <row r="38" spans="1:13" s="86" customFormat="1" ht="21.75" customHeight="1">
      <c r="A38" s="503"/>
      <c r="B38" s="504"/>
      <c r="C38" s="504"/>
      <c r="D38" s="506"/>
      <c r="E38" s="508"/>
      <c r="F38" s="483"/>
      <c r="G38" s="394"/>
      <c r="H38" s="482"/>
      <c r="I38" s="481"/>
      <c r="J38" s="481"/>
      <c r="K38" s="481"/>
      <c r="L38" s="481"/>
      <c r="M38" s="482"/>
    </row>
    <row r="39" spans="1:13" s="86" customFormat="1" ht="21.75" customHeight="1">
      <c r="A39" s="503"/>
      <c r="B39" s="504"/>
      <c r="C39" s="504"/>
      <c r="D39" s="506"/>
      <c r="E39" s="508"/>
      <c r="F39" s="483"/>
      <c r="G39" s="394"/>
      <c r="H39" s="482"/>
      <c r="I39" s="481"/>
      <c r="J39" s="481"/>
      <c r="K39" s="481"/>
      <c r="L39" s="481"/>
      <c r="M39" s="482"/>
    </row>
    <row r="40" spans="1:13" s="86" customFormat="1" ht="13.5" customHeight="1">
      <c r="A40" s="503">
        <f>'7- Mapa Final'!A40</f>
        <v>4</v>
      </c>
      <c r="B40" s="504" t="str">
        <f>'7- Mapa Final'!B40</f>
        <v>Interrupción del servicio de conectividad LAN - Local</v>
      </c>
      <c r="C40" s="504" t="str">
        <f>'7- Mapa Final'!C40</f>
        <v>Afectar el normal curso de las operaciones en alguna de las ubicaciones de la organización con ocasión a la ausencia de conectividad</v>
      </c>
      <c r="D40" s="505" t="str">
        <f>'7- Mapa Final'!J40</f>
        <v>Muy Baja - 1</v>
      </c>
      <c r="E40" s="507" t="str">
        <f>'7- Mapa Final'!K40</f>
        <v>Leve - 1</v>
      </c>
      <c r="F40" s="483" t="str">
        <f>'7- Mapa Final'!M40</f>
        <v>Bajo - 1</v>
      </c>
      <c r="G40" s="394" t="s">
        <v>387</v>
      </c>
      <c r="H40" s="482"/>
      <c r="I40" s="481"/>
      <c r="J40" s="481"/>
      <c r="K40" s="480">
        <v>45474</v>
      </c>
      <c r="L40" s="480">
        <v>45565</v>
      </c>
      <c r="M40" s="513" t="s">
        <v>508</v>
      </c>
    </row>
    <row r="41" spans="1:13" s="86" customFormat="1" ht="13.5" customHeight="1">
      <c r="A41" s="503"/>
      <c r="B41" s="504"/>
      <c r="C41" s="504"/>
      <c r="D41" s="506"/>
      <c r="E41" s="508"/>
      <c r="F41" s="483"/>
      <c r="G41" s="394"/>
      <c r="H41" s="482"/>
      <c r="I41" s="481"/>
      <c r="J41" s="481"/>
      <c r="K41" s="481"/>
      <c r="L41" s="481"/>
      <c r="M41" s="482"/>
    </row>
    <row r="42" spans="1:13" s="86" customFormat="1" ht="13.5" customHeight="1">
      <c r="A42" s="503"/>
      <c r="B42" s="504"/>
      <c r="C42" s="504"/>
      <c r="D42" s="506"/>
      <c r="E42" s="508"/>
      <c r="F42" s="483"/>
      <c r="G42" s="394"/>
      <c r="H42" s="482"/>
      <c r="I42" s="481"/>
      <c r="J42" s="481"/>
      <c r="K42" s="481"/>
      <c r="L42" s="481"/>
      <c r="M42" s="482"/>
    </row>
    <row r="43" spans="1:13" s="86" customFormat="1" ht="13.5" customHeight="1">
      <c r="A43" s="503"/>
      <c r="B43" s="504"/>
      <c r="C43" s="504"/>
      <c r="D43" s="506"/>
      <c r="E43" s="508"/>
      <c r="F43" s="483"/>
      <c r="G43" s="394"/>
      <c r="H43" s="482"/>
      <c r="I43" s="481"/>
      <c r="J43" s="481"/>
      <c r="K43" s="481"/>
      <c r="L43" s="481"/>
      <c r="M43" s="482"/>
    </row>
    <row r="44" spans="1:13" s="86" customFormat="1" ht="13.5" customHeight="1">
      <c r="A44" s="503"/>
      <c r="B44" s="504"/>
      <c r="C44" s="504"/>
      <c r="D44" s="506"/>
      <c r="E44" s="508"/>
      <c r="F44" s="483"/>
      <c r="G44" s="394"/>
      <c r="H44" s="482"/>
      <c r="I44" s="481"/>
      <c r="J44" s="481"/>
      <c r="K44" s="481"/>
      <c r="L44" s="481"/>
      <c r="M44" s="482"/>
    </row>
    <row r="45" spans="1:13" s="86" customFormat="1" ht="13.5" customHeight="1">
      <c r="A45" s="503"/>
      <c r="B45" s="504"/>
      <c r="C45" s="504"/>
      <c r="D45" s="506"/>
      <c r="E45" s="508"/>
      <c r="F45" s="483"/>
      <c r="G45" s="394"/>
      <c r="H45" s="482"/>
      <c r="I45" s="481"/>
      <c r="J45" s="481"/>
      <c r="K45" s="481"/>
      <c r="L45" s="481"/>
      <c r="M45" s="482"/>
    </row>
    <row r="46" spans="1:13" s="86" customFormat="1" ht="13.5" customHeight="1">
      <c r="A46" s="503"/>
      <c r="B46" s="504"/>
      <c r="C46" s="504"/>
      <c r="D46" s="506"/>
      <c r="E46" s="508"/>
      <c r="F46" s="483"/>
      <c r="G46" s="394"/>
      <c r="H46" s="482"/>
      <c r="I46" s="481"/>
      <c r="J46" s="481"/>
      <c r="K46" s="481"/>
      <c r="L46" s="481"/>
      <c r="M46" s="482"/>
    </row>
    <row r="47" spans="1:13" s="86" customFormat="1" ht="13.5" customHeight="1">
      <c r="A47" s="503"/>
      <c r="B47" s="504"/>
      <c r="C47" s="504"/>
      <c r="D47" s="506"/>
      <c r="E47" s="508"/>
      <c r="F47" s="483"/>
      <c r="G47" s="394"/>
      <c r="H47" s="482"/>
      <c r="I47" s="481"/>
      <c r="J47" s="481"/>
      <c r="K47" s="481"/>
      <c r="L47" s="481"/>
      <c r="M47" s="482"/>
    </row>
    <row r="48" spans="1:13" s="86" customFormat="1" ht="21.75" customHeight="1">
      <c r="A48" s="503"/>
      <c r="B48" s="504"/>
      <c r="C48" s="504"/>
      <c r="D48" s="506"/>
      <c r="E48" s="508"/>
      <c r="F48" s="483"/>
      <c r="G48" s="394"/>
      <c r="H48" s="482"/>
      <c r="I48" s="481"/>
      <c r="J48" s="481"/>
      <c r="K48" s="481"/>
      <c r="L48" s="481"/>
      <c r="M48" s="482"/>
    </row>
    <row r="49" spans="1:13" s="86" customFormat="1" ht="21.75" customHeight="1">
      <c r="A49" s="503"/>
      <c r="B49" s="504"/>
      <c r="C49" s="504"/>
      <c r="D49" s="506"/>
      <c r="E49" s="508"/>
      <c r="F49" s="483"/>
      <c r="G49" s="394"/>
      <c r="H49" s="482"/>
      <c r="I49" s="481"/>
      <c r="J49" s="481"/>
      <c r="K49" s="481"/>
      <c r="L49" s="481"/>
      <c r="M49" s="482"/>
    </row>
    <row r="50" spans="1:13" s="86" customFormat="1" ht="13.5" hidden="1" customHeight="1">
      <c r="A50" s="509">
        <f>'7- Mapa Final'!A50</f>
        <v>6</v>
      </c>
      <c r="B50" s="504" t="str">
        <f>'7- Mapa Final'!B50</f>
        <v xml:space="preserve">Recibir dádivas o beneficios a nombre propio o de terceros para  afectar la seguridad o confidencialidad de la información   </v>
      </c>
      <c r="C50" s="504" t="str">
        <f>'7- Mapa Final'!C50</f>
        <v xml:space="preserve">Recibir dádivas o beneficios a nombre propio o de terceros por   revelar información confidencial,  alterar, retener o no publicar información.  </v>
      </c>
      <c r="D50" s="505" t="str">
        <f>'7- Mapa Final'!J50</f>
        <v>Muy Baja - 1</v>
      </c>
      <c r="E50" s="507" t="str">
        <f>'7- Mapa Final'!K50</f>
        <v>Catastrófico - 5</v>
      </c>
      <c r="F50" s="483" t="str">
        <f>'7- Mapa Final'!M50</f>
        <v>Extremo - 5</v>
      </c>
      <c r="G50" s="394"/>
      <c r="H50" s="482"/>
      <c r="I50" s="481" t="s">
        <v>7</v>
      </c>
      <c r="J50" s="481"/>
      <c r="K50" s="480">
        <v>45474</v>
      </c>
      <c r="L50" s="480">
        <v>45565</v>
      </c>
      <c r="M50" s="482"/>
    </row>
    <row r="51" spans="1:13" s="86" customFormat="1" ht="13.5" hidden="1" customHeight="1">
      <c r="A51" s="509"/>
      <c r="B51" s="504"/>
      <c r="C51" s="504"/>
      <c r="D51" s="506"/>
      <c r="E51" s="508"/>
      <c r="F51" s="483"/>
      <c r="G51" s="394"/>
      <c r="H51" s="482"/>
      <c r="I51" s="481"/>
      <c r="J51" s="481"/>
      <c r="K51" s="481"/>
      <c r="L51" s="481"/>
      <c r="M51" s="482"/>
    </row>
    <row r="52" spans="1:13" s="86" customFormat="1" ht="13.5" hidden="1" customHeight="1">
      <c r="A52" s="509"/>
      <c r="B52" s="504"/>
      <c r="C52" s="504"/>
      <c r="D52" s="506"/>
      <c r="E52" s="508"/>
      <c r="F52" s="483"/>
      <c r="G52" s="394"/>
      <c r="H52" s="482"/>
      <c r="I52" s="481"/>
      <c r="J52" s="481"/>
      <c r="K52" s="481"/>
      <c r="L52" s="481"/>
      <c r="M52" s="482"/>
    </row>
    <row r="53" spans="1:13" s="86" customFormat="1" ht="13.5" hidden="1" customHeight="1">
      <c r="A53" s="509"/>
      <c r="B53" s="504"/>
      <c r="C53" s="504"/>
      <c r="D53" s="506"/>
      <c r="E53" s="508"/>
      <c r="F53" s="483"/>
      <c r="G53" s="394"/>
      <c r="H53" s="482"/>
      <c r="I53" s="481"/>
      <c r="J53" s="481"/>
      <c r="K53" s="481"/>
      <c r="L53" s="481"/>
      <c r="M53" s="482"/>
    </row>
    <row r="54" spans="1:13" s="86" customFormat="1" ht="13.5" hidden="1" customHeight="1">
      <c r="A54" s="509"/>
      <c r="B54" s="504"/>
      <c r="C54" s="504"/>
      <c r="D54" s="506"/>
      <c r="E54" s="508"/>
      <c r="F54" s="483"/>
      <c r="G54" s="394"/>
      <c r="H54" s="482"/>
      <c r="I54" s="481"/>
      <c r="J54" s="481"/>
      <c r="K54" s="481"/>
      <c r="L54" s="481"/>
      <c r="M54" s="482"/>
    </row>
    <row r="55" spans="1:13" s="86" customFormat="1" ht="13.5" hidden="1" customHeight="1">
      <c r="A55" s="509"/>
      <c r="B55" s="504"/>
      <c r="C55" s="504"/>
      <c r="D55" s="506"/>
      <c r="E55" s="508"/>
      <c r="F55" s="483"/>
      <c r="G55" s="394"/>
      <c r="H55" s="482"/>
      <c r="I55" s="481"/>
      <c r="J55" s="481"/>
      <c r="K55" s="481"/>
      <c r="L55" s="481"/>
      <c r="M55" s="482"/>
    </row>
    <row r="56" spans="1:13" s="86" customFormat="1" ht="13.5" hidden="1" customHeight="1">
      <c r="A56" s="509"/>
      <c r="B56" s="504"/>
      <c r="C56" s="504"/>
      <c r="D56" s="506"/>
      <c r="E56" s="508"/>
      <c r="F56" s="483"/>
      <c r="G56" s="394"/>
      <c r="H56" s="482"/>
      <c r="I56" s="481"/>
      <c r="J56" s="481"/>
      <c r="K56" s="481"/>
      <c r="L56" s="481"/>
      <c r="M56" s="482"/>
    </row>
    <row r="57" spans="1:13" s="86" customFormat="1" ht="13.5" hidden="1" customHeight="1">
      <c r="A57" s="509"/>
      <c r="B57" s="504"/>
      <c r="C57" s="504"/>
      <c r="D57" s="506"/>
      <c r="E57" s="508"/>
      <c r="F57" s="483"/>
      <c r="G57" s="394"/>
      <c r="H57" s="482"/>
      <c r="I57" s="481"/>
      <c r="J57" s="481"/>
      <c r="K57" s="481"/>
      <c r="L57" s="481"/>
      <c r="M57" s="482"/>
    </row>
    <row r="58" spans="1:13" s="86" customFormat="1" ht="21.75" hidden="1" customHeight="1">
      <c r="A58" s="509"/>
      <c r="B58" s="504"/>
      <c r="C58" s="504"/>
      <c r="D58" s="506"/>
      <c r="E58" s="508"/>
      <c r="F58" s="483"/>
      <c r="G58" s="394"/>
      <c r="H58" s="482"/>
      <c r="I58" s="481"/>
      <c r="J58" s="481"/>
      <c r="K58" s="481"/>
      <c r="L58" s="481"/>
      <c r="M58" s="482"/>
    </row>
    <row r="59" spans="1:13" s="86" customFormat="1" ht="21.75" hidden="1" customHeight="1">
      <c r="A59" s="509"/>
      <c r="B59" s="504"/>
      <c r="C59" s="504"/>
      <c r="D59" s="506"/>
      <c r="E59" s="508"/>
      <c r="F59" s="483"/>
      <c r="G59" s="394"/>
      <c r="H59" s="482"/>
      <c r="I59" s="481"/>
      <c r="J59" s="481"/>
      <c r="K59" s="481"/>
      <c r="L59" s="481"/>
      <c r="M59" s="482"/>
    </row>
    <row r="60" spans="1:13" s="86" customFormat="1" ht="13.5" hidden="1" customHeight="1">
      <c r="A60" s="509">
        <f>'7- Mapa Final'!A60</f>
        <v>7</v>
      </c>
      <c r="B60" s="504" t="str">
        <f>'7- Mapa Final'!B60</f>
        <v>Ofrecer, prometer, entregar, aceptar o solicitar una ventaja indebida para la asignación de permisos para el acceso y uso de servicios tecnológicos no autorizados, con exposición de datos sensibles,  en  beneficio propio o de un tercero.</v>
      </c>
      <c r="C60" s="504" t="str">
        <f>'7- Mapa Final'!C60</f>
        <v>Cuando por el acceso indebido  y malintencionado a los sistemas de información se hace el uso no apropiado de la información contenida en los sistemas en favorecimiento propio o de un tercero.</v>
      </c>
      <c r="D60" s="505" t="str">
        <f>'7- Mapa Final'!J60</f>
        <v>Muy Baja - 1</v>
      </c>
      <c r="E60" s="507" t="str">
        <f>'7- Mapa Final'!K60</f>
        <v>Moderado - 3</v>
      </c>
      <c r="F60" s="483" t="str">
        <f>'7- Mapa Final'!M60</f>
        <v>Moderado - 3</v>
      </c>
      <c r="G60" s="394"/>
      <c r="H60" s="482"/>
      <c r="I60" s="481" t="s">
        <v>7</v>
      </c>
      <c r="J60" s="481"/>
      <c r="K60" s="480">
        <v>45474</v>
      </c>
      <c r="L60" s="480">
        <v>45565</v>
      </c>
      <c r="M60" s="482"/>
    </row>
    <row r="61" spans="1:13" s="86" customFormat="1" ht="13.5" hidden="1" customHeight="1">
      <c r="A61" s="509"/>
      <c r="B61" s="504"/>
      <c r="C61" s="504"/>
      <c r="D61" s="506"/>
      <c r="E61" s="508"/>
      <c r="F61" s="483"/>
      <c r="G61" s="394"/>
      <c r="H61" s="482"/>
      <c r="I61" s="481"/>
      <c r="J61" s="481"/>
      <c r="K61" s="481"/>
      <c r="L61" s="481"/>
      <c r="M61" s="482"/>
    </row>
    <row r="62" spans="1:13" s="86" customFormat="1" ht="13.5" hidden="1" customHeight="1">
      <c r="A62" s="509"/>
      <c r="B62" s="504"/>
      <c r="C62" s="504"/>
      <c r="D62" s="506"/>
      <c r="E62" s="508"/>
      <c r="F62" s="483"/>
      <c r="G62" s="394"/>
      <c r="H62" s="482"/>
      <c r="I62" s="481"/>
      <c r="J62" s="481"/>
      <c r="K62" s="481"/>
      <c r="L62" s="481"/>
      <c r="M62" s="482"/>
    </row>
    <row r="63" spans="1:13" s="86" customFormat="1" ht="13.5" hidden="1" customHeight="1">
      <c r="A63" s="509"/>
      <c r="B63" s="504"/>
      <c r="C63" s="504"/>
      <c r="D63" s="506"/>
      <c r="E63" s="508"/>
      <c r="F63" s="483"/>
      <c r="G63" s="394"/>
      <c r="H63" s="482"/>
      <c r="I63" s="481"/>
      <c r="J63" s="481"/>
      <c r="K63" s="481"/>
      <c r="L63" s="481"/>
      <c r="M63" s="482"/>
    </row>
    <row r="64" spans="1:13" s="86" customFormat="1" ht="13.5" hidden="1" customHeight="1">
      <c r="A64" s="509"/>
      <c r="B64" s="504"/>
      <c r="C64" s="504"/>
      <c r="D64" s="506"/>
      <c r="E64" s="508"/>
      <c r="F64" s="483"/>
      <c r="G64" s="394"/>
      <c r="H64" s="482"/>
      <c r="I64" s="481"/>
      <c r="J64" s="481"/>
      <c r="K64" s="481"/>
      <c r="L64" s="481"/>
      <c r="M64" s="482"/>
    </row>
    <row r="65" spans="1:13" s="86" customFormat="1" ht="13.5" hidden="1" customHeight="1">
      <c r="A65" s="509"/>
      <c r="B65" s="504"/>
      <c r="C65" s="504"/>
      <c r="D65" s="506"/>
      <c r="E65" s="508"/>
      <c r="F65" s="483"/>
      <c r="G65" s="394"/>
      <c r="H65" s="482"/>
      <c r="I65" s="481"/>
      <c r="J65" s="481"/>
      <c r="K65" s="481"/>
      <c r="L65" s="481"/>
      <c r="M65" s="482"/>
    </row>
    <row r="66" spans="1:13" s="86" customFormat="1" ht="13.5" hidden="1" customHeight="1">
      <c r="A66" s="509"/>
      <c r="B66" s="504"/>
      <c r="C66" s="504"/>
      <c r="D66" s="506"/>
      <c r="E66" s="508"/>
      <c r="F66" s="483"/>
      <c r="G66" s="394"/>
      <c r="H66" s="482"/>
      <c r="I66" s="481"/>
      <c r="J66" s="481"/>
      <c r="K66" s="481"/>
      <c r="L66" s="481"/>
      <c r="M66" s="482"/>
    </row>
    <row r="67" spans="1:13" s="86" customFormat="1" ht="13.5" hidden="1" customHeight="1">
      <c r="A67" s="509"/>
      <c r="B67" s="504"/>
      <c r="C67" s="504"/>
      <c r="D67" s="506"/>
      <c r="E67" s="508"/>
      <c r="F67" s="483"/>
      <c r="G67" s="394"/>
      <c r="H67" s="482"/>
      <c r="I67" s="481"/>
      <c r="J67" s="481"/>
      <c r="K67" s="481"/>
      <c r="L67" s="481"/>
      <c r="M67" s="482"/>
    </row>
    <row r="68" spans="1:13" s="86" customFormat="1" ht="21.75" hidden="1" customHeight="1">
      <c r="A68" s="509"/>
      <c r="B68" s="504"/>
      <c r="C68" s="504"/>
      <c r="D68" s="506"/>
      <c r="E68" s="508"/>
      <c r="F68" s="483"/>
      <c r="G68" s="394"/>
      <c r="H68" s="482"/>
      <c r="I68" s="481"/>
      <c r="J68" s="481"/>
      <c r="K68" s="481"/>
      <c r="L68" s="481"/>
      <c r="M68" s="482"/>
    </row>
    <row r="69" spans="1:13" s="86" customFormat="1" ht="21.75" hidden="1" customHeight="1">
      <c r="A69" s="509"/>
      <c r="B69" s="504"/>
      <c r="C69" s="504"/>
      <c r="D69" s="506"/>
      <c r="E69" s="508"/>
      <c r="F69" s="483"/>
      <c r="G69" s="394"/>
      <c r="H69" s="482"/>
      <c r="I69" s="481"/>
      <c r="J69" s="481"/>
      <c r="K69" s="481"/>
      <c r="L69" s="481"/>
      <c r="M69" s="482"/>
    </row>
    <row r="70" spans="1:13" s="86" customFormat="1" ht="13.5" hidden="1" customHeight="1">
      <c r="A70" s="509">
        <f>'7- Mapa Final'!A70</f>
        <v>8</v>
      </c>
      <c r="B70" s="504"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504"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505" t="str">
        <f>'7- Mapa Final'!J70</f>
        <v>Muy Baja - 1</v>
      </c>
      <c r="E70" s="507" t="str">
        <f>'7- Mapa Final'!K70</f>
        <v>Moderado - 3</v>
      </c>
      <c r="F70" s="483" t="str">
        <f>'7- Mapa Final'!M70</f>
        <v>Moderado - 3</v>
      </c>
      <c r="G70" s="394"/>
      <c r="H70" s="482"/>
      <c r="I70" s="481" t="s">
        <v>7</v>
      </c>
      <c r="J70" s="481"/>
      <c r="K70" s="480">
        <v>45474</v>
      </c>
      <c r="L70" s="480">
        <v>45565</v>
      </c>
      <c r="M70" s="482"/>
    </row>
    <row r="71" spans="1:13" s="86" customFormat="1" ht="13.5" hidden="1" customHeight="1">
      <c r="A71" s="509"/>
      <c r="B71" s="504"/>
      <c r="C71" s="504"/>
      <c r="D71" s="506"/>
      <c r="E71" s="508"/>
      <c r="F71" s="483"/>
      <c r="G71" s="394"/>
      <c r="H71" s="482"/>
      <c r="I71" s="481"/>
      <c r="J71" s="481"/>
      <c r="K71" s="481"/>
      <c r="L71" s="481"/>
      <c r="M71" s="482"/>
    </row>
    <row r="72" spans="1:13" s="86" customFormat="1" ht="13.5" hidden="1" customHeight="1">
      <c r="A72" s="509"/>
      <c r="B72" s="504"/>
      <c r="C72" s="504"/>
      <c r="D72" s="506"/>
      <c r="E72" s="508"/>
      <c r="F72" s="483"/>
      <c r="G72" s="394"/>
      <c r="H72" s="482"/>
      <c r="I72" s="481"/>
      <c r="J72" s="481"/>
      <c r="K72" s="481"/>
      <c r="L72" s="481"/>
      <c r="M72" s="482"/>
    </row>
    <row r="73" spans="1:13" s="86" customFormat="1" ht="13.5" hidden="1" customHeight="1">
      <c r="A73" s="509"/>
      <c r="B73" s="504"/>
      <c r="C73" s="504"/>
      <c r="D73" s="506"/>
      <c r="E73" s="508"/>
      <c r="F73" s="483"/>
      <c r="G73" s="394"/>
      <c r="H73" s="482"/>
      <c r="I73" s="481"/>
      <c r="J73" s="481"/>
      <c r="K73" s="481"/>
      <c r="L73" s="481"/>
      <c r="M73" s="482"/>
    </row>
    <row r="74" spans="1:13" s="86" customFormat="1" ht="13.5" hidden="1" customHeight="1">
      <c r="A74" s="509"/>
      <c r="B74" s="504"/>
      <c r="C74" s="504"/>
      <c r="D74" s="506"/>
      <c r="E74" s="508"/>
      <c r="F74" s="483"/>
      <c r="G74" s="394"/>
      <c r="H74" s="482"/>
      <c r="I74" s="481"/>
      <c r="J74" s="481"/>
      <c r="K74" s="481"/>
      <c r="L74" s="481"/>
      <c r="M74" s="482"/>
    </row>
    <row r="75" spans="1:13" s="86" customFormat="1" ht="13.5" hidden="1" customHeight="1">
      <c r="A75" s="509"/>
      <c r="B75" s="504"/>
      <c r="C75" s="504"/>
      <c r="D75" s="506"/>
      <c r="E75" s="508"/>
      <c r="F75" s="483"/>
      <c r="G75" s="394"/>
      <c r="H75" s="482"/>
      <c r="I75" s="481"/>
      <c r="J75" s="481"/>
      <c r="K75" s="481"/>
      <c r="L75" s="481"/>
      <c r="M75" s="482"/>
    </row>
    <row r="76" spans="1:13" s="86" customFormat="1" ht="13.5" hidden="1" customHeight="1">
      <c r="A76" s="509"/>
      <c r="B76" s="504"/>
      <c r="C76" s="504"/>
      <c r="D76" s="506"/>
      <c r="E76" s="508"/>
      <c r="F76" s="483"/>
      <c r="G76" s="394"/>
      <c r="H76" s="482"/>
      <c r="I76" s="481"/>
      <c r="J76" s="481"/>
      <c r="K76" s="481"/>
      <c r="L76" s="481"/>
      <c r="M76" s="482"/>
    </row>
    <row r="77" spans="1:13" s="86" customFormat="1" ht="13.5" hidden="1" customHeight="1">
      <c r="A77" s="509"/>
      <c r="B77" s="504"/>
      <c r="C77" s="504"/>
      <c r="D77" s="506"/>
      <c r="E77" s="508"/>
      <c r="F77" s="483"/>
      <c r="G77" s="394"/>
      <c r="H77" s="482"/>
      <c r="I77" s="481"/>
      <c r="J77" s="481"/>
      <c r="K77" s="481"/>
      <c r="L77" s="481"/>
      <c r="M77" s="482"/>
    </row>
    <row r="78" spans="1:13" s="86" customFormat="1" ht="21.75" hidden="1" customHeight="1">
      <c r="A78" s="509"/>
      <c r="B78" s="504"/>
      <c r="C78" s="504"/>
      <c r="D78" s="506"/>
      <c r="E78" s="508"/>
      <c r="F78" s="483"/>
      <c r="G78" s="394"/>
      <c r="H78" s="482"/>
      <c r="I78" s="481"/>
      <c r="J78" s="481"/>
      <c r="K78" s="481"/>
      <c r="L78" s="481"/>
      <c r="M78" s="482"/>
    </row>
    <row r="79" spans="1:13" s="86" customFormat="1" ht="21.75" hidden="1" customHeight="1">
      <c r="A79" s="509"/>
      <c r="B79" s="504"/>
      <c r="C79" s="504"/>
      <c r="D79" s="506"/>
      <c r="E79" s="508"/>
      <c r="F79" s="483"/>
      <c r="G79" s="394"/>
      <c r="H79" s="482"/>
      <c r="I79" s="481"/>
      <c r="J79" s="481"/>
      <c r="K79" s="481"/>
      <c r="L79" s="481"/>
      <c r="M79" s="482"/>
    </row>
    <row r="80" spans="1:13" s="86" customFormat="1" ht="13.5" hidden="1" customHeight="1">
      <c r="A80" s="509">
        <f>'7- Mapa Final'!A80</f>
        <v>9</v>
      </c>
      <c r="B80" s="504" t="str">
        <f>'7- Mapa Final'!B80</f>
        <v>Ofrecer, prometer, entregar, aceptar o solicitar una ventaja para afectar indebidamente la evaluación técnica de ofertas en los procesos de contratación.</v>
      </c>
      <c r="C80" s="504"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505" t="str">
        <f>'7- Mapa Final'!J80</f>
        <v>Muy Baja - 1</v>
      </c>
      <c r="E80" s="507" t="str">
        <f>'7- Mapa Final'!K80</f>
        <v>Moderado - 3</v>
      </c>
      <c r="F80" s="483" t="str">
        <f>'7- Mapa Final'!M80</f>
        <v>Moderado - 3</v>
      </c>
      <c r="G80" s="394"/>
      <c r="H80" s="482"/>
      <c r="I80" s="481" t="s">
        <v>7</v>
      </c>
      <c r="J80" s="481"/>
      <c r="K80" s="480">
        <v>45474</v>
      </c>
      <c r="L80" s="480">
        <v>45565</v>
      </c>
      <c r="M80" s="482"/>
    </row>
    <row r="81" spans="1:13" s="86" customFormat="1" ht="13.5" hidden="1" customHeight="1">
      <c r="A81" s="509"/>
      <c r="B81" s="504"/>
      <c r="C81" s="504"/>
      <c r="D81" s="506"/>
      <c r="E81" s="508"/>
      <c r="F81" s="483"/>
      <c r="G81" s="394"/>
      <c r="H81" s="482"/>
      <c r="I81" s="481"/>
      <c r="J81" s="481"/>
      <c r="K81" s="481"/>
      <c r="L81" s="481"/>
      <c r="M81" s="482"/>
    </row>
    <row r="82" spans="1:13" s="86" customFormat="1" ht="13.5" hidden="1" customHeight="1">
      <c r="A82" s="509"/>
      <c r="B82" s="504"/>
      <c r="C82" s="504"/>
      <c r="D82" s="506"/>
      <c r="E82" s="508"/>
      <c r="F82" s="483"/>
      <c r="G82" s="394"/>
      <c r="H82" s="482"/>
      <c r="I82" s="481"/>
      <c r="J82" s="481"/>
      <c r="K82" s="481"/>
      <c r="L82" s="481"/>
      <c r="M82" s="482"/>
    </row>
    <row r="83" spans="1:13" s="86" customFormat="1" ht="13.5" hidden="1" customHeight="1">
      <c r="A83" s="509"/>
      <c r="B83" s="504"/>
      <c r="C83" s="504"/>
      <c r="D83" s="506"/>
      <c r="E83" s="508"/>
      <c r="F83" s="483"/>
      <c r="G83" s="394"/>
      <c r="H83" s="482"/>
      <c r="I83" s="481"/>
      <c r="J83" s="481"/>
      <c r="K83" s="481"/>
      <c r="L83" s="481"/>
      <c r="M83" s="482"/>
    </row>
    <row r="84" spans="1:13" s="86" customFormat="1" ht="13.5" hidden="1" customHeight="1">
      <c r="A84" s="509"/>
      <c r="B84" s="504"/>
      <c r="C84" s="504"/>
      <c r="D84" s="506"/>
      <c r="E84" s="508"/>
      <c r="F84" s="483"/>
      <c r="G84" s="394"/>
      <c r="H84" s="482"/>
      <c r="I84" s="481"/>
      <c r="J84" s="481"/>
      <c r="K84" s="481"/>
      <c r="L84" s="481"/>
      <c r="M84" s="482"/>
    </row>
    <row r="85" spans="1:13" s="86" customFormat="1" ht="13.5" hidden="1" customHeight="1">
      <c r="A85" s="509"/>
      <c r="B85" s="504"/>
      <c r="C85" s="504"/>
      <c r="D85" s="506"/>
      <c r="E85" s="508"/>
      <c r="F85" s="483"/>
      <c r="G85" s="394"/>
      <c r="H85" s="482"/>
      <c r="I85" s="481"/>
      <c r="J85" s="481"/>
      <c r="K85" s="481"/>
      <c r="L85" s="481"/>
      <c r="M85" s="482"/>
    </row>
    <row r="86" spans="1:13" s="86" customFormat="1" ht="13.5" hidden="1" customHeight="1">
      <c r="A86" s="509"/>
      <c r="B86" s="504"/>
      <c r="C86" s="504"/>
      <c r="D86" s="506"/>
      <c r="E86" s="508"/>
      <c r="F86" s="483"/>
      <c r="G86" s="394"/>
      <c r="H86" s="482"/>
      <c r="I86" s="481"/>
      <c r="J86" s="481"/>
      <c r="K86" s="481"/>
      <c r="L86" s="481"/>
      <c r="M86" s="482"/>
    </row>
    <row r="87" spans="1:13" s="86" customFormat="1" ht="13.5" hidden="1" customHeight="1">
      <c r="A87" s="509"/>
      <c r="B87" s="504"/>
      <c r="C87" s="504"/>
      <c r="D87" s="506"/>
      <c r="E87" s="508"/>
      <c r="F87" s="483"/>
      <c r="G87" s="394"/>
      <c r="H87" s="482"/>
      <c r="I87" s="481"/>
      <c r="J87" s="481"/>
      <c r="K87" s="481"/>
      <c r="L87" s="481"/>
      <c r="M87" s="482"/>
    </row>
    <row r="88" spans="1:13" s="86" customFormat="1" ht="21.75" hidden="1" customHeight="1">
      <c r="A88" s="509"/>
      <c r="B88" s="504"/>
      <c r="C88" s="504"/>
      <c r="D88" s="506"/>
      <c r="E88" s="508"/>
      <c r="F88" s="483"/>
      <c r="G88" s="394"/>
      <c r="H88" s="482"/>
      <c r="I88" s="481"/>
      <c r="J88" s="481"/>
      <c r="K88" s="481"/>
      <c r="L88" s="481"/>
      <c r="M88" s="482"/>
    </row>
    <row r="89" spans="1:13" s="86" customFormat="1" ht="21.75" hidden="1" customHeight="1">
      <c r="A89" s="509"/>
      <c r="B89" s="504"/>
      <c r="C89" s="504"/>
      <c r="D89" s="506"/>
      <c r="E89" s="508"/>
      <c r="F89" s="483"/>
      <c r="G89" s="394"/>
      <c r="H89" s="482"/>
      <c r="I89" s="481"/>
      <c r="J89" s="481"/>
      <c r="K89" s="481"/>
      <c r="L89" s="481"/>
      <c r="M89" s="482"/>
    </row>
    <row r="90" spans="1:13" hidden="1">
      <c r="A90" s="509">
        <f>'7- Mapa Final'!A90</f>
        <v>10</v>
      </c>
      <c r="B90" s="504" t="str">
        <f>'7- Mapa Final'!B90</f>
        <v>Ofrecer, prometer, entregar, aceptar o solicitar una ventaja indebida  para afectar la supervisión o interventoría de los contratos.</v>
      </c>
      <c r="C90" s="504" t="str">
        <f>'7- Mapa Final'!C90</f>
        <v>Cuando se favorece  indebidamente la intervención de personas inescrupulosas (ejem:  consultores externos, fabricantes, proveedores, oferentes, proponentes, entre otros.), para afectar indebidamente la supervisión o interventoría de los contratos.</v>
      </c>
      <c r="D90" s="505" t="str">
        <f>'7- Mapa Final'!J90</f>
        <v>Muy Baja - 1</v>
      </c>
      <c r="E90" s="507" t="str">
        <f>'7- Mapa Final'!K90</f>
        <v>Moderado - 3</v>
      </c>
      <c r="F90" s="483" t="str">
        <f>'7- Mapa Final'!M90</f>
        <v>Moderado - 3</v>
      </c>
      <c r="G90" s="394"/>
      <c r="H90" s="482"/>
      <c r="I90" s="481" t="s">
        <v>7</v>
      </c>
      <c r="J90" s="481"/>
      <c r="K90" s="480">
        <v>45474</v>
      </c>
      <c r="L90" s="480">
        <v>45565</v>
      </c>
      <c r="M90" s="482"/>
    </row>
    <row r="91" spans="1:13" hidden="1">
      <c r="A91" s="509"/>
      <c r="B91" s="504"/>
      <c r="C91" s="504"/>
      <c r="D91" s="506"/>
      <c r="E91" s="508"/>
      <c r="F91" s="483"/>
      <c r="G91" s="394"/>
      <c r="H91" s="482"/>
      <c r="I91" s="481"/>
      <c r="J91" s="481"/>
      <c r="K91" s="481"/>
      <c r="L91" s="481"/>
      <c r="M91" s="482"/>
    </row>
    <row r="92" spans="1:13" hidden="1">
      <c r="A92" s="509"/>
      <c r="B92" s="504"/>
      <c r="C92" s="504"/>
      <c r="D92" s="506"/>
      <c r="E92" s="508"/>
      <c r="F92" s="483"/>
      <c r="G92" s="394"/>
      <c r="H92" s="482"/>
      <c r="I92" s="481"/>
      <c r="J92" s="481"/>
      <c r="K92" s="481"/>
      <c r="L92" s="481"/>
      <c r="M92" s="482"/>
    </row>
    <row r="93" spans="1:13" hidden="1">
      <c r="A93" s="509"/>
      <c r="B93" s="504"/>
      <c r="C93" s="504"/>
      <c r="D93" s="506"/>
      <c r="E93" s="508"/>
      <c r="F93" s="483"/>
      <c r="G93" s="394"/>
      <c r="H93" s="482"/>
      <c r="I93" s="481"/>
      <c r="J93" s="481"/>
      <c r="K93" s="481"/>
      <c r="L93" s="481"/>
      <c r="M93" s="482"/>
    </row>
    <row r="94" spans="1:13" hidden="1">
      <c r="A94" s="509"/>
      <c r="B94" s="504"/>
      <c r="C94" s="504"/>
      <c r="D94" s="506"/>
      <c r="E94" s="508"/>
      <c r="F94" s="483"/>
      <c r="G94" s="394"/>
      <c r="H94" s="482"/>
      <c r="I94" s="481"/>
      <c r="J94" s="481"/>
      <c r="K94" s="481"/>
      <c r="L94" s="481"/>
      <c r="M94" s="482"/>
    </row>
    <row r="95" spans="1:13" hidden="1">
      <c r="A95" s="509"/>
      <c r="B95" s="504"/>
      <c r="C95" s="504"/>
      <c r="D95" s="506"/>
      <c r="E95" s="508"/>
      <c r="F95" s="483"/>
      <c r="G95" s="394"/>
      <c r="H95" s="482"/>
      <c r="I95" s="481"/>
      <c r="J95" s="481"/>
      <c r="K95" s="481"/>
      <c r="L95" s="481"/>
      <c r="M95" s="482"/>
    </row>
    <row r="96" spans="1:13" hidden="1">
      <c r="A96" s="509"/>
      <c r="B96" s="504"/>
      <c r="C96" s="504"/>
      <c r="D96" s="506"/>
      <c r="E96" s="508"/>
      <c r="F96" s="483"/>
      <c r="G96" s="394"/>
      <c r="H96" s="482"/>
      <c r="I96" s="481"/>
      <c r="J96" s="481"/>
      <c r="K96" s="481"/>
      <c r="L96" s="481"/>
      <c r="M96" s="482"/>
    </row>
    <row r="97" spans="1:13" hidden="1">
      <c r="A97" s="509"/>
      <c r="B97" s="504"/>
      <c r="C97" s="504"/>
      <c r="D97" s="506"/>
      <c r="E97" s="508"/>
      <c r="F97" s="483"/>
      <c r="G97" s="394"/>
      <c r="H97" s="482"/>
      <c r="I97" s="481"/>
      <c r="J97" s="481"/>
      <c r="K97" s="481"/>
      <c r="L97" s="481"/>
      <c r="M97" s="482"/>
    </row>
    <row r="98" spans="1:13" hidden="1">
      <c r="A98" s="509"/>
      <c r="B98" s="504"/>
      <c r="C98" s="504"/>
      <c r="D98" s="506"/>
      <c r="E98" s="508"/>
      <c r="F98" s="483"/>
      <c r="G98" s="394"/>
      <c r="H98" s="482"/>
      <c r="I98" s="481"/>
      <c r="J98" s="481"/>
      <c r="K98" s="481"/>
      <c r="L98" s="481"/>
      <c r="M98" s="482"/>
    </row>
    <row r="99" spans="1:13" hidden="1">
      <c r="A99" s="509"/>
      <c r="B99" s="504"/>
      <c r="C99" s="504"/>
      <c r="D99" s="506"/>
      <c r="E99" s="508"/>
      <c r="F99" s="483"/>
      <c r="G99" s="394"/>
      <c r="H99" s="482"/>
      <c r="I99" s="481"/>
      <c r="J99" s="481"/>
      <c r="K99" s="481"/>
      <c r="L99" s="481"/>
      <c r="M99" s="482"/>
    </row>
  </sheetData>
  <mergeCells count="134">
    <mergeCell ref="J80:J89"/>
    <mergeCell ref="K80:K89"/>
    <mergeCell ref="L80:L89"/>
    <mergeCell ref="M80:M89"/>
    <mergeCell ref="M70:M79"/>
    <mergeCell ref="A80:A89"/>
    <mergeCell ref="B80:B89"/>
    <mergeCell ref="C80:C89"/>
    <mergeCell ref="D80:D89"/>
    <mergeCell ref="E80:E89"/>
    <mergeCell ref="F80:F89"/>
    <mergeCell ref="G80:G89"/>
    <mergeCell ref="H80:H89"/>
    <mergeCell ref="I80:I89"/>
    <mergeCell ref="G70:G79"/>
    <mergeCell ref="H70:H79"/>
    <mergeCell ref="I70:I79"/>
    <mergeCell ref="J70:J79"/>
    <mergeCell ref="K70:K79"/>
    <mergeCell ref="L70:L79"/>
    <mergeCell ref="J60:J69"/>
    <mergeCell ref="K60:K69"/>
    <mergeCell ref="L60:L69"/>
    <mergeCell ref="M60:M69"/>
    <mergeCell ref="A70:A79"/>
    <mergeCell ref="B70:B79"/>
    <mergeCell ref="C70:C79"/>
    <mergeCell ref="D70:D79"/>
    <mergeCell ref="E70:E79"/>
    <mergeCell ref="F70:F79"/>
    <mergeCell ref="A60:A69"/>
    <mergeCell ref="B60:B69"/>
    <mergeCell ref="C60:C69"/>
    <mergeCell ref="D60:D69"/>
    <mergeCell ref="E60:E69"/>
    <mergeCell ref="F60:F69"/>
    <mergeCell ref="G60:G69"/>
    <mergeCell ref="H60:H69"/>
    <mergeCell ref="I60:I69"/>
    <mergeCell ref="M40:M49"/>
    <mergeCell ref="G40:G49"/>
    <mergeCell ref="H40:H49"/>
    <mergeCell ref="I40:I49"/>
    <mergeCell ref="J40:J49"/>
    <mergeCell ref="K40:K49"/>
    <mergeCell ref="L40:L49"/>
    <mergeCell ref="A50:A59"/>
    <mergeCell ref="B50:B59"/>
    <mergeCell ref="C50:C59"/>
    <mergeCell ref="D50:D59"/>
    <mergeCell ref="E50:E59"/>
    <mergeCell ref="F50:F59"/>
    <mergeCell ref="M50:M59"/>
    <mergeCell ref="G50:G59"/>
    <mergeCell ref="H50:H59"/>
    <mergeCell ref="I50:I59"/>
    <mergeCell ref="J50:J59"/>
    <mergeCell ref="K50:K59"/>
    <mergeCell ref="L50:L59"/>
    <mergeCell ref="A20:A29"/>
    <mergeCell ref="B20:B29"/>
    <mergeCell ref="C20:C29"/>
    <mergeCell ref="D20:D29"/>
    <mergeCell ref="E20:E29"/>
    <mergeCell ref="F20:F29"/>
    <mergeCell ref="G20:G29"/>
    <mergeCell ref="A40:A49"/>
    <mergeCell ref="B40:B49"/>
    <mergeCell ref="C40:C49"/>
    <mergeCell ref="D40:D49"/>
    <mergeCell ref="E40:E49"/>
    <mergeCell ref="F40:F49"/>
    <mergeCell ref="A30:A39"/>
    <mergeCell ref="B30:B39"/>
    <mergeCell ref="C30:C39"/>
    <mergeCell ref="D30:D39"/>
    <mergeCell ref="E30:E39"/>
    <mergeCell ref="F30:F39"/>
    <mergeCell ref="M30:M39"/>
    <mergeCell ref="G30:G39"/>
    <mergeCell ref="H30:H39"/>
    <mergeCell ref="I30:I39"/>
    <mergeCell ref="J30:J39"/>
    <mergeCell ref="K30:K39"/>
    <mergeCell ref="L30:L39"/>
    <mergeCell ref="H20:H29"/>
    <mergeCell ref="I20:I29"/>
    <mergeCell ref="M10:M19"/>
    <mergeCell ref="G10:G19"/>
    <mergeCell ref="H10:H19"/>
    <mergeCell ref="I10:I19"/>
    <mergeCell ref="J10:J19"/>
    <mergeCell ref="K10:K19"/>
    <mergeCell ref="L10:L19"/>
    <mergeCell ref="J20:J29"/>
    <mergeCell ref="K20:K29"/>
    <mergeCell ref="L20:L29"/>
    <mergeCell ref="M20:M29"/>
    <mergeCell ref="A10:A19"/>
    <mergeCell ref="B10:B19"/>
    <mergeCell ref="C10:C19"/>
    <mergeCell ref="D10:D19"/>
    <mergeCell ref="E10:E19"/>
    <mergeCell ref="F10:F19"/>
    <mergeCell ref="A7:C7"/>
    <mergeCell ref="D7:F7"/>
    <mergeCell ref="G7:G8"/>
    <mergeCell ref="H7:H8"/>
    <mergeCell ref="I7:J7"/>
    <mergeCell ref="K7:L7"/>
    <mergeCell ref="M7:M8"/>
    <mergeCell ref="A9:G9"/>
    <mergeCell ref="A1:C3"/>
    <mergeCell ref="D1:J2"/>
    <mergeCell ref="K1:M3"/>
    <mergeCell ref="A4:B4"/>
    <mergeCell ref="C4:M4"/>
    <mergeCell ref="A5:B5"/>
    <mergeCell ref="C5:M5"/>
    <mergeCell ref="A6:B6"/>
    <mergeCell ref="C6:M6"/>
    <mergeCell ref="J90:J99"/>
    <mergeCell ref="K90:K99"/>
    <mergeCell ref="L90:L99"/>
    <mergeCell ref="M90:M99"/>
    <mergeCell ref="A90:A99"/>
    <mergeCell ref="B90:B99"/>
    <mergeCell ref="C90:C99"/>
    <mergeCell ref="D90:D99"/>
    <mergeCell ref="E90:E99"/>
    <mergeCell ref="F90:F99"/>
    <mergeCell ref="G90:G99"/>
    <mergeCell ref="H90:H99"/>
    <mergeCell ref="I90:I99"/>
  </mergeCells>
  <conditionalFormatting sqref="A7:B7">
    <cfRule type="containsText" dxfId="75" priority="49" operator="containsText" text="3- Moderado">
      <formula>NOT(ISERROR(SEARCH("3- Moderado",A7)))</formula>
    </cfRule>
    <cfRule type="containsText" dxfId="74" priority="50" operator="containsText" text="6- Moderado">
      <formula>NOT(ISERROR(SEARCH("6- Moderado",A7)))</formula>
    </cfRule>
    <cfRule type="containsText" dxfId="73" priority="51" operator="containsText" text="4- Moderado">
      <formula>NOT(ISERROR(SEARCH("4- Moderado",A7)))</formula>
    </cfRule>
    <cfRule type="containsText" dxfId="72" priority="52" operator="containsText" text="3- Bajo">
      <formula>NOT(ISERROR(SEARCH("3- Bajo",A7)))</formula>
    </cfRule>
    <cfRule type="containsText" dxfId="71" priority="53" operator="containsText" text="4- Bajo">
      <formula>NOT(ISERROR(SEARCH("4- Bajo",A7)))</formula>
    </cfRule>
    <cfRule type="containsText" dxfId="70" priority="54" operator="containsText" text="1- Bajo">
      <formula>NOT(ISERROR(SEARCH("1- Bajo",A7)))</formula>
    </cfRule>
  </conditionalFormatting>
  <conditionalFormatting sqref="C8:F8">
    <cfRule type="containsText" dxfId="69" priority="43" operator="containsText" text="3- Moderado">
      <formula>NOT(ISERROR(SEARCH("3- Moderado",C8)))</formula>
    </cfRule>
    <cfRule type="containsText" dxfId="68" priority="44" operator="containsText" text="6- Moderado">
      <formula>NOT(ISERROR(SEARCH("6- Moderado",C8)))</formula>
    </cfRule>
    <cfRule type="containsText" dxfId="67" priority="45" operator="containsText" text="4- Moderado">
      <formula>NOT(ISERROR(SEARCH("4- Moderado",C8)))</formula>
    </cfRule>
    <cfRule type="containsText" dxfId="66" priority="46" operator="containsText" text="3- Bajo">
      <formula>NOT(ISERROR(SEARCH("3- Bajo",C8)))</formula>
    </cfRule>
    <cfRule type="containsText" dxfId="65" priority="47" operator="containsText" text="4- Bajo">
      <formula>NOT(ISERROR(SEARCH("4- Bajo",C8)))</formula>
    </cfRule>
    <cfRule type="containsText" dxfId="64" priority="48" operator="containsText" text="1- Bajo">
      <formula>NOT(ISERROR(SEARCH("1- Bajo",C8)))</formula>
    </cfRule>
  </conditionalFormatting>
  <conditionalFormatting sqref="A10:E10">
    <cfRule type="containsText" dxfId="63" priority="36" operator="containsText" text="3- Moderado">
      <formula>NOT(ISERROR(SEARCH("3- Moderado",A10)))</formula>
    </cfRule>
    <cfRule type="containsText" dxfId="62" priority="37" operator="containsText" text="6- Moderado">
      <formula>NOT(ISERROR(SEARCH("6- Moderado",A10)))</formula>
    </cfRule>
    <cfRule type="containsText" dxfId="61" priority="38" operator="containsText" text="4- Moderado">
      <formula>NOT(ISERROR(SEARCH("4- Moderado",A10)))</formula>
    </cfRule>
    <cfRule type="containsText" dxfId="60" priority="39" operator="containsText" text="3- Bajo">
      <formula>NOT(ISERROR(SEARCH("3- Bajo",A10)))</formula>
    </cfRule>
    <cfRule type="containsText" dxfId="59" priority="40" operator="containsText" text="4- Bajo">
      <formula>NOT(ISERROR(SEARCH("4- Bajo",A10)))</formula>
    </cfRule>
    <cfRule type="containsText" dxfId="58" priority="41" operator="containsText" text="1- Bajo">
      <formula>NOT(ISERROR(SEARCH("1- Bajo",A10)))</formula>
    </cfRule>
  </conditionalFormatting>
  <conditionalFormatting sqref="D10:D99">
    <cfRule type="containsText" dxfId="57" priority="26" operator="containsText" text="Muy Alta">
      <formula>NOT(ISERROR(SEARCH("Muy Alta",D10)))</formula>
    </cfRule>
    <cfRule type="containsText" dxfId="56" priority="27" operator="containsText" text="Alta">
      <formula>NOT(ISERROR(SEARCH("Alta",D10)))</formula>
    </cfRule>
    <cfRule type="containsText" dxfId="55" priority="28" operator="containsText" text="Baja">
      <formula>NOT(ISERROR(SEARCH("Baja",D10)))</formula>
    </cfRule>
    <cfRule type="containsText" dxfId="54" priority="29" operator="containsText" text="Muy Baja">
      <formula>NOT(ISERROR(SEARCH("Muy Baja",D10)))</formula>
    </cfRule>
    <cfRule type="containsText" dxfId="53" priority="31" operator="containsText" text="Media">
      <formula>NOT(ISERROR(SEARCH("Media",D10)))</formula>
    </cfRule>
  </conditionalFormatting>
  <conditionalFormatting sqref="E10:E99">
    <cfRule type="containsText" dxfId="52" priority="22" operator="containsText" text="Catastrófico">
      <formula>NOT(ISERROR(SEARCH("Catastrófico",E10)))</formula>
    </cfRule>
    <cfRule type="containsText" dxfId="51" priority="23" operator="containsText" text="Mayor">
      <formula>NOT(ISERROR(SEARCH("Mayor",E10)))</formula>
    </cfRule>
    <cfRule type="containsText" dxfId="50" priority="24" operator="containsText" text="Menor">
      <formula>NOT(ISERROR(SEARCH("Menor",E10)))</formula>
    </cfRule>
    <cfRule type="containsText" dxfId="49" priority="25" operator="containsText" text="Leve">
      <formula>NOT(ISERROR(SEARCH("Leve",E10)))</formula>
    </cfRule>
  </conditionalFormatting>
  <conditionalFormatting sqref="E10:F99">
    <cfRule type="containsText" dxfId="48" priority="30" operator="containsText" text="Moderado">
      <formula>NOT(ISERROR(SEARCH("Moderado",E10)))</formula>
    </cfRule>
  </conditionalFormatting>
  <conditionalFormatting sqref="F10:F99">
    <cfRule type="containsText" dxfId="47" priority="32" operator="containsText" text="Bajo">
      <formula>NOT(ISERROR(SEARCH("Bajo",F10)))</formula>
    </cfRule>
    <cfRule type="containsText" dxfId="46" priority="33" operator="containsText" text="Moderado">
      <formula>NOT(ISERROR(SEARCH("Moderado",F10)))</formula>
    </cfRule>
    <cfRule type="containsText" dxfId="45" priority="34" operator="containsText" text="Alto">
      <formula>NOT(ISERROR(SEARCH("Alto",F10)))</formula>
    </cfRule>
    <cfRule type="containsText" dxfId="44" priority="35" operator="containsText" text="Extremo">
      <formula>NOT(ISERROR(SEARCH("Extremo",F10)))</formula>
    </cfRule>
  </conditionalFormatting>
  <conditionalFormatting sqref="A20:E20 A30:E30 A40:E40 A50:E50 A60:E60 A70:E70 A80:E80 A90:E90">
    <cfRule type="containsText" dxfId="43" priority="15" operator="containsText" text="3- Moderado">
      <formula>NOT(ISERROR(SEARCH("3- Moderado",A20)))</formula>
    </cfRule>
    <cfRule type="containsText" dxfId="42" priority="16" operator="containsText" text="6- Moderado">
      <formula>NOT(ISERROR(SEARCH("6- Moderado",A20)))</formula>
    </cfRule>
    <cfRule type="containsText" dxfId="41" priority="17" operator="containsText" text="4- Moderado">
      <formula>NOT(ISERROR(SEARCH("4- Moderado",A20)))</formula>
    </cfRule>
    <cfRule type="containsText" dxfId="40" priority="18" operator="containsText" text="3- Bajo">
      <formula>NOT(ISERROR(SEARCH("3- Bajo",A20)))</formula>
    </cfRule>
    <cfRule type="containsText" dxfId="39" priority="19" operator="containsText" text="4- Bajo">
      <formula>NOT(ISERROR(SEARCH("4- Bajo",A20)))</formula>
    </cfRule>
    <cfRule type="containsText" dxfId="38" priority="20" operator="containsText" text="1- Bajo">
      <formula>NOT(ISERROR(SEARCH("1- Bajo",A20)))</formula>
    </cfRule>
  </conditionalFormatting>
  <conditionalFormatting sqref="F10:F19">
    <cfRule type="colorScale" priority="824">
      <colorScale>
        <cfvo type="min"/>
        <cfvo type="max"/>
        <color rgb="FFFF7128"/>
        <color rgb="FFFFEF9C"/>
      </colorScale>
    </cfRule>
  </conditionalFormatting>
  <conditionalFormatting sqref="F20:F99">
    <cfRule type="colorScale" priority="922">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49B0F1CB-6AF1-4009-A881-E204277D951A}">
          <x14:formula1>
            <xm:f>'9- Matriz de Calor '!$S$7:$S$10</xm:f>
          </x14:formula1>
          <xm:sqref>G9 G50:G99</xm:sqref>
        </x14:dataValidation>
        <x14:dataValidation type="list" allowBlank="1" showInputMessage="1" showErrorMessage="1" xr:uid="{34882C9F-9F94-47EF-B5B4-29E25281FEB3}">
          <x14:formula1>
            <xm:f>'9- Matriz de Calor '!$S$8:$S$11</xm:f>
          </x14:formula1>
          <xm:sqref>G10:G49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N99"/>
  <sheetViews>
    <sheetView tabSelected="1" topLeftCell="C8" zoomScale="80" zoomScaleNormal="80" workbookViewId="0">
      <selection activeCell="H10" sqref="H10:H19"/>
    </sheetView>
  </sheetViews>
  <sheetFormatPr defaultColWidth="11.42578125" defaultRowHeight="15"/>
  <cols>
    <col min="1" max="1" width="6.140625" style="87" customWidth="1"/>
    <col min="2" max="2" width="22.42578125" style="87" customWidth="1"/>
    <col min="3" max="3" width="42" style="34" customWidth="1"/>
    <col min="4" max="4" width="15" style="88" customWidth="1"/>
    <col min="5" max="6" width="15" style="89" customWidth="1"/>
    <col min="7" max="7" width="14.140625" style="34" customWidth="1"/>
    <col min="8" max="8" width="51.5703125" style="34" customWidth="1"/>
    <col min="9" max="9" width="10.5703125" style="34" customWidth="1"/>
    <col min="10" max="10" width="11" style="34" customWidth="1"/>
    <col min="11" max="11" width="15" style="34" customWidth="1"/>
    <col min="12" max="12" width="14.42578125" style="34" customWidth="1"/>
    <col min="13" max="13" width="48.28515625" style="34" customWidth="1"/>
    <col min="14" max="16384" width="11.42578125" style="34"/>
  </cols>
  <sheetData>
    <row r="1" spans="1:14" s="78" customFormat="1" ht="16.5" customHeight="1">
      <c r="A1" s="485"/>
      <c r="B1" s="485"/>
      <c r="C1" s="485"/>
      <c r="D1" s="486"/>
      <c r="E1" s="486"/>
      <c r="F1" s="486"/>
      <c r="G1" s="486"/>
      <c r="H1" s="486"/>
      <c r="I1" s="486"/>
      <c r="J1" s="486"/>
      <c r="K1" s="484"/>
      <c r="L1" s="484"/>
      <c r="M1" s="484"/>
    </row>
    <row r="2" spans="1:14" s="78" customFormat="1" ht="39.75" customHeight="1">
      <c r="A2" s="485"/>
      <c r="B2" s="485"/>
      <c r="C2" s="485"/>
      <c r="D2" s="486"/>
      <c r="E2" s="486"/>
      <c r="F2" s="486"/>
      <c r="G2" s="486"/>
      <c r="H2" s="486"/>
      <c r="I2" s="486"/>
      <c r="J2" s="486"/>
      <c r="K2" s="484"/>
      <c r="L2" s="484"/>
      <c r="M2" s="484"/>
    </row>
    <row r="3" spans="1:14" s="78" customFormat="1" ht="3" customHeight="1">
      <c r="A3" s="485"/>
      <c r="B3" s="485"/>
      <c r="C3" s="485"/>
      <c r="D3" s="243"/>
      <c r="E3" s="243"/>
      <c r="F3" s="243"/>
      <c r="G3" s="243"/>
      <c r="H3" s="243"/>
      <c r="I3" s="243"/>
      <c r="J3" s="243"/>
      <c r="K3" s="484"/>
      <c r="L3" s="484"/>
      <c r="M3" s="484"/>
    </row>
    <row r="4" spans="1:14" s="78" customFormat="1" ht="21.75" customHeight="1">
      <c r="A4" s="364" t="s">
        <v>339</v>
      </c>
      <c r="B4" s="364"/>
      <c r="C4" s="397" t="s">
        <v>5</v>
      </c>
      <c r="D4" s="397"/>
      <c r="E4" s="397"/>
      <c r="F4" s="397"/>
      <c r="G4" s="397"/>
      <c r="H4" s="397"/>
      <c r="I4" s="397"/>
      <c r="J4" s="397"/>
      <c r="K4" s="397"/>
      <c r="L4" s="397"/>
      <c r="M4" s="510"/>
      <c r="N4" s="248"/>
    </row>
    <row r="5" spans="1:14" s="78" customFormat="1" ht="40.9" customHeight="1">
      <c r="A5" s="364" t="s">
        <v>340</v>
      </c>
      <c r="B5" s="364"/>
      <c r="C5" s="398" t="s">
        <v>341</v>
      </c>
      <c r="D5" s="398"/>
      <c r="E5" s="398"/>
      <c r="F5" s="398"/>
      <c r="G5" s="398"/>
      <c r="H5" s="398"/>
      <c r="I5" s="398"/>
      <c r="J5" s="398"/>
      <c r="K5" s="398"/>
      <c r="L5" s="398"/>
      <c r="M5" s="497"/>
      <c r="N5" s="248"/>
    </row>
    <row r="6" spans="1:14" s="78" customFormat="1" ht="24.75" customHeight="1" thickBot="1">
      <c r="A6" s="364" t="s">
        <v>342</v>
      </c>
      <c r="B6" s="364"/>
      <c r="C6" s="497" t="s">
        <v>256</v>
      </c>
      <c r="D6" s="498"/>
      <c r="E6" s="498"/>
      <c r="F6" s="498"/>
      <c r="G6" s="498"/>
      <c r="H6" s="498"/>
      <c r="I6" s="498"/>
      <c r="J6" s="498"/>
      <c r="K6" s="498"/>
      <c r="L6" s="498"/>
      <c r="M6" s="498"/>
      <c r="N6" s="248"/>
    </row>
    <row r="7" spans="1:14" s="84" customFormat="1" ht="24.75" customHeight="1" thickTop="1" thickBot="1">
      <c r="A7" s="492" t="s">
        <v>487</v>
      </c>
      <c r="B7" s="493"/>
      <c r="C7" s="494"/>
      <c r="D7" s="495" t="s">
        <v>488</v>
      </c>
      <c r="E7" s="495"/>
      <c r="F7" s="495"/>
      <c r="G7" s="496" t="s">
        <v>489</v>
      </c>
      <c r="H7" s="487" t="s">
        <v>490</v>
      </c>
      <c r="I7" s="489" t="s">
        <v>491</v>
      </c>
      <c r="J7" s="490"/>
      <c r="K7" s="489" t="s">
        <v>492</v>
      </c>
      <c r="L7" s="490"/>
      <c r="M7" s="491" t="s">
        <v>493</v>
      </c>
      <c r="N7" s="249"/>
    </row>
    <row r="8" spans="1:14" s="85" customFormat="1" ht="57" customHeight="1" thickTop="1" thickBot="1">
      <c r="A8" s="244" t="s">
        <v>40</v>
      </c>
      <c r="B8" s="244" t="s">
        <v>194</v>
      </c>
      <c r="C8" s="244" t="s">
        <v>196</v>
      </c>
      <c r="D8" s="245" t="s">
        <v>206</v>
      </c>
      <c r="E8" s="245" t="s">
        <v>494</v>
      </c>
      <c r="F8" s="245" t="s">
        <v>495</v>
      </c>
      <c r="G8" s="496"/>
      <c r="H8" s="488"/>
      <c r="I8" s="246" t="s">
        <v>496</v>
      </c>
      <c r="J8" s="246" t="s">
        <v>497</v>
      </c>
      <c r="K8" s="246" t="s">
        <v>498</v>
      </c>
      <c r="L8" s="246" t="s">
        <v>499</v>
      </c>
      <c r="M8" s="491"/>
      <c r="N8" s="250"/>
    </row>
    <row r="9" spans="1:14" s="86" customFormat="1" ht="3.75" customHeight="1">
      <c r="A9" s="500"/>
      <c r="B9" s="501"/>
      <c r="C9" s="501"/>
      <c r="D9" s="501"/>
      <c r="E9" s="501"/>
      <c r="F9" s="501"/>
      <c r="G9" s="501"/>
      <c r="H9" s="247"/>
      <c r="I9" s="247"/>
      <c r="J9" s="247"/>
      <c r="K9" s="247"/>
      <c r="L9" s="247"/>
      <c r="M9" s="90"/>
    </row>
    <row r="10" spans="1:14" s="86" customFormat="1" ht="13.5" customHeight="1">
      <c r="A10" s="503">
        <f>'7- Mapa Final'!A10</f>
        <v>1</v>
      </c>
      <c r="B10" s="504" t="str">
        <f>'7- Mapa Final'!B10</f>
        <v>Incumplimiento Contractual</v>
      </c>
      <c r="C10" s="504" t="str">
        <f>'7- Mapa Final'!C10</f>
        <v>Posibilidad de incumplimiento de metas establecidas debido a que los bienes o servicios contratados se entreguen más allá del plazo de ejecución pactado, de manera incompleta, o en malas condiciones de calidad.</v>
      </c>
      <c r="D10" s="505" t="str">
        <f>'7- Mapa Final'!J10</f>
        <v>Baja - 2</v>
      </c>
      <c r="E10" s="507" t="str">
        <f>'7- Mapa Final'!K10</f>
        <v>Leve - 1</v>
      </c>
      <c r="F10" s="483" t="str">
        <f>'7- Mapa Final'!M10</f>
        <v>Bajo - 2</v>
      </c>
      <c r="G10" s="394" t="s">
        <v>387</v>
      </c>
      <c r="H10" s="482" t="s">
        <v>512</v>
      </c>
      <c r="I10" s="481"/>
      <c r="J10" s="481"/>
      <c r="K10" s="480">
        <v>45566</v>
      </c>
      <c r="L10" s="480">
        <v>45657</v>
      </c>
      <c r="M10" s="513" t="s">
        <v>513</v>
      </c>
    </row>
    <row r="11" spans="1:14" s="86" customFormat="1" ht="13.5" customHeight="1">
      <c r="A11" s="503"/>
      <c r="B11" s="504"/>
      <c r="C11" s="504"/>
      <c r="D11" s="506"/>
      <c r="E11" s="508"/>
      <c r="F11" s="483"/>
      <c r="G11" s="394"/>
      <c r="H11" s="482"/>
      <c r="I11" s="481"/>
      <c r="J11" s="481"/>
      <c r="K11" s="481"/>
      <c r="L11" s="481"/>
      <c r="M11" s="482"/>
    </row>
    <row r="12" spans="1:14" s="86" customFormat="1" ht="13.5" customHeight="1">
      <c r="A12" s="503"/>
      <c r="B12" s="504"/>
      <c r="C12" s="504"/>
      <c r="D12" s="506"/>
      <c r="E12" s="508"/>
      <c r="F12" s="483"/>
      <c r="G12" s="394"/>
      <c r="H12" s="482"/>
      <c r="I12" s="481"/>
      <c r="J12" s="481"/>
      <c r="K12" s="481"/>
      <c r="L12" s="481"/>
      <c r="M12" s="482"/>
    </row>
    <row r="13" spans="1:14" s="86" customFormat="1" ht="13.5" customHeight="1">
      <c r="A13" s="503"/>
      <c r="B13" s="504"/>
      <c r="C13" s="504"/>
      <c r="D13" s="506"/>
      <c r="E13" s="508"/>
      <c r="F13" s="483"/>
      <c r="G13" s="394"/>
      <c r="H13" s="482"/>
      <c r="I13" s="481"/>
      <c r="J13" s="481"/>
      <c r="K13" s="481"/>
      <c r="L13" s="481"/>
      <c r="M13" s="482"/>
    </row>
    <row r="14" spans="1:14" s="86" customFormat="1" ht="13.5" customHeight="1">
      <c r="A14" s="503"/>
      <c r="B14" s="504"/>
      <c r="C14" s="504"/>
      <c r="D14" s="506"/>
      <c r="E14" s="508"/>
      <c r="F14" s="483"/>
      <c r="G14" s="394"/>
      <c r="H14" s="482"/>
      <c r="I14" s="481"/>
      <c r="J14" s="481"/>
      <c r="K14" s="481"/>
      <c r="L14" s="481"/>
      <c r="M14" s="482"/>
    </row>
    <row r="15" spans="1:14" s="86" customFormat="1" ht="13.5" customHeight="1">
      <c r="A15" s="503"/>
      <c r="B15" s="504"/>
      <c r="C15" s="504"/>
      <c r="D15" s="506"/>
      <c r="E15" s="508"/>
      <c r="F15" s="483"/>
      <c r="G15" s="394"/>
      <c r="H15" s="482"/>
      <c r="I15" s="481"/>
      <c r="J15" s="481"/>
      <c r="K15" s="481"/>
      <c r="L15" s="481"/>
      <c r="M15" s="482"/>
    </row>
    <row r="16" spans="1:14" s="86" customFormat="1" ht="13.5" customHeight="1">
      <c r="A16" s="503"/>
      <c r="B16" s="504"/>
      <c r="C16" s="504"/>
      <c r="D16" s="506"/>
      <c r="E16" s="508"/>
      <c r="F16" s="483"/>
      <c r="G16" s="394"/>
      <c r="H16" s="482"/>
      <c r="I16" s="481"/>
      <c r="J16" s="481"/>
      <c r="K16" s="481"/>
      <c r="L16" s="481"/>
      <c r="M16" s="482"/>
    </row>
    <row r="17" spans="1:13" s="86" customFormat="1" ht="13.5" customHeight="1">
      <c r="A17" s="503"/>
      <c r="B17" s="504"/>
      <c r="C17" s="504"/>
      <c r="D17" s="506"/>
      <c r="E17" s="508"/>
      <c r="F17" s="483"/>
      <c r="G17" s="394"/>
      <c r="H17" s="482"/>
      <c r="I17" s="481"/>
      <c r="J17" s="481"/>
      <c r="K17" s="481"/>
      <c r="L17" s="481"/>
      <c r="M17" s="482"/>
    </row>
    <row r="18" spans="1:13" s="86" customFormat="1" ht="21.75" customHeight="1">
      <c r="A18" s="503"/>
      <c r="B18" s="504"/>
      <c r="C18" s="504"/>
      <c r="D18" s="506"/>
      <c r="E18" s="508"/>
      <c r="F18" s="483"/>
      <c r="G18" s="394"/>
      <c r="H18" s="482"/>
      <c r="I18" s="481"/>
      <c r="J18" s="481"/>
      <c r="K18" s="481"/>
      <c r="L18" s="481"/>
      <c r="M18" s="482"/>
    </row>
    <row r="19" spans="1:13" s="86" customFormat="1" ht="21.75" customHeight="1">
      <c r="A19" s="503"/>
      <c r="B19" s="504"/>
      <c r="C19" s="504"/>
      <c r="D19" s="506"/>
      <c r="E19" s="508"/>
      <c r="F19" s="483"/>
      <c r="G19" s="394"/>
      <c r="H19" s="482"/>
      <c r="I19" s="481"/>
      <c r="J19" s="481"/>
      <c r="K19" s="481"/>
      <c r="L19" s="481"/>
      <c r="M19" s="482"/>
    </row>
    <row r="20" spans="1:13" s="86" customFormat="1" ht="13.5" customHeight="1">
      <c r="A20" s="503">
        <f>'7- Mapa Final'!A20</f>
        <v>2</v>
      </c>
      <c r="B20" s="504" t="str">
        <f>'7- Mapa Final'!B20</f>
        <v>Corrupción</v>
      </c>
      <c r="C20" s="504" t="str">
        <f>'7- Mapa Final'!C20</f>
        <v>Posibilidad de actos indebidos de  los servidores judiciales debido a  la carencia en transparencia, ética y valores</v>
      </c>
      <c r="D20" s="505" t="str">
        <f>'7- Mapa Final'!J20</f>
        <v>Muy Baja - 1</v>
      </c>
      <c r="E20" s="507" t="str">
        <f>'7- Mapa Final'!K20</f>
        <v>Menor - 2</v>
      </c>
      <c r="F20" s="483" t="str">
        <f>'7- Mapa Final'!M20</f>
        <v>Bajo - 2</v>
      </c>
      <c r="G20" s="394" t="s">
        <v>387</v>
      </c>
      <c r="H20" s="482"/>
      <c r="I20" s="481"/>
      <c r="J20" s="481"/>
      <c r="K20" s="480">
        <v>45566</v>
      </c>
      <c r="L20" s="480">
        <v>45657</v>
      </c>
      <c r="M20" s="482" t="s">
        <v>511</v>
      </c>
    </row>
    <row r="21" spans="1:13" s="86" customFormat="1" ht="13.5" customHeight="1">
      <c r="A21" s="503"/>
      <c r="B21" s="504"/>
      <c r="C21" s="504"/>
      <c r="D21" s="506"/>
      <c r="E21" s="508"/>
      <c r="F21" s="483"/>
      <c r="G21" s="394"/>
      <c r="H21" s="482"/>
      <c r="I21" s="481"/>
      <c r="J21" s="481"/>
      <c r="K21" s="481"/>
      <c r="L21" s="481"/>
      <c r="M21" s="482"/>
    </row>
    <row r="22" spans="1:13" s="86" customFormat="1" ht="13.5" customHeight="1">
      <c r="A22" s="503"/>
      <c r="B22" s="504"/>
      <c r="C22" s="504"/>
      <c r="D22" s="506"/>
      <c r="E22" s="508"/>
      <c r="F22" s="483"/>
      <c r="G22" s="394"/>
      <c r="H22" s="482"/>
      <c r="I22" s="481"/>
      <c r="J22" s="481"/>
      <c r="K22" s="481"/>
      <c r="L22" s="481"/>
      <c r="M22" s="482"/>
    </row>
    <row r="23" spans="1:13" s="86" customFormat="1" ht="13.5" customHeight="1">
      <c r="A23" s="503"/>
      <c r="B23" s="504"/>
      <c r="C23" s="504"/>
      <c r="D23" s="506"/>
      <c r="E23" s="508"/>
      <c r="F23" s="483"/>
      <c r="G23" s="394"/>
      <c r="H23" s="482"/>
      <c r="I23" s="481"/>
      <c r="J23" s="481"/>
      <c r="K23" s="481"/>
      <c r="L23" s="481"/>
      <c r="M23" s="482"/>
    </row>
    <row r="24" spans="1:13" s="86" customFormat="1" ht="13.5" customHeight="1">
      <c r="A24" s="503"/>
      <c r="B24" s="504"/>
      <c r="C24" s="504"/>
      <c r="D24" s="506"/>
      <c r="E24" s="508"/>
      <c r="F24" s="483"/>
      <c r="G24" s="394"/>
      <c r="H24" s="482"/>
      <c r="I24" s="481"/>
      <c r="J24" s="481"/>
      <c r="K24" s="481"/>
      <c r="L24" s="481"/>
      <c r="M24" s="482"/>
    </row>
    <row r="25" spans="1:13" s="86" customFormat="1" ht="13.5" customHeight="1">
      <c r="A25" s="503"/>
      <c r="B25" s="504"/>
      <c r="C25" s="504"/>
      <c r="D25" s="506"/>
      <c r="E25" s="508"/>
      <c r="F25" s="483"/>
      <c r="G25" s="394"/>
      <c r="H25" s="482"/>
      <c r="I25" s="481"/>
      <c r="J25" s="481"/>
      <c r="K25" s="481"/>
      <c r="L25" s="481"/>
      <c r="M25" s="482"/>
    </row>
    <row r="26" spans="1:13" s="86" customFormat="1" ht="13.5" customHeight="1">
      <c r="A26" s="503"/>
      <c r="B26" s="504"/>
      <c r="C26" s="504"/>
      <c r="D26" s="506"/>
      <c r="E26" s="508"/>
      <c r="F26" s="483"/>
      <c r="G26" s="394"/>
      <c r="H26" s="482"/>
      <c r="I26" s="481"/>
      <c r="J26" s="481"/>
      <c r="K26" s="481"/>
      <c r="L26" s="481"/>
      <c r="M26" s="482"/>
    </row>
    <row r="27" spans="1:13" s="86" customFormat="1" ht="13.5" customHeight="1">
      <c r="A27" s="503"/>
      <c r="B27" s="504"/>
      <c r="C27" s="504"/>
      <c r="D27" s="506"/>
      <c r="E27" s="508"/>
      <c r="F27" s="483"/>
      <c r="G27" s="394"/>
      <c r="H27" s="482"/>
      <c r="I27" s="481"/>
      <c r="J27" s="481"/>
      <c r="K27" s="481"/>
      <c r="L27" s="481"/>
      <c r="M27" s="482"/>
    </row>
    <row r="28" spans="1:13" s="86" customFormat="1" ht="21.75" customHeight="1">
      <c r="A28" s="503"/>
      <c r="B28" s="504"/>
      <c r="C28" s="504"/>
      <c r="D28" s="506"/>
      <c r="E28" s="508"/>
      <c r="F28" s="483"/>
      <c r="G28" s="394"/>
      <c r="H28" s="482"/>
      <c r="I28" s="481"/>
      <c r="J28" s="481"/>
      <c r="K28" s="481"/>
      <c r="L28" s="481"/>
      <c r="M28" s="482"/>
    </row>
    <row r="29" spans="1:13" s="86" customFormat="1" ht="21.75" customHeight="1">
      <c r="A29" s="503"/>
      <c r="B29" s="504"/>
      <c r="C29" s="504"/>
      <c r="D29" s="506"/>
      <c r="E29" s="508"/>
      <c r="F29" s="483"/>
      <c r="G29" s="394"/>
      <c r="H29" s="482"/>
      <c r="I29" s="481"/>
      <c r="J29" s="481"/>
      <c r="K29" s="481"/>
      <c r="L29" s="481"/>
      <c r="M29" s="482"/>
    </row>
    <row r="30" spans="1:13" s="86" customFormat="1" ht="13.5" customHeight="1">
      <c r="A30" s="503">
        <f>'7- Mapa Final'!A30</f>
        <v>3</v>
      </c>
      <c r="B30" s="504" t="str">
        <f>'7- Mapa Final'!B30</f>
        <v>Obsolescencia Tecnológica.</v>
      </c>
      <c r="C30" s="504" t="str">
        <f>'7- Mapa Final'!C30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30" s="505" t="str">
        <f>'7- Mapa Final'!J30</f>
        <v>Muy Baja - 1</v>
      </c>
      <c r="E30" s="507" t="str">
        <f>'7- Mapa Final'!K30</f>
        <v>Leve - 1</v>
      </c>
      <c r="F30" s="483" t="str">
        <f>'7- Mapa Final'!M30</f>
        <v>Bajo - 1</v>
      </c>
      <c r="G30" s="394" t="s">
        <v>387</v>
      </c>
      <c r="H30" s="482"/>
      <c r="I30" s="481"/>
      <c r="J30" s="481"/>
      <c r="K30" s="480">
        <v>45566</v>
      </c>
      <c r="L30" s="480">
        <v>45657</v>
      </c>
      <c r="M30" s="482"/>
    </row>
    <row r="31" spans="1:13" s="86" customFormat="1" ht="13.5" customHeight="1">
      <c r="A31" s="503"/>
      <c r="B31" s="504"/>
      <c r="C31" s="504"/>
      <c r="D31" s="506"/>
      <c r="E31" s="508"/>
      <c r="F31" s="483"/>
      <c r="G31" s="394"/>
      <c r="H31" s="482"/>
      <c r="I31" s="481"/>
      <c r="J31" s="481"/>
      <c r="K31" s="481"/>
      <c r="L31" s="481"/>
      <c r="M31" s="482"/>
    </row>
    <row r="32" spans="1:13" s="86" customFormat="1" ht="13.5" customHeight="1">
      <c r="A32" s="503"/>
      <c r="B32" s="504"/>
      <c r="C32" s="504"/>
      <c r="D32" s="506"/>
      <c r="E32" s="508"/>
      <c r="F32" s="483"/>
      <c r="G32" s="394"/>
      <c r="H32" s="482"/>
      <c r="I32" s="481"/>
      <c r="J32" s="481"/>
      <c r="K32" s="481"/>
      <c r="L32" s="481"/>
      <c r="M32" s="482"/>
    </row>
    <row r="33" spans="1:13" s="86" customFormat="1" ht="13.5" customHeight="1">
      <c r="A33" s="503"/>
      <c r="B33" s="504"/>
      <c r="C33" s="504"/>
      <c r="D33" s="506"/>
      <c r="E33" s="508"/>
      <c r="F33" s="483"/>
      <c r="G33" s="394"/>
      <c r="H33" s="482"/>
      <c r="I33" s="481"/>
      <c r="J33" s="481"/>
      <c r="K33" s="481"/>
      <c r="L33" s="481"/>
      <c r="M33" s="482"/>
    </row>
    <row r="34" spans="1:13" s="86" customFormat="1" ht="13.5" customHeight="1">
      <c r="A34" s="503"/>
      <c r="B34" s="504"/>
      <c r="C34" s="504"/>
      <c r="D34" s="506"/>
      <c r="E34" s="508"/>
      <c r="F34" s="483"/>
      <c r="G34" s="394"/>
      <c r="H34" s="482"/>
      <c r="I34" s="481"/>
      <c r="J34" s="481"/>
      <c r="K34" s="481"/>
      <c r="L34" s="481"/>
      <c r="M34" s="482"/>
    </row>
    <row r="35" spans="1:13" s="86" customFormat="1" ht="13.5" customHeight="1">
      <c r="A35" s="503"/>
      <c r="B35" s="504"/>
      <c r="C35" s="504"/>
      <c r="D35" s="506"/>
      <c r="E35" s="508"/>
      <c r="F35" s="483"/>
      <c r="G35" s="394"/>
      <c r="H35" s="482"/>
      <c r="I35" s="481"/>
      <c r="J35" s="481"/>
      <c r="K35" s="481"/>
      <c r="L35" s="481"/>
      <c r="M35" s="482"/>
    </row>
    <row r="36" spans="1:13" s="86" customFormat="1" ht="13.5" customHeight="1">
      <c r="A36" s="503"/>
      <c r="B36" s="504"/>
      <c r="C36" s="504"/>
      <c r="D36" s="506"/>
      <c r="E36" s="508"/>
      <c r="F36" s="483"/>
      <c r="G36" s="394"/>
      <c r="H36" s="482"/>
      <c r="I36" s="481"/>
      <c r="J36" s="481"/>
      <c r="K36" s="481"/>
      <c r="L36" s="481"/>
      <c r="M36" s="482"/>
    </row>
    <row r="37" spans="1:13" s="86" customFormat="1" ht="13.5" customHeight="1">
      <c r="A37" s="503"/>
      <c r="B37" s="504"/>
      <c r="C37" s="504"/>
      <c r="D37" s="506"/>
      <c r="E37" s="508"/>
      <c r="F37" s="483"/>
      <c r="G37" s="394"/>
      <c r="H37" s="482"/>
      <c r="I37" s="481"/>
      <c r="J37" s="481"/>
      <c r="K37" s="481"/>
      <c r="L37" s="481"/>
      <c r="M37" s="482"/>
    </row>
    <row r="38" spans="1:13" s="86" customFormat="1" ht="21.75" customHeight="1">
      <c r="A38" s="503"/>
      <c r="B38" s="504"/>
      <c r="C38" s="504"/>
      <c r="D38" s="506"/>
      <c r="E38" s="508"/>
      <c r="F38" s="483"/>
      <c r="G38" s="394"/>
      <c r="H38" s="482"/>
      <c r="I38" s="481"/>
      <c r="J38" s="481"/>
      <c r="K38" s="481"/>
      <c r="L38" s="481"/>
      <c r="M38" s="482"/>
    </row>
    <row r="39" spans="1:13" s="86" customFormat="1" ht="21.75" customHeight="1">
      <c r="A39" s="503"/>
      <c r="B39" s="504"/>
      <c r="C39" s="504"/>
      <c r="D39" s="506"/>
      <c r="E39" s="508"/>
      <c r="F39" s="483"/>
      <c r="G39" s="394"/>
      <c r="H39" s="482"/>
      <c r="I39" s="481"/>
      <c r="J39" s="481"/>
      <c r="K39" s="481"/>
      <c r="L39" s="481"/>
      <c r="M39" s="482"/>
    </row>
    <row r="40" spans="1:13" s="86" customFormat="1" ht="13.5" customHeight="1">
      <c r="A40" s="503">
        <f>'7- Mapa Final'!A40</f>
        <v>4</v>
      </c>
      <c r="B40" s="504" t="str">
        <f>'7- Mapa Final'!B40</f>
        <v>Interrupción del servicio de conectividad LAN - Local</v>
      </c>
      <c r="C40" s="504" t="str">
        <f>'7- Mapa Final'!C40</f>
        <v>Afectar el normal curso de las operaciones en alguna de las ubicaciones de la organización con ocasión a la ausencia de conectividad</v>
      </c>
      <c r="D40" s="505" t="str">
        <f>'7- Mapa Final'!J40</f>
        <v>Muy Baja - 1</v>
      </c>
      <c r="E40" s="507" t="str">
        <f>'7- Mapa Final'!K40</f>
        <v>Leve - 1</v>
      </c>
      <c r="F40" s="483" t="str">
        <f>'7- Mapa Final'!M40</f>
        <v>Bajo - 1</v>
      </c>
      <c r="G40" s="394" t="s">
        <v>387</v>
      </c>
      <c r="H40" s="482"/>
      <c r="I40" s="481"/>
      <c r="J40" s="481"/>
      <c r="K40" s="480">
        <v>45566</v>
      </c>
      <c r="L40" s="480">
        <v>45657</v>
      </c>
      <c r="M40" s="513" t="s">
        <v>508</v>
      </c>
    </row>
    <row r="41" spans="1:13" s="86" customFormat="1" ht="13.5" customHeight="1">
      <c r="A41" s="503"/>
      <c r="B41" s="504"/>
      <c r="C41" s="504"/>
      <c r="D41" s="506"/>
      <c r="E41" s="508"/>
      <c r="F41" s="483"/>
      <c r="G41" s="394"/>
      <c r="H41" s="482"/>
      <c r="I41" s="481"/>
      <c r="J41" s="481"/>
      <c r="K41" s="481"/>
      <c r="L41" s="481"/>
      <c r="M41" s="482"/>
    </row>
    <row r="42" spans="1:13" s="86" customFormat="1" ht="13.5" customHeight="1">
      <c r="A42" s="503"/>
      <c r="B42" s="504"/>
      <c r="C42" s="504"/>
      <c r="D42" s="506"/>
      <c r="E42" s="508"/>
      <c r="F42" s="483"/>
      <c r="G42" s="394"/>
      <c r="H42" s="482"/>
      <c r="I42" s="481"/>
      <c r="J42" s="481"/>
      <c r="K42" s="481"/>
      <c r="L42" s="481"/>
      <c r="M42" s="482"/>
    </row>
    <row r="43" spans="1:13" s="86" customFormat="1" ht="13.5" customHeight="1">
      <c r="A43" s="503"/>
      <c r="B43" s="504"/>
      <c r="C43" s="504"/>
      <c r="D43" s="506"/>
      <c r="E43" s="508"/>
      <c r="F43" s="483"/>
      <c r="G43" s="394"/>
      <c r="H43" s="482"/>
      <c r="I43" s="481"/>
      <c r="J43" s="481"/>
      <c r="K43" s="481"/>
      <c r="L43" s="481"/>
      <c r="M43" s="482"/>
    </row>
    <row r="44" spans="1:13" s="86" customFormat="1" ht="13.5" customHeight="1">
      <c r="A44" s="503"/>
      <c r="B44" s="504"/>
      <c r="C44" s="504"/>
      <c r="D44" s="506"/>
      <c r="E44" s="508"/>
      <c r="F44" s="483"/>
      <c r="G44" s="394"/>
      <c r="H44" s="482"/>
      <c r="I44" s="481"/>
      <c r="J44" s="481"/>
      <c r="K44" s="481"/>
      <c r="L44" s="481"/>
      <c r="M44" s="482"/>
    </row>
    <row r="45" spans="1:13" s="86" customFormat="1" ht="13.5" customHeight="1">
      <c r="A45" s="503"/>
      <c r="B45" s="504"/>
      <c r="C45" s="504"/>
      <c r="D45" s="506"/>
      <c r="E45" s="508"/>
      <c r="F45" s="483"/>
      <c r="G45" s="394"/>
      <c r="H45" s="482"/>
      <c r="I45" s="481"/>
      <c r="J45" s="481"/>
      <c r="K45" s="481"/>
      <c r="L45" s="481"/>
      <c r="M45" s="482"/>
    </row>
    <row r="46" spans="1:13" s="86" customFormat="1" ht="13.5" customHeight="1">
      <c r="A46" s="503"/>
      <c r="B46" s="504"/>
      <c r="C46" s="504"/>
      <c r="D46" s="506"/>
      <c r="E46" s="508"/>
      <c r="F46" s="483"/>
      <c r="G46" s="394"/>
      <c r="H46" s="482"/>
      <c r="I46" s="481"/>
      <c r="J46" s="481"/>
      <c r="K46" s="481"/>
      <c r="L46" s="481"/>
      <c r="M46" s="482"/>
    </row>
    <row r="47" spans="1:13" s="86" customFormat="1" ht="13.5" customHeight="1">
      <c r="A47" s="503"/>
      <c r="B47" s="504"/>
      <c r="C47" s="504"/>
      <c r="D47" s="506"/>
      <c r="E47" s="508"/>
      <c r="F47" s="483"/>
      <c r="G47" s="394"/>
      <c r="H47" s="482"/>
      <c r="I47" s="481"/>
      <c r="J47" s="481"/>
      <c r="K47" s="481"/>
      <c r="L47" s="481"/>
      <c r="M47" s="482"/>
    </row>
    <row r="48" spans="1:13" s="86" customFormat="1" ht="21.75" customHeight="1">
      <c r="A48" s="503"/>
      <c r="B48" s="504"/>
      <c r="C48" s="504"/>
      <c r="D48" s="506"/>
      <c r="E48" s="508"/>
      <c r="F48" s="483"/>
      <c r="G48" s="394"/>
      <c r="H48" s="482"/>
      <c r="I48" s="481"/>
      <c r="J48" s="481"/>
      <c r="K48" s="481"/>
      <c r="L48" s="481"/>
      <c r="M48" s="482"/>
    </row>
    <row r="49" spans="1:13" s="86" customFormat="1" ht="21.75" customHeight="1">
      <c r="A49" s="503"/>
      <c r="B49" s="504"/>
      <c r="C49" s="504"/>
      <c r="D49" s="506"/>
      <c r="E49" s="508"/>
      <c r="F49" s="483"/>
      <c r="G49" s="394"/>
      <c r="H49" s="482"/>
      <c r="I49" s="481"/>
      <c r="J49" s="481"/>
      <c r="K49" s="481"/>
      <c r="L49" s="481"/>
      <c r="M49" s="482"/>
    </row>
    <row r="50" spans="1:13" s="86" customFormat="1" ht="13.5" hidden="1" customHeight="1">
      <c r="A50" s="509">
        <f>'7- Mapa Final'!A50</f>
        <v>6</v>
      </c>
      <c r="B50" s="504" t="str">
        <f>'7- Mapa Final'!B50</f>
        <v xml:space="preserve">Recibir dádivas o beneficios a nombre propio o de terceros para  afectar la seguridad o confidencialidad de la información   </v>
      </c>
      <c r="C50" s="504" t="str">
        <f>'7- Mapa Final'!C50</f>
        <v xml:space="preserve">Recibir dádivas o beneficios a nombre propio o de terceros por   revelar información confidencial,  alterar, retener o no publicar información.  </v>
      </c>
      <c r="D50" s="505" t="str">
        <f>'7- Mapa Final'!J50</f>
        <v>Muy Baja - 1</v>
      </c>
      <c r="E50" s="507" t="str">
        <f>'7- Mapa Final'!K50</f>
        <v>Catastrófico - 5</v>
      </c>
      <c r="F50" s="483" t="str">
        <f>'7- Mapa Final'!M50</f>
        <v>Extremo - 5</v>
      </c>
      <c r="G50" s="394"/>
      <c r="H50" s="482"/>
      <c r="I50" s="481" t="s">
        <v>7</v>
      </c>
      <c r="J50" s="481"/>
      <c r="K50" s="480">
        <v>45566</v>
      </c>
      <c r="L50" s="480">
        <v>45657</v>
      </c>
      <c r="M50" s="482"/>
    </row>
    <row r="51" spans="1:13" s="86" customFormat="1" ht="13.5" hidden="1" customHeight="1">
      <c r="A51" s="509"/>
      <c r="B51" s="504"/>
      <c r="C51" s="504"/>
      <c r="D51" s="506"/>
      <c r="E51" s="508"/>
      <c r="F51" s="483"/>
      <c r="G51" s="394"/>
      <c r="H51" s="482"/>
      <c r="I51" s="481"/>
      <c r="J51" s="481"/>
      <c r="K51" s="481"/>
      <c r="L51" s="481"/>
      <c r="M51" s="482"/>
    </row>
    <row r="52" spans="1:13" s="86" customFormat="1" ht="13.5" hidden="1" customHeight="1">
      <c r="A52" s="509"/>
      <c r="B52" s="504"/>
      <c r="C52" s="504"/>
      <c r="D52" s="506"/>
      <c r="E52" s="508"/>
      <c r="F52" s="483"/>
      <c r="G52" s="394"/>
      <c r="H52" s="482"/>
      <c r="I52" s="481"/>
      <c r="J52" s="481"/>
      <c r="K52" s="481"/>
      <c r="L52" s="481"/>
      <c r="M52" s="482"/>
    </row>
    <row r="53" spans="1:13" s="86" customFormat="1" ht="13.5" hidden="1" customHeight="1">
      <c r="A53" s="509"/>
      <c r="B53" s="504"/>
      <c r="C53" s="504"/>
      <c r="D53" s="506"/>
      <c r="E53" s="508"/>
      <c r="F53" s="483"/>
      <c r="G53" s="394"/>
      <c r="H53" s="482"/>
      <c r="I53" s="481"/>
      <c r="J53" s="481"/>
      <c r="K53" s="481"/>
      <c r="L53" s="481"/>
      <c r="M53" s="482"/>
    </row>
    <row r="54" spans="1:13" s="86" customFormat="1" ht="13.5" hidden="1" customHeight="1">
      <c r="A54" s="509"/>
      <c r="B54" s="504"/>
      <c r="C54" s="504"/>
      <c r="D54" s="506"/>
      <c r="E54" s="508"/>
      <c r="F54" s="483"/>
      <c r="G54" s="394"/>
      <c r="H54" s="482"/>
      <c r="I54" s="481"/>
      <c r="J54" s="481"/>
      <c r="K54" s="481"/>
      <c r="L54" s="481"/>
      <c r="M54" s="482"/>
    </row>
    <row r="55" spans="1:13" s="86" customFormat="1" ht="13.5" hidden="1" customHeight="1">
      <c r="A55" s="509"/>
      <c r="B55" s="504"/>
      <c r="C55" s="504"/>
      <c r="D55" s="506"/>
      <c r="E55" s="508"/>
      <c r="F55" s="483"/>
      <c r="G55" s="394"/>
      <c r="H55" s="482"/>
      <c r="I55" s="481"/>
      <c r="J55" s="481"/>
      <c r="K55" s="481"/>
      <c r="L55" s="481"/>
      <c r="M55" s="482"/>
    </row>
    <row r="56" spans="1:13" s="86" customFormat="1" ht="13.5" hidden="1" customHeight="1">
      <c r="A56" s="509"/>
      <c r="B56" s="504"/>
      <c r="C56" s="504"/>
      <c r="D56" s="506"/>
      <c r="E56" s="508"/>
      <c r="F56" s="483"/>
      <c r="G56" s="394"/>
      <c r="H56" s="482"/>
      <c r="I56" s="481"/>
      <c r="J56" s="481"/>
      <c r="K56" s="481"/>
      <c r="L56" s="481"/>
      <c r="M56" s="482"/>
    </row>
    <row r="57" spans="1:13" s="86" customFormat="1" ht="13.5" hidden="1" customHeight="1">
      <c r="A57" s="509"/>
      <c r="B57" s="504"/>
      <c r="C57" s="504"/>
      <c r="D57" s="506"/>
      <c r="E57" s="508"/>
      <c r="F57" s="483"/>
      <c r="G57" s="394"/>
      <c r="H57" s="482"/>
      <c r="I57" s="481"/>
      <c r="J57" s="481"/>
      <c r="K57" s="481"/>
      <c r="L57" s="481"/>
      <c r="M57" s="482"/>
    </row>
    <row r="58" spans="1:13" s="86" customFormat="1" ht="21.75" hidden="1" customHeight="1">
      <c r="A58" s="509"/>
      <c r="B58" s="504"/>
      <c r="C58" s="504"/>
      <c r="D58" s="506"/>
      <c r="E58" s="508"/>
      <c r="F58" s="483"/>
      <c r="G58" s="394"/>
      <c r="H58" s="482"/>
      <c r="I58" s="481"/>
      <c r="J58" s="481"/>
      <c r="K58" s="481"/>
      <c r="L58" s="481"/>
      <c r="M58" s="482"/>
    </row>
    <row r="59" spans="1:13" s="86" customFormat="1" ht="21.75" hidden="1" customHeight="1">
      <c r="A59" s="509"/>
      <c r="B59" s="504"/>
      <c r="C59" s="504"/>
      <c r="D59" s="506"/>
      <c r="E59" s="508"/>
      <c r="F59" s="483"/>
      <c r="G59" s="394"/>
      <c r="H59" s="482"/>
      <c r="I59" s="481"/>
      <c r="J59" s="481"/>
      <c r="K59" s="481"/>
      <c r="L59" s="481"/>
      <c r="M59" s="482"/>
    </row>
    <row r="60" spans="1:13" s="86" customFormat="1" ht="13.5" hidden="1" customHeight="1">
      <c r="A60" s="509">
        <f>'7- Mapa Final'!A60</f>
        <v>7</v>
      </c>
      <c r="B60" s="504" t="str">
        <f>'7- Mapa Final'!B60</f>
        <v>Ofrecer, prometer, entregar, aceptar o solicitar una ventaja indebida para la asignación de permisos para el acceso y uso de servicios tecnológicos no autorizados, con exposición de datos sensibles,  en  beneficio propio o de un tercero.</v>
      </c>
      <c r="C60" s="504" t="str">
        <f>'7- Mapa Final'!C60</f>
        <v>Cuando por el acceso indebido  y malintencionado a los sistemas de información se hace el uso no apropiado de la información contenida en los sistemas en favorecimiento propio o de un tercero.</v>
      </c>
      <c r="D60" s="505" t="str">
        <f>'7- Mapa Final'!J60</f>
        <v>Muy Baja - 1</v>
      </c>
      <c r="E60" s="507" t="str">
        <f>'7- Mapa Final'!K60</f>
        <v>Moderado - 3</v>
      </c>
      <c r="F60" s="483" t="str">
        <f>'7- Mapa Final'!M60</f>
        <v>Moderado - 3</v>
      </c>
      <c r="G60" s="394"/>
      <c r="H60" s="482"/>
      <c r="I60" s="481" t="s">
        <v>7</v>
      </c>
      <c r="J60" s="481"/>
      <c r="K60" s="480">
        <v>45566</v>
      </c>
      <c r="L60" s="480">
        <v>45657</v>
      </c>
      <c r="M60" s="482"/>
    </row>
    <row r="61" spans="1:13" s="86" customFormat="1" ht="13.5" hidden="1" customHeight="1">
      <c r="A61" s="509"/>
      <c r="B61" s="504"/>
      <c r="C61" s="504"/>
      <c r="D61" s="506"/>
      <c r="E61" s="508"/>
      <c r="F61" s="483"/>
      <c r="G61" s="394"/>
      <c r="H61" s="482"/>
      <c r="I61" s="481"/>
      <c r="J61" s="481"/>
      <c r="K61" s="481"/>
      <c r="L61" s="481"/>
      <c r="M61" s="482"/>
    </row>
    <row r="62" spans="1:13" s="86" customFormat="1" ht="13.5" hidden="1" customHeight="1">
      <c r="A62" s="509"/>
      <c r="B62" s="504"/>
      <c r="C62" s="504"/>
      <c r="D62" s="506"/>
      <c r="E62" s="508"/>
      <c r="F62" s="483"/>
      <c r="G62" s="394"/>
      <c r="H62" s="482"/>
      <c r="I62" s="481"/>
      <c r="J62" s="481"/>
      <c r="K62" s="481"/>
      <c r="L62" s="481"/>
      <c r="M62" s="482"/>
    </row>
    <row r="63" spans="1:13" s="86" customFormat="1" ht="13.5" hidden="1" customHeight="1">
      <c r="A63" s="509"/>
      <c r="B63" s="504"/>
      <c r="C63" s="504"/>
      <c r="D63" s="506"/>
      <c r="E63" s="508"/>
      <c r="F63" s="483"/>
      <c r="G63" s="394"/>
      <c r="H63" s="482"/>
      <c r="I63" s="481"/>
      <c r="J63" s="481"/>
      <c r="K63" s="481"/>
      <c r="L63" s="481"/>
      <c r="M63" s="482"/>
    </row>
    <row r="64" spans="1:13" s="86" customFormat="1" ht="13.5" hidden="1" customHeight="1">
      <c r="A64" s="509"/>
      <c r="B64" s="504"/>
      <c r="C64" s="504"/>
      <c r="D64" s="506"/>
      <c r="E64" s="508"/>
      <c r="F64" s="483"/>
      <c r="G64" s="394"/>
      <c r="H64" s="482"/>
      <c r="I64" s="481"/>
      <c r="J64" s="481"/>
      <c r="K64" s="481"/>
      <c r="L64" s="481"/>
      <c r="M64" s="482"/>
    </row>
    <row r="65" spans="1:13" s="86" customFormat="1" ht="13.5" hidden="1" customHeight="1">
      <c r="A65" s="509"/>
      <c r="B65" s="504"/>
      <c r="C65" s="504"/>
      <c r="D65" s="506"/>
      <c r="E65" s="508"/>
      <c r="F65" s="483"/>
      <c r="G65" s="394"/>
      <c r="H65" s="482"/>
      <c r="I65" s="481"/>
      <c r="J65" s="481"/>
      <c r="K65" s="481"/>
      <c r="L65" s="481"/>
      <c r="M65" s="482"/>
    </row>
    <row r="66" spans="1:13" s="86" customFormat="1" ht="13.5" hidden="1" customHeight="1">
      <c r="A66" s="509"/>
      <c r="B66" s="504"/>
      <c r="C66" s="504"/>
      <c r="D66" s="506"/>
      <c r="E66" s="508"/>
      <c r="F66" s="483"/>
      <c r="G66" s="394"/>
      <c r="H66" s="482"/>
      <c r="I66" s="481"/>
      <c r="J66" s="481"/>
      <c r="K66" s="481"/>
      <c r="L66" s="481"/>
      <c r="M66" s="482"/>
    </row>
    <row r="67" spans="1:13" s="86" customFormat="1" ht="13.5" hidden="1" customHeight="1">
      <c r="A67" s="509"/>
      <c r="B67" s="504"/>
      <c r="C67" s="504"/>
      <c r="D67" s="506"/>
      <c r="E67" s="508"/>
      <c r="F67" s="483"/>
      <c r="G67" s="394"/>
      <c r="H67" s="482"/>
      <c r="I67" s="481"/>
      <c r="J67" s="481"/>
      <c r="K67" s="481"/>
      <c r="L67" s="481"/>
      <c r="M67" s="482"/>
    </row>
    <row r="68" spans="1:13" s="86" customFormat="1" ht="21.75" hidden="1" customHeight="1">
      <c r="A68" s="509"/>
      <c r="B68" s="504"/>
      <c r="C68" s="504"/>
      <c r="D68" s="506"/>
      <c r="E68" s="508"/>
      <c r="F68" s="483"/>
      <c r="G68" s="394"/>
      <c r="H68" s="482"/>
      <c r="I68" s="481"/>
      <c r="J68" s="481"/>
      <c r="K68" s="481"/>
      <c r="L68" s="481"/>
      <c r="M68" s="482"/>
    </row>
    <row r="69" spans="1:13" s="86" customFormat="1" ht="21.75" hidden="1" customHeight="1">
      <c r="A69" s="509"/>
      <c r="B69" s="504"/>
      <c r="C69" s="504"/>
      <c r="D69" s="506"/>
      <c r="E69" s="508"/>
      <c r="F69" s="483"/>
      <c r="G69" s="394"/>
      <c r="H69" s="482"/>
      <c r="I69" s="481"/>
      <c r="J69" s="481"/>
      <c r="K69" s="481"/>
      <c r="L69" s="481"/>
      <c r="M69" s="482"/>
    </row>
    <row r="70" spans="1:13" s="86" customFormat="1" ht="13.5" hidden="1" customHeight="1">
      <c r="A70" s="509">
        <f>'7- Mapa Final'!A70</f>
        <v>8</v>
      </c>
      <c r="B70" s="504" t="str">
        <f>'7- Mapa Final'!B70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504" t="str">
        <f>'7- Mapa Final'!C70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505" t="str">
        <f>'7- Mapa Final'!J70</f>
        <v>Muy Baja - 1</v>
      </c>
      <c r="E70" s="507" t="str">
        <f>'7- Mapa Final'!K70</f>
        <v>Moderado - 3</v>
      </c>
      <c r="F70" s="483" t="str">
        <f>'7- Mapa Final'!M70</f>
        <v>Moderado - 3</v>
      </c>
      <c r="G70" s="394"/>
      <c r="H70" s="482"/>
      <c r="I70" s="481" t="s">
        <v>7</v>
      </c>
      <c r="J70" s="481"/>
      <c r="K70" s="480">
        <v>45566</v>
      </c>
      <c r="L70" s="480">
        <v>45657</v>
      </c>
      <c r="M70" s="482"/>
    </row>
    <row r="71" spans="1:13" s="86" customFormat="1" ht="13.5" hidden="1" customHeight="1">
      <c r="A71" s="509"/>
      <c r="B71" s="504"/>
      <c r="C71" s="504"/>
      <c r="D71" s="506"/>
      <c r="E71" s="508"/>
      <c r="F71" s="483"/>
      <c r="G71" s="394"/>
      <c r="H71" s="482"/>
      <c r="I71" s="481"/>
      <c r="J71" s="481"/>
      <c r="K71" s="481"/>
      <c r="L71" s="481"/>
      <c r="M71" s="482"/>
    </row>
    <row r="72" spans="1:13" s="86" customFormat="1" ht="13.5" hidden="1" customHeight="1">
      <c r="A72" s="509"/>
      <c r="B72" s="504"/>
      <c r="C72" s="504"/>
      <c r="D72" s="506"/>
      <c r="E72" s="508"/>
      <c r="F72" s="483"/>
      <c r="G72" s="394"/>
      <c r="H72" s="482"/>
      <c r="I72" s="481"/>
      <c r="J72" s="481"/>
      <c r="K72" s="481"/>
      <c r="L72" s="481"/>
      <c r="M72" s="482"/>
    </row>
    <row r="73" spans="1:13" s="86" customFormat="1" ht="13.5" hidden="1" customHeight="1">
      <c r="A73" s="509"/>
      <c r="B73" s="504"/>
      <c r="C73" s="504"/>
      <c r="D73" s="506"/>
      <c r="E73" s="508"/>
      <c r="F73" s="483"/>
      <c r="G73" s="394"/>
      <c r="H73" s="482"/>
      <c r="I73" s="481"/>
      <c r="J73" s="481"/>
      <c r="K73" s="481"/>
      <c r="L73" s="481"/>
      <c r="M73" s="482"/>
    </row>
    <row r="74" spans="1:13" s="86" customFormat="1" ht="13.5" hidden="1" customHeight="1">
      <c r="A74" s="509"/>
      <c r="B74" s="504"/>
      <c r="C74" s="504"/>
      <c r="D74" s="506"/>
      <c r="E74" s="508"/>
      <c r="F74" s="483"/>
      <c r="G74" s="394"/>
      <c r="H74" s="482"/>
      <c r="I74" s="481"/>
      <c r="J74" s="481"/>
      <c r="K74" s="481"/>
      <c r="L74" s="481"/>
      <c r="M74" s="482"/>
    </row>
    <row r="75" spans="1:13" s="86" customFormat="1" ht="13.5" hidden="1" customHeight="1">
      <c r="A75" s="509"/>
      <c r="B75" s="504"/>
      <c r="C75" s="504"/>
      <c r="D75" s="506"/>
      <c r="E75" s="508"/>
      <c r="F75" s="483"/>
      <c r="G75" s="394"/>
      <c r="H75" s="482"/>
      <c r="I75" s="481"/>
      <c r="J75" s="481"/>
      <c r="K75" s="481"/>
      <c r="L75" s="481"/>
      <c r="M75" s="482"/>
    </row>
    <row r="76" spans="1:13" s="86" customFormat="1" ht="13.5" hidden="1" customHeight="1">
      <c r="A76" s="509"/>
      <c r="B76" s="504"/>
      <c r="C76" s="504"/>
      <c r="D76" s="506"/>
      <c r="E76" s="508"/>
      <c r="F76" s="483"/>
      <c r="G76" s="394"/>
      <c r="H76" s="482"/>
      <c r="I76" s="481"/>
      <c r="J76" s="481"/>
      <c r="K76" s="481"/>
      <c r="L76" s="481"/>
      <c r="M76" s="482"/>
    </row>
    <row r="77" spans="1:13" s="86" customFormat="1" ht="13.5" hidden="1" customHeight="1">
      <c r="A77" s="509"/>
      <c r="B77" s="504"/>
      <c r="C77" s="504"/>
      <c r="D77" s="506"/>
      <c r="E77" s="508"/>
      <c r="F77" s="483"/>
      <c r="G77" s="394"/>
      <c r="H77" s="482"/>
      <c r="I77" s="481"/>
      <c r="J77" s="481"/>
      <c r="K77" s="481"/>
      <c r="L77" s="481"/>
      <c r="M77" s="482"/>
    </row>
    <row r="78" spans="1:13" s="86" customFormat="1" ht="21.75" hidden="1" customHeight="1">
      <c r="A78" s="509"/>
      <c r="B78" s="504"/>
      <c r="C78" s="504"/>
      <c r="D78" s="506"/>
      <c r="E78" s="508"/>
      <c r="F78" s="483"/>
      <c r="G78" s="394"/>
      <c r="H78" s="482"/>
      <c r="I78" s="481"/>
      <c r="J78" s="481"/>
      <c r="K78" s="481"/>
      <c r="L78" s="481"/>
      <c r="M78" s="482"/>
    </row>
    <row r="79" spans="1:13" s="86" customFormat="1" ht="21.75" hidden="1" customHeight="1">
      <c r="A79" s="509"/>
      <c r="B79" s="504"/>
      <c r="C79" s="504"/>
      <c r="D79" s="506"/>
      <c r="E79" s="508"/>
      <c r="F79" s="483"/>
      <c r="G79" s="394"/>
      <c r="H79" s="482"/>
      <c r="I79" s="481"/>
      <c r="J79" s="481"/>
      <c r="K79" s="481"/>
      <c r="L79" s="481"/>
      <c r="M79" s="482"/>
    </row>
    <row r="80" spans="1:13" s="86" customFormat="1" ht="13.5" hidden="1" customHeight="1">
      <c r="A80" s="509">
        <f>'7- Mapa Final'!A80</f>
        <v>9</v>
      </c>
      <c r="B80" s="504" t="str">
        <f>'7- Mapa Final'!B80</f>
        <v>Ofrecer, prometer, entregar, aceptar o solicitar una ventaja para afectar indebidamente la evaluación técnica de ofertas en los procesos de contratación.</v>
      </c>
      <c r="C80" s="504" t="str">
        <f>'7- Mapa Final'!C80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505" t="str">
        <f>'7- Mapa Final'!J80</f>
        <v>Muy Baja - 1</v>
      </c>
      <c r="E80" s="507" t="str">
        <f>'7- Mapa Final'!K80</f>
        <v>Moderado - 3</v>
      </c>
      <c r="F80" s="483" t="str">
        <f>'7- Mapa Final'!M80</f>
        <v>Moderado - 3</v>
      </c>
      <c r="G80" s="394"/>
      <c r="H80" s="482"/>
      <c r="I80" s="481" t="s">
        <v>7</v>
      </c>
      <c r="J80" s="481"/>
      <c r="K80" s="480">
        <v>45566</v>
      </c>
      <c r="L80" s="480">
        <v>45657</v>
      </c>
      <c r="M80" s="482"/>
    </row>
    <row r="81" spans="1:13" s="86" customFormat="1" ht="13.5" hidden="1" customHeight="1">
      <c r="A81" s="509"/>
      <c r="B81" s="504"/>
      <c r="C81" s="504"/>
      <c r="D81" s="506"/>
      <c r="E81" s="508"/>
      <c r="F81" s="483"/>
      <c r="G81" s="394"/>
      <c r="H81" s="482"/>
      <c r="I81" s="481"/>
      <c r="J81" s="481"/>
      <c r="K81" s="481"/>
      <c r="L81" s="481"/>
      <c r="M81" s="482"/>
    </row>
    <row r="82" spans="1:13" s="86" customFormat="1" ht="13.5" hidden="1" customHeight="1">
      <c r="A82" s="509"/>
      <c r="B82" s="504"/>
      <c r="C82" s="504"/>
      <c r="D82" s="506"/>
      <c r="E82" s="508"/>
      <c r="F82" s="483"/>
      <c r="G82" s="394"/>
      <c r="H82" s="482"/>
      <c r="I82" s="481"/>
      <c r="J82" s="481"/>
      <c r="K82" s="481"/>
      <c r="L82" s="481"/>
      <c r="M82" s="482"/>
    </row>
    <row r="83" spans="1:13" s="86" customFormat="1" ht="13.5" hidden="1" customHeight="1">
      <c r="A83" s="509"/>
      <c r="B83" s="504"/>
      <c r="C83" s="504"/>
      <c r="D83" s="506"/>
      <c r="E83" s="508"/>
      <c r="F83" s="483"/>
      <c r="G83" s="394"/>
      <c r="H83" s="482"/>
      <c r="I83" s="481"/>
      <c r="J83" s="481"/>
      <c r="K83" s="481"/>
      <c r="L83" s="481"/>
      <c r="M83" s="482"/>
    </row>
    <row r="84" spans="1:13" s="86" customFormat="1" ht="13.5" hidden="1" customHeight="1">
      <c r="A84" s="509"/>
      <c r="B84" s="504"/>
      <c r="C84" s="504"/>
      <c r="D84" s="506"/>
      <c r="E84" s="508"/>
      <c r="F84" s="483"/>
      <c r="G84" s="394"/>
      <c r="H84" s="482"/>
      <c r="I84" s="481"/>
      <c r="J84" s="481"/>
      <c r="K84" s="481"/>
      <c r="L84" s="481"/>
      <c r="M84" s="482"/>
    </row>
    <row r="85" spans="1:13" s="86" customFormat="1" ht="13.5" hidden="1" customHeight="1">
      <c r="A85" s="509"/>
      <c r="B85" s="504"/>
      <c r="C85" s="504"/>
      <c r="D85" s="506"/>
      <c r="E85" s="508"/>
      <c r="F85" s="483"/>
      <c r="G85" s="394"/>
      <c r="H85" s="482"/>
      <c r="I85" s="481"/>
      <c r="J85" s="481"/>
      <c r="K85" s="481"/>
      <c r="L85" s="481"/>
      <c r="M85" s="482"/>
    </row>
    <row r="86" spans="1:13" s="86" customFormat="1" ht="13.5" hidden="1" customHeight="1">
      <c r="A86" s="509"/>
      <c r="B86" s="504"/>
      <c r="C86" s="504"/>
      <c r="D86" s="506"/>
      <c r="E86" s="508"/>
      <c r="F86" s="483"/>
      <c r="G86" s="394"/>
      <c r="H86" s="482"/>
      <c r="I86" s="481"/>
      <c r="J86" s="481"/>
      <c r="K86" s="481"/>
      <c r="L86" s="481"/>
      <c r="M86" s="482"/>
    </row>
    <row r="87" spans="1:13" s="86" customFormat="1" ht="13.5" hidden="1" customHeight="1">
      <c r="A87" s="509"/>
      <c r="B87" s="504"/>
      <c r="C87" s="504"/>
      <c r="D87" s="506"/>
      <c r="E87" s="508"/>
      <c r="F87" s="483"/>
      <c r="G87" s="394"/>
      <c r="H87" s="482"/>
      <c r="I87" s="481"/>
      <c r="J87" s="481"/>
      <c r="K87" s="481"/>
      <c r="L87" s="481"/>
      <c r="M87" s="482"/>
    </row>
    <row r="88" spans="1:13" s="86" customFormat="1" ht="21.75" hidden="1" customHeight="1">
      <c r="A88" s="509"/>
      <c r="B88" s="504"/>
      <c r="C88" s="504"/>
      <c r="D88" s="506"/>
      <c r="E88" s="508"/>
      <c r="F88" s="483"/>
      <c r="G88" s="394"/>
      <c r="H88" s="482"/>
      <c r="I88" s="481"/>
      <c r="J88" s="481"/>
      <c r="K88" s="481"/>
      <c r="L88" s="481"/>
      <c r="M88" s="482"/>
    </row>
    <row r="89" spans="1:13" s="86" customFormat="1" ht="21.75" hidden="1" customHeight="1">
      <c r="A89" s="509"/>
      <c r="B89" s="504"/>
      <c r="C89" s="504"/>
      <c r="D89" s="506"/>
      <c r="E89" s="508"/>
      <c r="F89" s="483"/>
      <c r="G89" s="394"/>
      <c r="H89" s="482"/>
      <c r="I89" s="481"/>
      <c r="J89" s="481"/>
      <c r="K89" s="481"/>
      <c r="L89" s="481"/>
      <c r="M89" s="482"/>
    </row>
    <row r="90" spans="1:13" hidden="1">
      <c r="A90" s="509">
        <f>'7- Mapa Final'!A90</f>
        <v>10</v>
      </c>
      <c r="B90" s="504" t="str">
        <f>'7- Mapa Final'!B90</f>
        <v>Ofrecer, prometer, entregar, aceptar o solicitar una ventaja indebida  para afectar la supervisión o interventoría de los contratos.</v>
      </c>
      <c r="C90" s="504" t="str">
        <f>'7- Mapa Final'!C90</f>
        <v>Cuando se favorece  indebidamente la intervención de personas inescrupulosas (ejem:  consultores externos, fabricantes, proveedores, oferentes, proponentes, entre otros.), para afectar indebidamente la supervisión o interventoría de los contratos.</v>
      </c>
      <c r="D90" s="505" t="str">
        <f>'7- Mapa Final'!J90</f>
        <v>Muy Baja - 1</v>
      </c>
      <c r="E90" s="507" t="str">
        <f>'7- Mapa Final'!K90</f>
        <v>Moderado - 3</v>
      </c>
      <c r="F90" s="483" t="str">
        <f>'7- Mapa Final'!M90</f>
        <v>Moderado - 3</v>
      </c>
      <c r="G90" s="394"/>
      <c r="H90" s="482"/>
      <c r="I90" s="481" t="s">
        <v>7</v>
      </c>
      <c r="J90" s="481"/>
      <c r="K90" s="480">
        <v>45566</v>
      </c>
      <c r="L90" s="480">
        <v>45657</v>
      </c>
      <c r="M90" s="482"/>
    </row>
    <row r="91" spans="1:13" hidden="1">
      <c r="A91" s="509"/>
      <c r="B91" s="504"/>
      <c r="C91" s="504"/>
      <c r="D91" s="506"/>
      <c r="E91" s="508"/>
      <c r="F91" s="483"/>
      <c r="G91" s="394"/>
      <c r="H91" s="482"/>
      <c r="I91" s="481"/>
      <c r="J91" s="481"/>
      <c r="K91" s="481"/>
      <c r="L91" s="481"/>
      <c r="M91" s="482"/>
    </row>
    <row r="92" spans="1:13" hidden="1">
      <c r="A92" s="509"/>
      <c r="B92" s="504"/>
      <c r="C92" s="504"/>
      <c r="D92" s="506"/>
      <c r="E92" s="508"/>
      <c r="F92" s="483"/>
      <c r="G92" s="394"/>
      <c r="H92" s="482"/>
      <c r="I92" s="481"/>
      <c r="J92" s="481"/>
      <c r="K92" s="481"/>
      <c r="L92" s="481"/>
      <c r="M92" s="482"/>
    </row>
    <row r="93" spans="1:13" hidden="1">
      <c r="A93" s="509"/>
      <c r="B93" s="504"/>
      <c r="C93" s="504"/>
      <c r="D93" s="506"/>
      <c r="E93" s="508"/>
      <c r="F93" s="483"/>
      <c r="G93" s="394"/>
      <c r="H93" s="482"/>
      <c r="I93" s="481"/>
      <c r="J93" s="481"/>
      <c r="K93" s="481"/>
      <c r="L93" s="481"/>
      <c r="M93" s="482"/>
    </row>
    <row r="94" spans="1:13" hidden="1">
      <c r="A94" s="509"/>
      <c r="B94" s="504"/>
      <c r="C94" s="504"/>
      <c r="D94" s="506"/>
      <c r="E94" s="508"/>
      <c r="F94" s="483"/>
      <c r="G94" s="394"/>
      <c r="H94" s="482"/>
      <c r="I94" s="481"/>
      <c r="J94" s="481"/>
      <c r="K94" s="481"/>
      <c r="L94" s="481"/>
      <c r="M94" s="482"/>
    </row>
    <row r="95" spans="1:13" hidden="1">
      <c r="A95" s="509"/>
      <c r="B95" s="504"/>
      <c r="C95" s="504"/>
      <c r="D95" s="506"/>
      <c r="E95" s="508"/>
      <c r="F95" s="483"/>
      <c r="G95" s="394"/>
      <c r="H95" s="482"/>
      <c r="I95" s="481"/>
      <c r="J95" s="481"/>
      <c r="K95" s="481"/>
      <c r="L95" s="481"/>
      <c r="M95" s="482"/>
    </row>
    <row r="96" spans="1:13" hidden="1">
      <c r="A96" s="509"/>
      <c r="B96" s="504"/>
      <c r="C96" s="504"/>
      <c r="D96" s="506"/>
      <c r="E96" s="508"/>
      <c r="F96" s="483"/>
      <c r="G96" s="394"/>
      <c r="H96" s="482"/>
      <c r="I96" s="481"/>
      <c r="J96" s="481"/>
      <c r="K96" s="481"/>
      <c r="L96" s="481"/>
      <c r="M96" s="482"/>
    </row>
    <row r="97" spans="1:13" hidden="1">
      <c r="A97" s="509"/>
      <c r="B97" s="504"/>
      <c r="C97" s="504"/>
      <c r="D97" s="506"/>
      <c r="E97" s="508"/>
      <c r="F97" s="483"/>
      <c r="G97" s="394"/>
      <c r="H97" s="482"/>
      <c r="I97" s="481"/>
      <c r="J97" s="481"/>
      <c r="K97" s="481"/>
      <c r="L97" s="481"/>
      <c r="M97" s="482"/>
    </row>
    <row r="98" spans="1:13" hidden="1">
      <c r="A98" s="509"/>
      <c r="B98" s="504"/>
      <c r="C98" s="504"/>
      <c r="D98" s="506"/>
      <c r="E98" s="508"/>
      <c r="F98" s="483"/>
      <c r="G98" s="394"/>
      <c r="H98" s="482"/>
      <c r="I98" s="481"/>
      <c r="J98" s="481"/>
      <c r="K98" s="481"/>
      <c r="L98" s="481"/>
      <c r="M98" s="482"/>
    </row>
    <row r="99" spans="1:13" hidden="1">
      <c r="A99" s="509"/>
      <c r="B99" s="504"/>
      <c r="C99" s="504"/>
      <c r="D99" s="506"/>
      <c r="E99" s="508"/>
      <c r="F99" s="483"/>
      <c r="G99" s="394"/>
      <c r="H99" s="482"/>
      <c r="I99" s="481"/>
      <c r="J99" s="481"/>
      <c r="K99" s="481"/>
      <c r="L99" s="481"/>
      <c r="M99" s="482"/>
    </row>
  </sheetData>
  <mergeCells count="134">
    <mergeCell ref="J80:J89"/>
    <mergeCell ref="K80:K89"/>
    <mergeCell ref="L80:L89"/>
    <mergeCell ref="M80:M89"/>
    <mergeCell ref="M70:M79"/>
    <mergeCell ref="A80:A89"/>
    <mergeCell ref="B80:B89"/>
    <mergeCell ref="C80:C89"/>
    <mergeCell ref="D80:D89"/>
    <mergeCell ref="E80:E89"/>
    <mergeCell ref="F80:F89"/>
    <mergeCell ref="G80:G89"/>
    <mergeCell ref="H80:H89"/>
    <mergeCell ref="I80:I89"/>
    <mergeCell ref="G70:G79"/>
    <mergeCell ref="H70:H79"/>
    <mergeCell ref="I70:I79"/>
    <mergeCell ref="J70:J79"/>
    <mergeCell ref="K70:K79"/>
    <mergeCell ref="L70:L79"/>
    <mergeCell ref="J60:J69"/>
    <mergeCell ref="K60:K69"/>
    <mergeCell ref="L60:L69"/>
    <mergeCell ref="M60:M69"/>
    <mergeCell ref="A70:A79"/>
    <mergeCell ref="B70:B79"/>
    <mergeCell ref="C70:C79"/>
    <mergeCell ref="D70:D79"/>
    <mergeCell ref="E70:E79"/>
    <mergeCell ref="F70:F79"/>
    <mergeCell ref="A60:A69"/>
    <mergeCell ref="B60:B69"/>
    <mergeCell ref="C60:C69"/>
    <mergeCell ref="D60:D69"/>
    <mergeCell ref="E60:E69"/>
    <mergeCell ref="F60:F69"/>
    <mergeCell ref="G60:G69"/>
    <mergeCell ref="H60:H69"/>
    <mergeCell ref="I60:I69"/>
    <mergeCell ref="M40:M49"/>
    <mergeCell ref="G40:G49"/>
    <mergeCell ref="H40:H49"/>
    <mergeCell ref="I40:I49"/>
    <mergeCell ref="J40:J49"/>
    <mergeCell ref="K40:K49"/>
    <mergeCell ref="L40:L49"/>
    <mergeCell ref="A50:A59"/>
    <mergeCell ref="B50:B59"/>
    <mergeCell ref="C50:C59"/>
    <mergeCell ref="D50:D59"/>
    <mergeCell ref="E50:E59"/>
    <mergeCell ref="F50:F59"/>
    <mergeCell ref="M50:M59"/>
    <mergeCell ref="G50:G59"/>
    <mergeCell ref="H50:H59"/>
    <mergeCell ref="I50:I59"/>
    <mergeCell ref="J50:J59"/>
    <mergeCell ref="K50:K59"/>
    <mergeCell ref="L50:L59"/>
    <mergeCell ref="A20:A29"/>
    <mergeCell ref="B20:B29"/>
    <mergeCell ref="C20:C29"/>
    <mergeCell ref="D20:D29"/>
    <mergeCell ref="E20:E29"/>
    <mergeCell ref="F20:F29"/>
    <mergeCell ref="G20:G29"/>
    <mergeCell ref="A40:A49"/>
    <mergeCell ref="B40:B49"/>
    <mergeCell ref="C40:C49"/>
    <mergeCell ref="D40:D49"/>
    <mergeCell ref="E40:E49"/>
    <mergeCell ref="F40:F49"/>
    <mergeCell ref="A30:A39"/>
    <mergeCell ref="B30:B39"/>
    <mergeCell ref="C30:C39"/>
    <mergeCell ref="D30:D39"/>
    <mergeCell ref="E30:E39"/>
    <mergeCell ref="F30:F39"/>
    <mergeCell ref="M30:M39"/>
    <mergeCell ref="G30:G39"/>
    <mergeCell ref="H30:H39"/>
    <mergeCell ref="I30:I39"/>
    <mergeCell ref="J30:J39"/>
    <mergeCell ref="K30:K39"/>
    <mergeCell ref="L30:L39"/>
    <mergeCell ref="H20:H29"/>
    <mergeCell ref="I20:I29"/>
    <mergeCell ref="M10:M19"/>
    <mergeCell ref="G10:G19"/>
    <mergeCell ref="H10:H19"/>
    <mergeCell ref="I10:I19"/>
    <mergeCell ref="J10:J19"/>
    <mergeCell ref="K10:K19"/>
    <mergeCell ref="L10:L19"/>
    <mergeCell ref="J20:J29"/>
    <mergeCell ref="K20:K29"/>
    <mergeCell ref="L20:L29"/>
    <mergeCell ref="M20:M29"/>
    <mergeCell ref="A10:A19"/>
    <mergeCell ref="B10:B19"/>
    <mergeCell ref="C10:C19"/>
    <mergeCell ref="D10:D19"/>
    <mergeCell ref="E10:E19"/>
    <mergeCell ref="F10:F19"/>
    <mergeCell ref="A7:C7"/>
    <mergeCell ref="D7:F7"/>
    <mergeCell ref="G7:G8"/>
    <mergeCell ref="H7:H8"/>
    <mergeCell ref="I7:J7"/>
    <mergeCell ref="K7:L7"/>
    <mergeCell ref="M7:M8"/>
    <mergeCell ref="A9:G9"/>
    <mergeCell ref="A1:C3"/>
    <mergeCell ref="D1:J2"/>
    <mergeCell ref="K1:M3"/>
    <mergeCell ref="A4:B4"/>
    <mergeCell ref="C4:M4"/>
    <mergeCell ref="A5:B5"/>
    <mergeCell ref="C5:M5"/>
    <mergeCell ref="A6:B6"/>
    <mergeCell ref="C6:M6"/>
    <mergeCell ref="J90:J99"/>
    <mergeCell ref="K90:K99"/>
    <mergeCell ref="L90:L99"/>
    <mergeCell ref="M90:M99"/>
    <mergeCell ref="A90:A99"/>
    <mergeCell ref="B90:B99"/>
    <mergeCell ref="C90:C99"/>
    <mergeCell ref="D90:D99"/>
    <mergeCell ref="E90:E99"/>
    <mergeCell ref="F90:F99"/>
    <mergeCell ref="G90:G99"/>
    <mergeCell ref="H90:H99"/>
    <mergeCell ref="I90:I99"/>
  </mergeCells>
  <conditionalFormatting sqref="A7:B7">
    <cfRule type="containsText" dxfId="37" priority="49" operator="containsText" text="3- Moderado">
      <formula>NOT(ISERROR(SEARCH("3- Moderado",A7)))</formula>
    </cfRule>
    <cfRule type="containsText" dxfId="36" priority="50" operator="containsText" text="6- Moderado">
      <formula>NOT(ISERROR(SEARCH("6- Moderado",A7)))</formula>
    </cfRule>
    <cfRule type="containsText" dxfId="35" priority="51" operator="containsText" text="4- Moderado">
      <formula>NOT(ISERROR(SEARCH("4- Moderado",A7)))</formula>
    </cfRule>
    <cfRule type="containsText" dxfId="34" priority="52" operator="containsText" text="3- Bajo">
      <formula>NOT(ISERROR(SEARCH("3- Bajo",A7)))</formula>
    </cfRule>
    <cfRule type="containsText" dxfId="33" priority="53" operator="containsText" text="4- Bajo">
      <formula>NOT(ISERROR(SEARCH("4- Bajo",A7)))</formula>
    </cfRule>
    <cfRule type="containsText" dxfId="32" priority="54" operator="containsText" text="1- Bajo">
      <formula>NOT(ISERROR(SEARCH("1- Bajo",A7)))</formula>
    </cfRule>
  </conditionalFormatting>
  <conditionalFormatting sqref="C8:F8">
    <cfRule type="containsText" dxfId="31" priority="43" operator="containsText" text="3- Moderado">
      <formula>NOT(ISERROR(SEARCH("3- Moderado",C8)))</formula>
    </cfRule>
    <cfRule type="containsText" dxfId="30" priority="44" operator="containsText" text="6- Moderado">
      <formula>NOT(ISERROR(SEARCH("6- Moderado",C8)))</formula>
    </cfRule>
    <cfRule type="containsText" dxfId="29" priority="45" operator="containsText" text="4- Moderado">
      <formula>NOT(ISERROR(SEARCH("4- Moderado",C8)))</formula>
    </cfRule>
    <cfRule type="containsText" dxfId="28" priority="46" operator="containsText" text="3- Bajo">
      <formula>NOT(ISERROR(SEARCH("3- Bajo",C8)))</formula>
    </cfRule>
    <cfRule type="containsText" dxfId="27" priority="47" operator="containsText" text="4- Bajo">
      <formula>NOT(ISERROR(SEARCH("4- Bajo",C8)))</formula>
    </cfRule>
    <cfRule type="containsText" dxfId="26" priority="48" operator="containsText" text="1- Bajo">
      <formula>NOT(ISERROR(SEARCH("1- Bajo",C8)))</formula>
    </cfRule>
  </conditionalFormatting>
  <conditionalFormatting sqref="A10:E10">
    <cfRule type="containsText" dxfId="25" priority="36" operator="containsText" text="3- Moderado">
      <formula>NOT(ISERROR(SEARCH("3- Moderado",A10)))</formula>
    </cfRule>
    <cfRule type="containsText" dxfId="24" priority="37" operator="containsText" text="6- Moderado">
      <formula>NOT(ISERROR(SEARCH("6- Moderado",A10)))</formula>
    </cfRule>
    <cfRule type="containsText" dxfId="23" priority="38" operator="containsText" text="4- Moderado">
      <formula>NOT(ISERROR(SEARCH("4- Moderado",A10)))</formula>
    </cfRule>
    <cfRule type="containsText" dxfId="22" priority="39" operator="containsText" text="3- Bajo">
      <formula>NOT(ISERROR(SEARCH("3- Bajo",A10)))</formula>
    </cfRule>
    <cfRule type="containsText" dxfId="21" priority="40" operator="containsText" text="4- Bajo">
      <formula>NOT(ISERROR(SEARCH("4- Bajo",A10)))</formula>
    </cfRule>
    <cfRule type="containsText" dxfId="20" priority="41" operator="containsText" text="1- Bajo">
      <formula>NOT(ISERROR(SEARCH("1- Bajo",A10)))</formula>
    </cfRule>
  </conditionalFormatting>
  <conditionalFormatting sqref="D10:D99">
    <cfRule type="containsText" dxfId="19" priority="26" operator="containsText" text="Muy Alta">
      <formula>NOT(ISERROR(SEARCH("Muy Alta",D10)))</formula>
    </cfRule>
    <cfRule type="containsText" dxfId="18" priority="27" operator="containsText" text="Alta">
      <formula>NOT(ISERROR(SEARCH("Alta",D10)))</formula>
    </cfRule>
    <cfRule type="containsText" dxfId="17" priority="28" operator="containsText" text="Baja">
      <formula>NOT(ISERROR(SEARCH("Baja",D10)))</formula>
    </cfRule>
    <cfRule type="containsText" dxfId="16" priority="29" operator="containsText" text="Muy Baja">
      <formula>NOT(ISERROR(SEARCH("Muy Baja",D10)))</formula>
    </cfRule>
    <cfRule type="containsText" dxfId="15" priority="31" operator="containsText" text="Media">
      <formula>NOT(ISERROR(SEARCH("Media",D10)))</formula>
    </cfRule>
  </conditionalFormatting>
  <conditionalFormatting sqref="E10:E99">
    <cfRule type="containsText" dxfId="14" priority="22" operator="containsText" text="Catastrófico">
      <formula>NOT(ISERROR(SEARCH("Catastrófico",E10)))</formula>
    </cfRule>
    <cfRule type="containsText" dxfId="13" priority="23" operator="containsText" text="Mayor">
      <formula>NOT(ISERROR(SEARCH("Mayor",E10)))</formula>
    </cfRule>
    <cfRule type="containsText" dxfId="12" priority="24" operator="containsText" text="Menor">
      <formula>NOT(ISERROR(SEARCH("Menor",E10)))</formula>
    </cfRule>
    <cfRule type="containsText" dxfId="11" priority="25" operator="containsText" text="Leve">
      <formula>NOT(ISERROR(SEARCH("Leve",E10)))</formula>
    </cfRule>
  </conditionalFormatting>
  <conditionalFormatting sqref="E10:F99">
    <cfRule type="containsText" dxfId="10" priority="30" operator="containsText" text="Moderado">
      <formula>NOT(ISERROR(SEARCH("Moderado",E10)))</formula>
    </cfRule>
  </conditionalFormatting>
  <conditionalFormatting sqref="F10:F99">
    <cfRule type="containsText" dxfId="9" priority="32" operator="containsText" text="Bajo">
      <formula>NOT(ISERROR(SEARCH("Bajo",F10)))</formula>
    </cfRule>
    <cfRule type="containsText" dxfId="8" priority="33" operator="containsText" text="Moderado">
      <formula>NOT(ISERROR(SEARCH("Moderado",F10)))</formula>
    </cfRule>
    <cfRule type="containsText" dxfId="7" priority="34" operator="containsText" text="Alto">
      <formula>NOT(ISERROR(SEARCH("Alto",F10)))</formula>
    </cfRule>
    <cfRule type="containsText" dxfId="6" priority="35" operator="containsText" text="Extremo">
      <formula>NOT(ISERROR(SEARCH("Extremo",F10)))</formula>
    </cfRule>
  </conditionalFormatting>
  <conditionalFormatting sqref="A20:E20 A30:E30 A40:E40 A50:E50 A60:E60 A70:E70 A80:E80 A90:E90">
    <cfRule type="containsText" dxfId="5" priority="15" operator="containsText" text="3- Moderado">
      <formula>NOT(ISERROR(SEARCH("3- Moderado",A20)))</formula>
    </cfRule>
    <cfRule type="containsText" dxfId="4" priority="16" operator="containsText" text="6- Moderado">
      <formula>NOT(ISERROR(SEARCH("6- Moderado",A20)))</formula>
    </cfRule>
    <cfRule type="containsText" dxfId="3" priority="17" operator="containsText" text="4- Moderado">
      <formula>NOT(ISERROR(SEARCH("4- Moderado",A20)))</formula>
    </cfRule>
    <cfRule type="containsText" dxfId="2" priority="18" operator="containsText" text="3- Bajo">
      <formula>NOT(ISERROR(SEARCH("3- Bajo",A20)))</formula>
    </cfRule>
    <cfRule type="containsText" dxfId="1" priority="19" operator="containsText" text="4- Bajo">
      <formula>NOT(ISERROR(SEARCH("4- Bajo",A20)))</formula>
    </cfRule>
    <cfRule type="containsText" dxfId="0" priority="20" operator="containsText" text="1- Bajo">
      <formula>NOT(ISERROR(SEARCH("1- Bajo",A20)))</formula>
    </cfRule>
  </conditionalFormatting>
  <conditionalFormatting sqref="F10:F19">
    <cfRule type="colorScale" priority="933">
      <colorScale>
        <cfvo type="min"/>
        <cfvo type="max"/>
        <color rgb="FFFF7128"/>
        <color rgb="FFFFEF9C"/>
      </colorScale>
    </cfRule>
  </conditionalFormatting>
  <conditionalFormatting sqref="F20:F99">
    <cfRule type="colorScale" priority="1002">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463BCF0A-25E5-429A-B5C0-EE41589657EB}">
          <x14:formula1>
            <xm:f>'9- Matriz de Calor '!$S$7:$S$10</xm:f>
          </x14:formula1>
          <xm:sqref>G9 G50:G99</xm:sqref>
        </x14:dataValidation>
        <x14:dataValidation type="list" allowBlank="1" showInputMessage="1" showErrorMessage="1" xr:uid="{09A0B227-C62A-43ED-8041-A0B458A9AF2B}">
          <x14:formula1>
            <xm:f>'9- Matriz de Calor '!$S$8:$S$11</xm:f>
          </x14:formula1>
          <xm:sqref>G10:G49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B4" sqref="B4:J7"/>
    </sheetView>
  </sheetViews>
  <sheetFormatPr defaultColWidth="11.42578125" defaultRowHeight="15"/>
  <sheetData>
    <row r="1" spans="2:10" ht="9" customHeight="1"/>
    <row r="2" spans="2:10" ht="27" customHeight="1">
      <c r="B2" s="267" t="s">
        <v>21</v>
      </c>
      <c r="C2" s="267"/>
      <c r="D2" s="267"/>
      <c r="E2" s="267"/>
      <c r="F2" s="267"/>
      <c r="G2" s="267"/>
      <c r="H2" s="267"/>
      <c r="I2" s="267"/>
      <c r="J2" s="267"/>
    </row>
    <row r="3" spans="2:10" ht="5.25" customHeight="1" thickBot="1"/>
    <row r="4" spans="2:10" ht="15" customHeight="1">
      <c r="B4" s="268" t="s">
        <v>22</v>
      </c>
      <c r="C4" s="269"/>
      <c r="D4" s="269"/>
      <c r="E4" s="269"/>
      <c r="F4" s="269"/>
      <c r="G4" s="269"/>
      <c r="H4" s="269"/>
      <c r="I4" s="269"/>
      <c r="J4" s="270"/>
    </row>
    <row r="5" spans="2:10">
      <c r="B5" s="271"/>
      <c r="C5" s="272"/>
      <c r="D5" s="272"/>
      <c r="E5" s="272"/>
      <c r="F5" s="272"/>
      <c r="G5" s="272"/>
      <c r="H5" s="272"/>
      <c r="I5" s="272"/>
      <c r="J5" s="273"/>
    </row>
    <row r="6" spans="2:10">
      <c r="B6" s="271"/>
      <c r="C6" s="272"/>
      <c r="D6" s="272"/>
      <c r="E6" s="272"/>
      <c r="F6" s="272"/>
      <c r="G6" s="272"/>
      <c r="H6" s="272"/>
      <c r="I6" s="272"/>
      <c r="J6" s="273"/>
    </row>
    <row r="7" spans="2:10" ht="15.75" thickBot="1">
      <c r="B7" s="274"/>
      <c r="C7" s="275"/>
      <c r="D7" s="275"/>
      <c r="E7" s="275"/>
      <c r="F7" s="275"/>
      <c r="G7" s="275"/>
      <c r="H7" s="275"/>
      <c r="I7" s="275"/>
      <c r="J7" s="276"/>
    </row>
    <row r="8" spans="2:10" ht="6.75" customHeight="1" thickBot="1"/>
    <row r="9" spans="2:10" ht="15" customHeight="1">
      <c r="B9" s="268" t="s">
        <v>23</v>
      </c>
      <c r="C9" s="269"/>
      <c r="D9" s="269"/>
      <c r="E9" s="269"/>
      <c r="F9" s="269"/>
      <c r="G9" s="269"/>
      <c r="H9" s="269"/>
      <c r="I9" s="269"/>
      <c r="J9" s="270"/>
    </row>
    <row r="10" spans="2:10">
      <c r="B10" s="271"/>
      <c r="C10" s="272"/>
      <c r="D10" s="272"/>
      <c r="E10" s="272"/>
      <c r="F10" s="272"/>
      <c r="G10" s="272"/>
      <c r="H10" s="272"/>
      <c r="I10" s="272"/>
      <c r="J10" s="273"/>
    </row>
    <row r="11" spans="2:10">
      <c r="B11" s="271"/>
      <c r="C11" s="272"/>
      <c r="D11" s="272"/>
      <c r="E11" s="272"/>
      <c r="F11" s="272"/>
      <c r="G11" s="272"/>
      <c r="H11" s="272"/>
      <c r="I11" s="272"/>
      <c r="J11" s="273"/>
    </row>
    <row r="12" spans="2:10">
      <c r="B12" s="271"/>
      <c r="C12" s="272"/>
      <c r="D12" s="272"/>
      <c r="E12" s="272"/>
      <c r="F12" s="272"/>
      <c r="G12" s="272"/>
      <c r="H12" s="272"/>
      <c r="I12" s="272"/>
      <c r="J12" s="273"/>
    </row>
    <row r="13" spans="2:10">
      <c r="B13" s="271"/>
      <c r="C13" s="272"/>
      <c r="D13" s="272"/>
      <c r="E13" s="272"/>
      <c r="F13" s="272"/>
      <c r="G13" s="272"/>
      <c r="H13" s="272"/>
      <c r="I13" s="272"/>
      <c r="J13" s="273"/>
    </row>
    <row r="14" spans="2:10">
      <c r="B14" s="271"/>
      <c r="C14" s="272"/>
      <c r="D14" s="272"/>
      <c r="E14" s="272"/>
      <c r="F14" s="272"/>
      <c r="G14" s="272"/>
      <c r="H14" s="272"/>
      <c r="I14" s="272"/>
      <c r="J14" s="273"/>
    </row>
    <row r="15" spans="2:10" ht="7.5" customHeight="1" thickBot="1">
      <c r="B15" s="274"/>
      <c r="C15" s="275"/>
      <c r="D15" s="275"/>
      <c r="E15" s="275"/>
      <c r="F15" s="275"/>
      <c r="G15" s="275"/>
      <c r="H15" s="275"/>
      <c r="I15" s="275"/>
      <c r="J15" s="276"/>
    </row>
    <row r="16" spans="2:10" ht="15" customHeight="1" thickBot="1"/>
    <row r="17" spans="2:10">
      <c r="B17" s="268" t="s">
        <v>24</v>
      </c>
      <c r="C17" s="269"/>
      <c r="D17" s="269"/>
      <c r="E17" s="269"/>
      <c r="F17" s="269"/>
      <c r="G17" s="269"/>
      <c r="H17" s="269"/>
      <c r="I17" s="269"/>
      <c r="J17" s="270"/>
    </row>
    <row r="18" spans="2:10">
      <c r="B18" s="271"/>
      <c r="C18" s="272"/>
      <c r="D18" s="272"/>
      <c r="E18" s="272"/>
      <c r="F18" s="272"/>
      <c r="G18" s="272"/>
      <c r="H18" s="272"/>
      <c r="I18" s="272"/>
      <c r="J18" s="273"/>
    </row>
    <row r="19" spans="2:10">
      <c r="B19" s="271"/>
      <c r="C19" s="272"/>
      <c r="D19" s="272"/>
      <c r="E19" s="272"/>
      <c r="F19" s="272"/>
      <c r="G19" s="272"/>
      <c r="H19" s="272"/>
      <c r="I19" s="272"/>
      <c r="J19" s="273"/>
    </row>
    <row r="20" spans="2:10" ht="6" customHeight="1" thickBot="1">
      <c r="B20" s="274"/>
      <c r="C20" s="275"/>
      <c r="D20" s="275"/>
      <c r="E20" s="275"/>
      <c r="F20" s="275"/>
      <c r="G20" s="275"/>
      <c r="H20" s="275"/>
      <c r="I20" s="275"/>
      <c r="J20" s="276"/>
    </row>
    <row r="21" spans="2:10" ht="15" customHeight="1" thickBot="1"/>
    <row r="22" spans="2:10">
      <c r="B22" s="268" t="s">
        <v>25</v>
      </c>
      <c r="C22" s="269"/>
      <c r="D22" s="269"/>
      <c r="E22" s="269"/>
      <c r="F22" s="269"/>
      <c r="G22" s="269"/>
      <c r="H22" s="269"/>
      <c r="I22" s="269"/>
      <c r="J22" s="270"/>
    </row>
    <row r="23" spans="2:10">
      <c r="B23" s="271"/>
      <c r="C23" s="272"/>
      <c r="D23" s="272"/>
      <c r="E23" s="272"/>
      <c r="F23" s="272"/>
      <c r="G23" s="272"/>
      <c r="H23" s="272"/>
      <c r="I23" s="272"/>
      <c r="J23" s="273"/>
    </row>
    <row r="24" spans="2:10">
      <c r="B24" s="271"/>
      <c r="C24" s="272"/>
      <c r="D24" s="272"/>
      <c r="E24" s="272"/>
      <c r="F24" s="272"/>
      <c r="G24" s="272"/>
      <c r="H24" s="272"/>
      <c r="I24" s="272"/>
      <c r="J24" s="273"/>
    </row>
    <row r="25" spans="2:10">
      <c r="B25" s="271"/>
      <c r="C25" s="272"/>
      <c r="D25" s="272"/>
      <c r="E25" s="272"/>
      <c r="F25" s="272"/>
      <c r="G25" s="272"/>
      <c r="H25" s="272"/>
      <c r="I25" s="272"/>
      <c r="J25" s="273"/>
    </row>
    <row r="26" spans="2:10">
      <c r="B26" s="271"/>
      <c r="C26" s="272"/>
      <c r="D26" s="272"/>
      <c r="E26" s="272"/>
      <c r="F26" s="272"/>
      <c r="G26" s="272"/>
      <c r="H26" s="272"/>
      <c r="I26" s="272"/>
      <c r="J26" s="273"/>
    </row>
    <row r="27" spans="2:10">
      <c r="B27" s="271"/>
      <c r="C27" s="272"/>
      <c r="D27" s="272"/>
      <c r="E27" s="272"/>
      <c r="F27" s="272"/>
      <c r="G27" s="272"/>
      <c r="H27" s="272"/>
      <c r="I27" s="272"/>
      <c r="J27" s="273"/>
    </row>
    <row r="28" spans="2:10">
      <c r="B28" s="271"/>
      <c r="C28" s="272"/>
      <c r="D28" s="272"/>
      <c r="E28" s="272"/>
      <c r="F28" s="272"/>
      <c r="G28" s="272"/>
      <c r="H28" s="272"/>
      <c r="I28" s="272"/>
      <c r="J28" s="273"/>
    </row>
    <row r="29" spans="2:10">
      <c r="B29" s="271"/>
      <c r="C29" s="272"/>
      <c r="D29" s="272"/>
      <c r="E29" s="272"/>
      <c r="F29" s="272"/>
      <c r="G29" s="272"/>
      <c r="H29" s="272"/>
      <c r="I29" s="272"/>
      <c r="J29" s="273"/>
    </row>
    <row r="30" spans="2:10" ht="15.75" thickBot="1">
      <c r="B30" s="274"/>
      <c r="C30" s="275"/>
      <c r="D30" s="275"/>
      <c r="E30" s="275"/>
      <c r="F30" s="275"/>
      <c r="G30" s="275"/>
      <c r="H30" s="275"/>
      <c r="I30" s="275"/>
      <c r="J30" s="276"/>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21DDA-C1EA-41DA-BE7E-4B8B29657599}">
  <sheetPr>
    <tabColor theme="8" tint="0.59999389629810485"/>
    <pageSetUpPr fitToPage="1"/>
  </sheetPr>
  <dimension ref="A1:E84"/>
  <sheetViews>
    <sheetView showGridLines="0" zoomScale="70" zoomScaleNormal="70" workbookViewId="0">
      <selection activeCell="E12" sqref="E12"/>
    </sheetView>
  </sheetViews>
  <sheetFormatPr defaultColWidth="10.42578125" defaultRowHeight="18"/>
  <cols>
    <col min="1" max="1" width="38.5703125" style="54" customWidth="1"/>
    <col min="2" max="2" width="6.42578125" style="55" customWidth="1"/>
    <col min="3" max="3" width="80.7109375" style="44" customWidth="1"/>
    <col min="4" max="4" width="16.85546875" style="55" customWidth="1"/>
    <col min="5" max="5" width="88.7109375" style="44" customWidth="1"/>
    <col min="6" max="16384" width="10.42578125" style="44"/>
  </cols>
  <sheetData>
    <row r="1" spans="1:5" ht="79.900000000000006" customHeight="1">
      <c r="A1" s="43"/>
      <c r="B1" s="278" t="s">
        <v>26</v>
      </c>
      <c r="C1" s="278"/>
      <c r="D1" s="278"/>
      <c r="E1" s="43"/>
    </row>
    <row r="2" spans="1:5" ht="70.5" customHeight="1">
      <c r="A2" s="91" t="s">
        <v>27</v>
      </c>
      <c r="B2" s="279" t="s">
        <v>28</v>
      </c>
      <c r="C2" s="280"/>
      <c r="D2" s="92" t="s">
        <v>29</v>
      </c>
      <c r="E2" s="93" t="s">
        <v>5</v>
      </c>
    </row>
    <row r="3" spans="1:5" ht="16.899999999999999" customHeight="1">
      <c r="A3" s="94"/>
      <c r="B3" s="95"/>
      <c r="C3" s="95"/>
      <c r="D3" s="96"/>
      <c r="E3" s="95"/>
    </row>
    <row r="4" spans="1:5" ht="42" customHeight="1">
      <c r="A4" s="91" t="s">
        <v>30</v>
      </c>
      <c r="B4" s="281" t="s">
        <v>31</v>
      </c>
      <c r="C4" s="282"/>
      <c r="D4" s="282"/>
      <c r="E4" s="282"/>
    </row>
    <row r="5" spans="1:5" s="45" customFormat="1" ht="13.15" customHeight="1">
      <c r="A5" s="97"/>
      <c r="B5" s="98"/>
      <c r="C5" s="99"/>
      <c r="D5" s="96"/>
      <c r="E5" s="96"/>
    </row>
    <row r="6" spans="1:5" s="45" customFormat="1" ht="21" customHeight="1">
      <c r="A6" s="283" t="s">
        <v>32</v>
      </c>
      <c r="B6" s="284" t="s">
        <v>33</v>
      </c>
      <c r="C6" s="284"/>
      <c r="D6" s="284"/>
      <c r="E6" s="284" t="s">
        <v>34</v>
      </c>
    </row>
    <row r="7" spans="1:5" s="45" customFormat="1" ht="123" customHeight="1">
      <c r="A7" s="283"/>
      <c r="B7" s="285" t="s">
        <v>35</v>
      </c>
      <c r="C7" s="286"/>
      <c r="D7" s="287"/>
      <c r="E7" s="287"/>
    </row>
    <row r="8" spans="1:5" s="45" customFormat="1" ht="21" customHeight="1">
      <c r="A8" s="97"/>
      <c r="B8" s="98"/>
      <c r="C8" s="99"/>
      <c r="D8" s="96"/>
      <c r="E8" s="96"/>
    </row>
    <row r="9" spans="1:5" s="45" customFormat="1" ht="16.5" customHeight="1">
      <c r="A9" s="288" t="s">
        <v>36</v>
      </c>
      <c r="B9" s="288"/>
      <c r="C9" s="288"/>
      <c r="D9" s="288"/>
      <c r="E9" s="288"/>
    </row>
    <row r="10" spans="1:5" s="46" customFormat="1" ht="39.75" customHeight="1">
      <c r="A10" s="100" t="s">
        <v>37</v>
      </c>
      <c r="B10" s="100" t="s">
        <v>38</v>
      </c>
      <c r="C10" s="100" t="s">
        <v>39</v>
      </c>
      <c r="D10" s="100" t="s">
        <v>40</v>
      </c>
      <c r="E10" s="100" t="s">
        <v>41</v>
      </c>
    </row>
    <row r="11" spans="1:5" s="47" customFormat="1" ht="71.25">
      <c r="A11" s="277" t="s">
        <v>42</v>
      </c>
      <c r="B11" s="101">
        <v>1</v>
      </c>
      <c r="C11" s="102" t="s">
        <v>43</v>
      </c>
      <c r="D11" s="103">
        <v>1</v>
      </c>
      <c r="E11" s="102" t="s">
        <v>44</v>
      </c>
    </row>
    <row r="12" spans="1:5" s="47" customFormat="1" ht="45" customHeight="1">
      <c r="A12" s="277"/>
      <c r="B12" s="101">
        <v>2</v>
      </c>
      <c r="C12" s="102" t="s">
        <v>45</v>
      </c>
      <c r="D12" s="103">
        <v>2</v>
      </c>
      <c r="E12" s="102" t="s">
        <v>46</v>
      </c>
    </row>
    <row r="13" spans="1:5" s="48" customFormat="1" ht="60" customHeight="1">
      <c r="A13" s="277" t="s">
        <v>47</v>
      </c>
      <c r="B13" s="101">
        <v>3</v>
      </c>
      <c r="C13" s="102" t="s">
        <v>48</v>
      </c>
      <c r="D13" s="101">
        <v>3</v>
      </c>
      <c r="E13" s="102" t="s">
        <v>49</v>
      </c>
    </row>
    <row r="14" spans="1:5" s="48" customFormat="1" ht="42.75">
      <c r="A14" s="277"/>
      <c r="B14" s="101">
        <v>4</v>
      </c>
      <c r="C14" s="102" t="s">
        <v>50</v>
      </c>
      <c r="D14" s="101">
        <v>4</v>
      </c>
      <c r="E14" s="102" t="s">
        <v>51</v>
      </c>
    </row>
    <row r="15" spans="1:5" s="48" customFormat="1" ht="36" customHeight="1">
      <c r="A15" s="289" t="s">
        <v>52</v>
      </c>
      <c r="B15" s="101">
        <v>5</v>
      </c>
      <c r="C15" s="102" t="s">
        <v>53</v>
      </c>
      <c r="D15" s="101">
        <v>5</v>
      </c>
      <c r="E15" s="102" t="s">
        <v>54</v>
      </c>
    </row>
    <row r="16" spans="1:5" s="48" customFormat="1" ht="36" customHeight="1">
      <c r="A16" s="290"/>
      <c r="B16" s="101">
        <v>6</v>
      </c>
      <c r="C16" s="102" t="s">
        <v>55</v>
      </c>
      <c r="D16" s="101">
        <v>6</v>
      </c>
      <c r="E16" s="102" t="s">
        <v>56</v>
      </c>
    </row>
    <row r="17" spans="1:5" s="48" customFormat="1" ht="28.5" customHeight="1">
      <c r="A17" s="291"/>
      <c r="B17" s="101">
        <v>7</v>
      </c>
      <c r="C17" s="102" t="s">
        <v>57</v>
      </c>
      <c r="D17" s="101"/>
      <c r="E17" s="102"/>
    </row>
    <row r="18" spans="1:5" s="48" customFormat="1" ht="45" customHeight="1">
      <c r="A18" s="292" t="s">
        <v>58</v>
      </c>
      <c r="B18" s="101">
        <v>8</v>
      </c>
      <c r="C18" s="102" t="s">
        <v>59</v>
      </c>
      <c r="D18" s="101">
        <v>7</v>
      </c>
      <c r="E18" s="102" t="s">
        <v>60</v>
      </c>
    </row>
    <row r="19" spans="1:5" s="48" customFormat="1" ht="15">
      <c r="A19" s="290"/>
      <c r="B19" s="101">
        <v>9</v>
      </c>
      <c r="C19" s="102" t="s">
        <v>61</v>
      </c>
      <c r="D19" s="101">
        <v>8</v>
      </c>
      <c r="E19" s="102" t="s">
        <v>62</v>
      </c>
    </row>
    <row r="20" spans="1:5" s="48" customFormat="1" ht="28.5">
      <c r="A20" s="290"/>
      <c r="B20" s="101">
        <v>10</v>
      </c>
      <c r="C20" s="102" t="s">
        <v>63</v>
      </c>
      <c r="D20" s="101">
        <v>9</v>
      </c>
      <c r="E20" s="102" t="s">
        <v>64</v>
      </c>
    </row>
    <row r="21" spans="1:5" s="48" customFormat="1" ht="28.5">
      <c r="A21" s="291"/>
      <c r="B21" s="101">
        <v>11</v>
      </c>
      <c r="C21" s="102" t="s">
        <v>65</v>
      </c>
      <c r="D21" s="101"/>
      <c r="E21" s="102"/>
    </row>
    <row r="22" spans="1:5" s="48" customFormat="1" ht="84.75" customHeight="1">
      <c r="A22" s="277" t="s">
        <v>66</v>
      </c>
      <c r="B22" s="101">
        <v>12</v>
      </c>
      <c r="C22" s="102" t="s">
        <v>67</v>
      </c>
      <c r="D22" s="101">
        <v>10</v>
      </c>
      <c r="E22" s="102" t="s">
        <v>68</v>
      </c>
    </row>
    <row r="23" spans="1:5" s="48" customFormat="1" ht="28.5">
      <c r="A23" s="277"/>
      <c r="B23" s="101"/>
      <c r="C23" s="102"/>
      <c r="D23" s="101">
        <v>11</v>
      </c>
      <c r="E23" s="102" t="s">
        <v>69</v>
      </c>
    </row>
    <row r="24" spans="1:5" s="48" customFormat="1" ht="30" customHeight="1">
      <c r="A24" s="292" t="s">
        <v>70</v>
      </c>
      <c r="B24" s="101">
        <v>13</v>
      </c>
      <c r="C24" s="104" t="s">
        <v>71</v>
      </c>
      <c r="D24" s="101">
        <v>12</v>
      </c>
      <c r="E24" s="104" t="s">
        <v>72</v>
      </c>
    </row>
    <row r="25" spans="1:5" s="48" customFormat="1" ht="42.75">
      <c r="A25" s="290"/>
      <c r="B25" s="101">
        <v>14</v>
      </c>
      <c r="C25" s="104" t="s">
        <v>73</v>
      </c>
      <c r="D25" s="101">
        <v>13</v>
      </c>
      <c r="E25" s="104" t="s">
        <v>74</v>
      </c>
    </row>
    <row r="26" spans="1:5" s="48" customFormat="1" ht="28.5">
      <c r="A26" s="290"/>
      <c r="B26" s="101">
        <v>15</v>
      </c>
      <c r="C26" s="104" t="s">
        <v>75</v>
      </c>
      <c r="D26" s="101"/>
      <c r="E26" s="104"/>
    </row>
    <row r="27" spans="1:5" s="48" customFormat="1" ht="28.5">
      <c r="A27" s="290"/>
      <c r="B27" s="101">
        <v>16</v>
      </c>
      <c r="C27" s="104" t="s">
        <v>76</v>
      </c>
      <c r="D27" s="101"/>
      <c r="E27" s="104"/>
    </row>
    <row r="28" spans="1:5" s="48" customFormat="1" ht="42.75">
      <c r="A28" s="291"/>
      <c r="B28" s="101">
        <v>15</v>
      </c>
      <c r="C28" s="104" t="s">
        <v>77</v>
      </c>
      <c r="D28" s="101"/>
      <c r="E28" s="104" t="s">
        <v>78</v>
      </c>
    </row>
    <row r="29" spans="1:5" s="48" customFormat="1" ht="15">
      <c r="A29" s="288" t="s">
        <v>79</v>
      </c>
      <c r="B29" s="288"/>
      <c r="C29" s="288"/>
      <c r="D29" s="288"/>
      <c r="E29" s="288"/>
    </row>
    <row r="30" spans="1:5" s="48" customFormat="1" ht="15">
      <c r="A30" s="100" t="s">
        <v>37</v>
      </c>
      <c r="B30" s="100" t="s">
        <v>38</v>
      </c>
      <c r="C30" s="100" t="s">
        <v>80</v>
      </c>
      <c r="D30" s="100" t="s">
        <v>40</v>
      </c>
      <c r="E30" s="100" t="s">
        <v>81</v>
      </c>
    </row>
    <row r="31" spans="1:5" s="48" customFormat="1" ht="69.75" customHeight="1">
      <c r="A31" s="292" t="s">
        <v>82</v>
      </c>
      <c r="B31" s="101">
        <v>1</v>
      </c>
      <c r="C31" s="104" t="s">
        <v>83</v>
      </c>
      <c r="D31" s="101">
        <v>1</v>
      </c>
      <c r="E31" s="104" t="s">
        <v>84</v>
      </c>
    </row>
    <row r="32" spans="1:5" s="48" customFormat="1" ht="30" customHeight="1">
      <c r="A32" s="290"/>
      <c r="B32" s="101">
        <v>2</v>
      </c>
      <c r="C32" s="104" t="s">
        <v>85</v>
      </c>
      <c r="D32" s="101">
        <v>2</v>
      </c>
      <c r="E32" s="104" t="s">
        <v>86</v>
      </c>
    </row>
    <row r="33" spans="1:5" s="48" customFormat="1" ht="60" customHeight="1">
      <c r="A33" s="290"/>
      <c r="B33" s="101">
        <v>3</v>
      </c>
      <c r="C33" s="104" t="s">
        <v>87</v>
      </c>
      <c r="D33" s="101">
        <v>3</v>
      </c>
      <c r="E33" s="104" t="s">
        <v>88</v>
      </c>
    </row>
    <row r="34" spans="1:5" s="48" customFormat="1" ht="28.5">
      <c r="A34" s="290"/>
      <c r="B34" s="101">
        <v>4</v>
      </c>
      <c r="C34" s="104" t="s">
        <v>89</v>
      </c>
      <c r="D34" s="101">
        <v>4</v>
      </c>
      <c r="E34" s="104" t="s">
        <v>90</v>
      </c>
    </row>
    <row r="35" spans="1:5" s="48" customFormat="1" ht="42.75">
      <c r="A35" s="290"/>
      <c r="B35" s="101"/>
      <c r="C35" s="104"/>
      <c r="D35" s="101">
        <v>5</v>
      </c>
      <c r="E35" s="104" t="s">
        <v>91</v>
      </c>
    </row>
    <row r="36" spans="1:5" s="48" customFormat="1" ht="28.5">
      <c r="A36" s="290"/>
      <c r="B36" s="101"/>
      <c r="C36" s="104"/>
      <c r="D36" s="101">
        <v>6</v>
      </c>
      <c r="E36" s="104" t="s">
        <v>92</v>
      </c>
    </row>
    <row r="37" spans="1:5" s="48" customFormat="1" ht="42.75">
      <c r="A37" s="291"/>
      <c r="B37" s="101"/>
      <c r="C37" s="104"/>
      <c r="D37" s="101">
        <v>7</v>
      </c>
      <c r="E37" s="104" t="s">
        <v>93</v>
      </c>
    </row>
    <row r="38" spans="1:5" s="48" customFormat="1" ht="47.25" customHeight="1">
      <c r="A38" s="292" t="s">
        <v>94</v>
      </c>
      <c r="B38" s="101">
        <v>5</v>
      </c>
      <c r="C38" s="104" t="s">
        <v>95</v>
      </c>
      <c r="D38" s="101">
        <v>8</v>
      </c>
      <c r="E38" s="104" t="s">
        <v>96</v>
      </c>
    </row>
    <row r="39" spans="1:5" s="48" customFormat="1" ht="42.75">
      <c r="A39" s="290"/>
      <c r="B39" s="101">
        <v>6</v>
      </c>
      <c r="C39" s="104" t="s">
        <v>97</v>
      </c>
      <c r="D39" s="101">
        <v>9</v>
      </c>
      <c r="E39" s="104" t="s">
        <v>98</v>
      </c>
    </row>
    <row r="40" spans="1:5" s="48" customFormat="1" ht="28.5">
      <c r="A40" s="290"/>
      <c r="B40" s="101"/>
      <c r="C40" s="104"/>
      <c r="D40" s="101">
        <v>10</v>
      </c>
      <c r="E40" s="104" t="s">
        <v>99</v>
      </c>
    </row>
    <row r="41" spans="1:5" s="48" customFormat="1" ht="28.5">
      <c r="A41" s="291"/>
      <c r="B41" s="101"/>
      <c r="C41" s="104"/>
      <c r="D41" s="101">
        <v>11</v>
      </c>
      <c r="E41" s="104" t="s">
        <v>100</v>
      </c>
    </row>
    <row r="42" spans="1:5" s="48" customFormat="1" ht="42.75" customHeight="1">
      <c r="A42" s="292" t="s">
        <v>101</v>
      </c>
      <c r="B42" s="101">
        <v>7</v>
      </c>
      <c r="C42" s="104" t="s">
        <v>102</v>
      </c>
      <c r="D42" s="101">
        <v>12</v>
      </c>
      <c r="E42" s="104" t="s">
        <v>103</v>
      </c>
    </row>
    <row r="43" spans="1:5" s="48" customFormat="1" ht="42.75">
      <c r="A43" s="290"/>
      <c r="B43" s="101">
        <v>8</v>
      </c>
      <c r="C43" s="104" t="s">
        <v>104</v>
      </c>
      <c r="D43" s="101">
        <v>13</v>
      </c>
      <c r="E43" s="104" t="s">
        <v>105</v>
      </c>
    </row>
    <row r="44" spans="1:5" s="48" customFormat="1" ht="28.5">
      <c r="A44" s="290"/>
      <c r="B44" s="101">
        <v>9</v>
      </c>
      <c r="C44" s="104" t="s">
        <v>106</v>
      </c>
      <c r="D44" s="101">
        <v>14</v>
      </c>
      <c r="E44" s="104" t="s">
        <v>107</v>
      </c>
    </row>
    <row r="45" spans="1:5" s="48" customFormat="1" ht="42.75">
      <c r="A45" s="290"/>
      <c r="B45" s="101"/>
      <c r="C45" s="104"/>
      <c r="D45" s="101">
        <v>15</v>
      </c>
      <c r="E45" s="104" t="s">
        <v>108</v>
      </c>
    </row>
    <row r="46" spans="1:5" s="48" customFormat="1" ht="15">
      <c r="A46" s="291"/>
      <c r="B46" s="101"/>
      <c r="C46" s="104"/>
      <c r="D46" s="101">
        <v>16</v>
      </c>
      <c r="E46" s="104" t="s">
        <v>109</v>
      </c>
    </row>
    <row r="47" spans="1:5" s="48" customFormat="1" ht="46.5" customHeight="1">
      <c r="A47" s="105" t="s">
        <v>110</v>
      </c>
      <c r="B47" s="101">
        <v>10</v>
      </c>
      <c r="C47" s="104" t="s">
        <v>111</v>
      </c>
      <c r="D47" s="101">
        <v>17</v>
      </c>
      <c r="E47" s="104" t="s">
        <v>112</v>
      </c>
    </row>
    <row r="48" spans="1:5" s="48" customFormat="1" ht="15">
      <c r="A48" s="292" t="s">
        <v>113</v>
      </c>
      <c r="B48" s="101">
        <v>11</v>
      </c>
      <c r="C48" s="104" t="s">
        <v>114</v>
      </c>
      <c r="D48" s="101">
        <v>18</v>
      </c>
      <c r="E48" s="104" t="s">
        <v>115</v>
      </c>
    </row>
    <row r="49" spans="1:5" s="48" customFormat="1" ht="28.5">
      <c r="A49" s="290"/>
      <c r="B49" s="101">
        <v>12</v>
      </c>
      <c r="C49" s="104" t="s">
        <v>116</v>
      </c>
      <c r="D49" s="101">
        <v>19</v>
      </c>
      <c r="E49" s="104" t="s">
        <v>117</v>
      </c>
    </row>
    <row r="50" spans="1:5" s="48" customFormat="1" ht="28.5">
      <c r="A50" s="290"/>
      <c r="B50" s="101">
        <v>13</v>
      </c>
      <c r="C50" s="104" t="s">
        <v>118</v>
      </c>
      <c r="D50" s="101">
        <v>20</v>
      </c>
      <c r="E50" s="104" t="s">
        <v>119</v>
      </c>
    </row>
    <row r="51" spans="1:5" s="48" customFormat="1" ht="28.5">
      <c r="A51" s="290"/>
      <c r="B51" s="101">
        <v>14</v>
      </c>
      <c r="C51" s="104" t="s">
        <v>120</v>
      </c>
      <c r="D51" s="101">
        <v>21</v>
      </c>
      <c r="E51" s="104" t="s">
        <v>121</v>
      </c>
    </row>
    <row r="52" spans="1:5" s="48" customFormat="1" ht="28.5" customHeight="1">
      <c r="A52" s="289" t="s">
        <v>122</v>
      </c>
      <c r="B52" s="101">
        <v>15</v>
      </c>
      <c r="C52" s="104" t="s">
        <v>123</v>
      </c>
      <c r="D52" s="101">
        <v>22</v>
      </c>
      <c r="E52" s="104" t="s">
        <v>124</v>
      </c>
    </row>
    <row r="53" spans="1:5" s="48" customFormat="1" ht="42.75">
      <c r="A53" s="293"/>
      <c r="B53" s="101">
        <v>16</v>
      </c>
      <c r="C53" s="104" t="s">
        <v>125</v>
      </c>
      <c r="D53" s="101">
        <v>23</v>
      </c>
      <c r="E53" s="104" t="s">
        <v>126</v>
      </c>
    </row>
    <row r="54" spans="1:5" s="48" customFormat="1" ht="42.75">
      <c r="A54" s="105" t="s">
        <v>127</v>
      </c>
      <c r="B54" s="101">
        <v>17</v>
      </c>
      <c r="C54" s="104" t="s">
        <v>128</v>
      </c>
      <c r="D54" s="101">
        <v>24</v>
      </c>
      <c r="E54" s="104" t="s">
        <v>129</v>
      </c>
    </row>
    <row r="55" spans="1:5" s="48" customFormat="1" ht="28.5" customHeight="1">
      <c r="A55" s="277" t="s">
        <v>130</v>
      </c>
      <c r="B55" s="101">
        <v>18</v>
      </c>
      <c r="C55" s="104" t="s">
        <v>131</v>
      </c>
      <c r="D55" s="101">
        <v>25</v>
      </c>
      <c r="E55" s="104" t="s">
        <v>132</v>
      </c>
    </row>
    <row r="56" spans="1:5" s="48" customFormat="1" ht="28.5">
      <c r="A56" s="277"/>
      <c r="B56" s="101"/>
      <c r="C56" s="104"/>
      <c r="D56" s="101">
        <v>26</v>
      </c>
      <c r="E56" s="104" t="s">
        <v>133</v>
      </c>
    </row>
    <row r="57" spans="1:5" s="48" customFormat="1" ht="42.75" customHeight="1">
      <c r="A57" s="277" t="s">
        <v>134</v>
      </c>
      <c r="B57" s="101">
        <v>19</v>
      </c>
      <c r="C57" s="104" t="s">
        <v>135</v>
      </c>
      <c r="D57" s="101">
        <v>27</v>
      </c>
      <c r="E57" s="104" t="s">
        <v>136</v>
      </c>
    </row>
    <row r="58" spans="1:5" s="48" customFormat="1" ht="42.75">
      <c r="A58" s="277"/>
      <c r="B58" s="101">
        <v>20</v>
      </c>
      <c r="C58" s="104" t="s">
        <v>137</v>
      </c>
      <c r="D58" s="101"/>
      <c r="E58" s="104"/>
    </row>
    <row r="59" spans="1:5" s="48" customFormat="1" ht="28.5">
      <c r="A59" s="289" t="s">
        <v>138</v>
      </c>
      <c r="B59" s="101">
        <v>21</v>
      </c>
      <c r="C59" s="104" t="s">
        <v>139</v>
      </c>
      <c r="D59" s="101">
        <v>28</v>
      </c>
      <c r="E59" s="104" t="s">
        <v>140</v>
      </c>
    </row>
    <row r="60" spans="1:5" s="48" customFormat="1" ht="28.5">
      <c r="A60" s="290"/>
      <c r="B60" s="101">
        <v>22</v>
      </c>
      <c r="C60" s="104" t="s">
        <v>141</v>
      </c>
      <c r="D60" s="101">
        <v>29</v>
      </c>
      <c r="E60" s="104" t="s">
        <v>142</v>
      </c>
    </row>
    <row r="61" spans="1:5" s="48" customFormat="1" ht="28.5">
      <c r="A61" s="290"/>
      <c r="B61" s="101">
        <v>23</v>
      </c>
      <c r="C61" s="104" t="s">
        <v>143</v>
      </c>
      <c r="D61" s="101">
        <v>30</v>
      </c>
      <c r="E61" s="104" t="s">
        <v>144</v>
      </c>
    </row>
    <row r="62" spans="1:5" s="48" customFormat="1" ht="28.5">
      <c r="A62" s="290"/>
      <c r="B62" s="101">
        <v>24</v>
      </c>
      <c r="C62" s="104" t="s">
        <v>145</v>
      </c>
      <c r="D62" s="101">
        <v>31</v>
      </c>
      <c r="E62" s="104" t="s">
        <v>146</v>
      </c>
    </row>
    <row r="63" spans="1:5" s="48" customFormat="1" ht="28.5">
      <c r="A63" s="293"/>
      <c r="B63" s="101">
        <v>25</v>
      </c>
      <c r="C63" s="104" t="s">
        <v>147</v>
      </c>
      <c r="D63" s="101">
        <v>32</v>
      </c>
      <c r="E63" s="104" t="s">
        <v>148</v>
      </c>
    </row>
    <row r="64" spans="1:5" s="45" customFormat="1" ht="72" customHeight="1">
      <c r="A64" s="49"/>
      <c r="B64" s="50"/>
      <c r="C64" s="50"/>
      <c r="D64" s="50"/>
      <c r="E64" s="51"/>
    </row>
    <row r="65" spans="1:4" s="45" customFormat="1">
      <c r="A65" s="52"/>
      <c r="B65" s="53"/>
      <c r="D65" s="53"/>
    </row>
    <row r="66" spans="1:4" s="45" customFormat="1">
      <c r="A66" s="52"/>
      <c r="B66" s="53"/>
      <c r="D66" s="53"/>
    </row>
    <row r="67" spans="1:4" s="45" customFormat="1">
      <c r="A67" s="52"/>
      <c r="B67" s="53"/>
      <c r="D67" s="53"/>
    </row>
    <row r="68" spans="1:4" s="45" customFormat="1">
      <c r="A68" s="52"/>
      <c r="B68" s="53"/>
      <c r="D68" s="53"/>
    </row>
    <row r="69" spans="1:4" s="45" customFormat="1">
      <c r="A69" s="52"/>
      <c r="B69" s="53"/>
      <c r="D69" s="53"/>
    </row>
    <row r="70" spans="1:4" s="45" customFormat="1">
      <c r="A70" s="52"/>
      <c r="B70" s="53"/>
      <c r="D70" s="53"/>
    </row>
    <row r="71" spans="1:4" s="45" customFormat="1">
      <c r="A71" s="52"/>
      <c r="B71" s="53"/>
      <c r="D71" s="53"/>
    </row>
    <row r="72" spans="1:4" s="45" customFormat="1">
      <c r="A72" s="52"/>
      <c r="B72" s="53"/>
      <c r="D72" s="53"/>
    </row>
    <row r="73" spans="1:4" s="45" customFormat="1">
      <c r="A73" s="52"/>
      <c r="B73" s="53"/>
      <c r="D73" s="53"/>
    </row>
    <row r="74" spans="1:4" s="45" customFormat="1">
      <c r="A74" s="52"/>
      <c r="B74" s="53"/>
      <c r="D74" s="53"/>
    </row>
    <row r="75" spans="1:4" s="45" customFormat="1">
      <c r="A75" s="52"/>
      <c r="B75" s="53"/>
      <c r="D75" s="53"/>
    </row>
    <row r="76" spans="1:4" s="45" customFormat="1">
      <c r="A76" s="52"/>
      <c r="B76" s="53"/>
      <c r="D76" s="53"/>
    </row>
    <row r="77" spans="1:4" s="45" customFormat="1">
      <c r="A77" s="52"/>
      <c r="B77" s="53"/>
      <c r="D77" s="53"/>
    </row>
    <row r="78" spans="1:4" s="45" customFormat="1">
      <c r="A78" s="52"/>
      <c r="B78" s="53"/>
      <c r="D78" s="53"/>
    </row>
    <row r="79" spans="1:4" s="45" customFormat="1">
      <c r="A79" s="52"/>
      <c r="B79" s="53"/>
      <c r="D79" s="53"/>
    </row>
    <row r="80" spans="1:4" s="45" customFormat="1">
      <c r="A80" s="52"/>
      <c r="B80" s="53"/>
      <c r="D80" s="53"/>
    </row>
    <row r="81" spans="1:4" s="45" customFormat="1">
      <c r="A81" s="52"/>
      <c r="B81" s="53"/>
      <c r="D81" s="53"/>
    </row>
    <row r="82" spans="1:4" s="45" customFormat="1">
      <c r="A82" s="52"/>
      <c r="B82" s="53"/>
      <c r="D82" s="53"/>
    </row>
    <row r="83" spans="1:4" s="45" customFormat="1">
      <c r="A83" s="52"/>
      <c r="B83" s="53"/>
      <c r="D83" s="53"/>
    </row>
    <row r="84" spans="1:4" s="45" customFormat="1">
      <c r="A84" s="52"/>
      <c r="B84" s="53"/>
      <c r="D84" s="53"/>
    </row>
  </sheetData>
  <mergeCells count="24">
    <mergeCell ref="A52:A53"/>
    <mergeCell ref="A55:A56"/>
    <mergeCell ref="A57:A58"/>
    <mergeCell ref="A59:A63"/>
    <mergeCell ref="A24:A28"/>
    <mergeCell ref="A29:E29"/>
    <mergeCell ref="A31:A37"/>
    <mergeCell ref="A38:A41"/>
    <mergeCell ref="A42:A46"/>
    <mergeCell ref="A48:A51"/>
    <mergeCell ref="A22:A23"/>
    <mergeCell ref="B1:D1"/>
    <mergeCell ref="B2:C2"/>
    <mergeCell ref="B4:E4"/>
    <mergeCell ref="A6:A7"/>
    <mergeCell ref="B6:C6"/>
    <mergeCell ref="D6:E6"/>
    <mergeCell ref="B7:C7"/>
    <mergeCell ref="D7:E7"/>
    <mergeCell ref="A9:E9"/>
    <mergeCell ref="A11:A12"/>
    <mergeCell ref="A13:A14"/>
    <mergeCell ref="A15:A17"/>
    <mergeCell ref="A18:A21"/>
  </mergeCells>
  <printOptions horizontalCentered="1"/>
  <pageMargins left="0.70866141732283472" right="0.70866141732283472" top="0.74803149606299213" bottom="0.74803149606299213" header="0.31496062992125984" footer="0.31496062992125984"/>
  <pageSetup scale="4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G21"/>
  <sheetViews>
    <sheetView showGridLines="0" zoomScale="80" zoomScaleNormal="80" workbookViewId="0">
      <selection activeCell="D7" sqref="D7"/>
    </sheetView>
  </sheetViews>
  <sheetFormatPr defaultColWidth="10.5703125" defaultRowHeight="15"/>
  <cols>
    <col min="1" max="1" width="79.7109375" style="34" customWidth="1"/>
    <col min="2" max="5" width="9.42578125" style="34" customWidth="1"/>
    <col min="6" max="6" width="37" style="34" customWidth="1"/>
    <col min="7" max="7" width="3.5703125" style="34" customWidth="1"/>
    <col min="8" max="16384" width="10.5703125" style="34"/>
  </cols>
  <sheetData>
    <row r="1" spans="1:7" ht="92.25" customHeight="1">
      <c r="A1"/>
      <c r="B1" s="294" t="s">
        <v>149</v>
      </c>
      <c r="C1" s="294"/>
      <c r="D1" s="294"/>
      <c r="E1" s="294"/>
      <c r="F1"/>
      <c r="G1"/>
    </row>
    <row r="2" spans="1:7">
      <c r="A2"/>
      <c r="B2"/>
      <c r="C2"/>
      <c r="D2"/>
      <c r="E2"/>
      <c r="F2"/>
      <c r="G2"/>
    </row>
    <row r="3" spans="1:7" ht="22.5" customHeight="1">
      <c r="A3" s="295" t="s">
        <v>150</v>
      </c>
      <c r="B3" s="295"/>
      <c r="C3" s="295"/>
      <c r="D3" s="295"/>
      <c r="E3" s="295"/>
      <c r="F3" s="295"/>
      <c r="G3"/>
    </row>
    <row r="4" spans="1:7" ht="21.75" customHeight="1">
      <c r="A4" s="296" t="s">
        <v>151</v>
      </c>
      <c r="B4" s="297" t="s">
        <v>152</v>
      </c>
      <c r="C4" s="297"/>
      <c r="D4" s="297"/>
      <c r="E4" s="297"/>
      <c r="F4" s="106" t="s">
        <v>153</v>
      </c>
      <c r="G4"/>
    </row>
    <row r="5" spans="1:7">
      <c r="A5" s="296"/>
      <c r="B5" s="107" t="s">
        <v>154</v>
      </c>
      <c r="C5" s="107" t="s">
        <v>155</v>
      </c>
      <c r="D5" s="107" t="s">
        <v>156</v>
      </c>
      <c r="E5" s="107" t="s">
        <v>157</v>
      </c>
      <c r="F5" s="108"/>
      <c r="G5"/>
    </row>
    <row r="6" spans="1:7" ht="57" customHeight="1">
      <c r="A6" s="112" t="s">
        <v>158</v>
      </c>
      <c r="B6" s="109"/>
      <c r="C6" s="110">
        <v>3</v>
      </c>
      <c r="D6" s="110"/>
      <c r="E6" s="110">
        <v>8</v>
      </c>
      <c r="F6" s="111" t="s">
        <v>159</v>
      </c>
      <c r="G6"/>
    </row>
    <row r="7" spans="1:7" ht="57" customHeight="1">
      <c r="A7" s="112" t="s">
        <v>160</v>
      </c>
      <c r="B7" s="109"/>
      <c r="C7" s="110"/>
      <c r="D7" s="110">
        <v>5</v>
      </c>
      <c r="E7" s="110"/>
      <c r="F7" s="111" t="s">
        <v>159</v>
      </c>
      <c r="G7"/>
    </row>
    <row r="8" spans="1:7" ht="57" customHeight="1">
      <c r="A8" s="112" t="s">
        <v>161</v>
      </c>
      <c r="B8" s="109"/>
      <c r="C8" s="110"/>
      <c r="D8" s="110">
        <v>11</v>
      </c>
      <c r="E8" s="110">
        <v>26</v>
      </c>
      <c r="F8" s="111" t="s">
        <v>162</v>
      </c>
      <c r="G8"/>
    </row>
    <row r="9" spans="1:7" ht="57" customHeight="1">
      <c r="A9" s="112" t="s">
        <v>163</v>
      </c>
      <c r="B9" s="109"/>
      <c r="C9" s="110">
        <v>7</v>
      </c>
      <c r="D9" s="110"/>
      <c r="E9" s="110">
        <v>18</v>
      </c>
      <c r="F9" s="111" t="s">
        <v>159</v>
      </c>
      <c r="G9"/>
    </row>
    <row r="10" spans="1:7" ht="57" customHeight="1">
      <c r="A10" s="112" t="s">
        <v>164</v>
      </c>
      <c r="B10" s="109">
        <v>8</v>
      </c>
      <c r="C10" s="110"/>
      <c r="D10" s="110"/>
      <c r="E10" s="110"/>
      <c r="F10" s="111" t="s">
        <v>159</v>
      </c>
      <c r="G10"/>
    </row>
    <row r="11" spans="1:7" ht="57" customHeight="1">
      <c r="A11" s="112" t="s">
        <v>165</v>
      </c>
      <c r="B11" s="109"/>
      <c r="C11" s="110">
        <v>7</v>
      </c>
      <c r="D11" s="110"/>
      <c r="E11" s="110">
        <v>14</v>
      </c>
      <c r="F11" s="111" t="s">
        <v>159</v>
      </c>
      <c r="G11"/>
    </row>
    <row r="12" spans="1:7" ht="57" customHeight="1">
      <c r="A12" s="112" t="s">
        <v>166</v>
      </c>
      <c r="B12" s="109"/>
      <c r="C12" s="110"/>
      <c r="D12" s="110"/>
      <c r="E12" s="110" t="s">
        <v>167</v>
      </c>
      <c r="F12" s="111" t="s">
        <v>159</v>
      </c>
      <c r="G12"/>
    </row>
    <row r="13" spans="1:7" ht="57" customHeight="1">
      <c r="A13" s="112" t="s">
        <v>168</v>
      </c>
      <c r="B13" s="109">
        <v>9</v>
      </c>
      <c r="C13" s="110"/>
      <c r="D13" s="110">
        <v>11</v>
      </c>
      <c r="E13" s="110">
        <v>20</v>
      </c>
      <c r="F13" s="111" t="s">
        <v>159</v>
      </c>
      <c r="G13"/>
    </row>
    <row r="14" spans="1:7" ht="57" customHeight="1">
      <c r="A14" s="112" t="s">
        <v>169</v>
      </c>
      <c r="B14" s="109"/>
      <c r="C14" s="110"/>
      <c r="D14" s="110">
        <v>12</v>
      </c>
      <c r="E14" s="110">
        <v>19</v>
      </c>
      <c r="F14" s="111" t="s">
        <v>159</v>
      </c>
      <c r="G14"/>
    </row>
    <row r="15" spans="1:7" ht="57" customHeight="1">
      <c r="A15" s="112" t="s">
        <v>170</v>
      </c>
      <c r="B15" s="109"/>
      <c r="C15" s="110"/>
      <c r="D15" s="110">
        <v>19</v>
      </c>
      <c r="E15" s="110">
        <v>18</v>
      </c>
      <c r="F15" s="111" t="s">
        <v>159</v>
      </c>
      <c r="G15"/>
    </row>
    <row r="16" spans="1:7" ht="57" customHeight="1">
      <c r="A16" s="112" t="s">
        <v>171</v>
      </c>
      <c r="B16" s="109"/>
      <c r="C16" s="110"/>
      <c r="D16" s="110"/>
      <c r="E16" s="110">
        <v>14</v>
      </c>
      <c r="F16" s="111" t="s">
        <v>159</v>
      </c>
      <c r="G16"/>
    </row>
    <row r="17" spans="1:7" ht="57" customHeight="1">
      <c r="A17" s="112" t="s">
        <v>172</v>
      </c>
      <c r="B17" s="109">
        <v>3</v>
      </c>
      <c r="C17" s="110" t="s">
        <v>173</v>
      </c>
      <c r="D17" s="110"/>
      <c r="E17" s="110">
        <v>8</v>
      </c>
      <c r="F17" s="111" t="s">
        <v>159</v>
      </c>
      <c r="G17"/>
    </row>
    <row r="18" spans="1:7" ht="57" customHeight="1">
      <c r="A18" s="112" t="s">
        <v>174</v>
      </c>
      <c r="B18" s="109"/>
      <c r="C18" s="110"/>
      <c r="D18" s="110" t="s">
        <v>175</v>
      </c>
      <c r="E18" s="110">
        <v>1</v>
      </c>
      <c r="F18" s="113" t="s">
        <v>176</v>
      </c>
      <c r="G18"/>
    </row>
    <row r="19" spans="1:7" ht="57" customHeight="1">
      <c r="A19" s="112" t="s">
        <v>177</v>
      </c>
      <c r="B19" s="109"/>
      <c r="C19" s="110"/>
      <c r="D19" s="110"/>
      <c r="E19" s="110">
        <v>3</v>
      </c>
      <c r="F19" s="111" t="s">
        <v>159</v>
      </c>
      <c r="G19"/>
    </row>
    <row r="20" spans="1:7" ht="57" customHeight="1">
      <c r="A20" s="112" t="s">
        <v>178</v>
      </c>
      <c r="B20" s="109"/>
      <c r="C20" s="110"/>
      <c r="D20" s="110">
        <v>9</v>
      </c>
      <c r="E20" s="110">
        <v>21</v>
      </c>
      <c r="F20" s="111" t="s">
        <v>159</v>
      </c>
      <c r="G20"/>
    </row>
    <row r="21" spans="1:7">
      <c r="A21"/>
      <c r="B21"/>
      <c r="C21"/>
      <c r="D21"/>
      <c r="E21"/>
      <c r="F21"/>
      <c r="G21"/>
    </row>
  </sheetData>
  <mergeCells count="4">
    <mergeCell ref="B1:E1"/>
    <mergeCell ref="A3:F3"/>
    <mergeCell ref="A4:A5"/>
    <mergeCell ref="B4:E4"/>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62"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zoomScale="90" zoomScaleNormal="90" workbookViewId="0">
      <selection activeCell="B6" sqref="B6:G7"/>
    </sheetView>
  </sheetViews>
  <sheetFormatPr defaultColWidth="11.42578125" defaultRowHeight="14.25"/>
  <cols>
    <col min="1" max="1" width="2.7109375" style="114" customWidth="1"/>
    <col min="2" max="2" width="24.7109375" style="114" customWidth="1"/>
    <col min="3" max="3" width="11.28515625" style="115" customWidth="1"/>
    <col min="4" max="4" width="19.28515625" style="115" customWidth="1"/>
    <col min="5" max="5" width="7.5703125" style="114" customWidth="1"/>
    <col min="6" max="6" width="24.7109375" style="114" customWidth="1"/>
    <col min="7" max="7" width="79.140625" style="114" customWidth="1"/>
    <col min="8" max="8" width="11.42578125" style="114"/>
    <col min="9" max="9" width="32" style="114" customWidth="1"/>
    <col min="10" max="16384" width="11.42578125" style="114"/>
  </cols>
  <sheetData>
    <row r="1" spans="2:9" ht="15" thickBot="1"/>
    <row r="2" spans="2:9" ht="18">
      <c r="B2" s="329" t="s">
        <v>179</v>
      </c>
      <c r="C2" s="330"/>
      <c r="D2" s="330"/>
      <c r="E2" s="330"/>
      <c r="F2" s="330"/>
      <c r="G2" s="331"/>
    </row>
    <row r="3" spans="2:9" ht="15">
      <c r="B3" s="332" t="s">
        <v>180</v>
      </c>
      <c r="C3" s="333"/>
      <c r="D3" s="334"/>
      <c r="E3" s="334"/>
      <c r="F3" s="334"/>
      <c r="G3" s="335"/>
    </row>
    <row r="4" spans="2:9" ht="88.5" customHeight="1">
      <c r="B4" s="336" t="s">
        <v>181</v>
      </c>
      <c r="C4" s="337"/>
      <c r="D4" s="337"/>
      <c r="E4" s="337"/>
      <c r="F4" s="337"/>
      <c r="G4" s="338"/>
    </row>
    <row r="5" spans="2:9" ht="15">
      <c r="B5" s="116"/>
      <c r="C5" s="117"/>
      <c r="D5" s="118"/>
      <c r="E5" s="119"/>
      <c r="F5" s="119"/>
      <c r="G5" s="119"/>
    </row>
    <row r="6" spans="2:9" ht="16.5" customHeight="1">
      <c r="B6" s="339" t="s">
        <v>182</v>
      </c>
      <c r="C6" s="340"/>
      <c r="D6" s="340"/>
      <c r="E6" s="340"/>
      <c r="F6" s="340"/>
      <c r="G6" s="341"/>
    </row>
    <row r="7" spans="2:9" ht="76.5" customHeight="1">
      <c r="B7" s="339"/>
      <c r="C7" s="340"/>
      <c r="D7" s="340"/>
      <c r="E7" s="340"/>
      <c r="F7" s="340"/>
      <c r="G7" s="341"/>
    </row>
    <row r="8" spans="2:9" ht="15" thickBot="1">
      <c r="B8" s="120"/>
      <c r="C8" s="121"/>
      <c r="D8" s="121"/>
      <c r="E8" s="122"/>
      <c r="F8" s="123"/>
      <c r="G8" s="123"/>
    </row>
    <row r="9" spans="2:9">
      <c r="B9" s="124"/>
      <c r="C9" s="125" t="s">
        <v>183</v>
      </c>
      <c r="D9" s="342" t="s">
        <v>184</v>
      </c>
      <c r="E9" s="343"/>
      <c r="F9" s="344" t="s">
        <v>185</v>
      </c>
      <c r="G9" s="345"/>
    </row>
    <row r="10" spans="2:9" ht="15" customHeight="1">
      <c r="B10" s="126"/>
      <c r="C10" s="127">
        <v>5</v>
      </c>
      <c r="D10" s="346" t="s">
        <v>186</v>
      </c>
      <c r="E10" s="347"/>
      <c r="F10" s="348" t="s">
        <v>187</v>
      </c>
      <c r="G10" s="325"/>
      <c r="H10" s="314"/>
      <c r="I10" s="314"/>
    </row>
    <row r="11" spans="2:9">
      <c r="B11" s="126"/>
      <c r="C11" s="127">
        <v>5</v>
      </c>
      <c r="D11" s="346" t="s">
        <v>188</v>
      </c>
      <c r="E11" s="347"/>
      <c r="F11" s="348" t="s">
        <v>189</v>
      </c>
      <c r="G11" s="325"/>
      <c r="H11" s="314"/>
      <c r="I11" s="314"/>
    </row>
    <row r="12" spans="2:9">
      <c r="B12" s="126"/>
      <c r="C12" s="127">
        <v>5</v>
      </c>
      <c r="D12" s="346" t="s">
        <v>190</v>
      </c>
      <c r="E12" s="347"/>
      <c r="F12" s="348" t="s">
        <v>191</v>
      </c>
      <c r="G12" s="325"/>
      <c r="H12" s="314"/>
      <c r="I12" s="314"/>
    </row>
    <row r="13" spans="2:9" ht="27.75" customHeight="1">
      <c r="B13" s="126"/>
      <c r="C13" s="127">
        <v>5</v>
      </c>
      <c r="D13" s="346" t="s">
        <v>192</v>
      </c>
      <c r="E13" s="347"/>
      <c r="F13" s="348" t="s">
        <v>193</v>
      </c>
      <c r="G13" s="325"/>
      <c r="H13" s="314"/>
      <c r="I13" s="314"/>
    </row>
    <row r="14" spans="2:9">
      <c r="B14" s="126"/>
      <c r="C14" s="127">
        <v>5</v>
      </c>
      <c r="D14" s="346" t="s">
        <v>194</v>
      </c>
      <c r="E14" s="347"/>
      <c r="F14" s="348" t="s">
        <v>195</v>
      </c>
      <c r="G14" s="325"/>
      <c r="H14" s="314"/>
      <c r="I14" s="314"/>
    </row>
    <row r="15" spans="2:9" ht="41.25" customHeight="1">
      <c r="B15" s="126"/>
      <c r="C15" s="127">
        <v>5</v>
      </c>
      <c r="D15" s="346" t="s">
        <v>196</v>
      </c>
      <c r="E15" s="347"/>
      <c r="F15" s="348" t="s">
        <v>197</v>
      </c>
      <c r="G15" s="325"/>
      <c r="H15" s="314"/>
      <c r="I15" s="314"/>
    </row>
    <row r="16" spans="2:9" ht="41.25" customHeight="1">
      <c r="B16" s="126"/>
      <c r="C16" s="127">
        <v>5</v>
      </c>
      <c r="D16" s="349" t="s">
        <v>198</v>
      </c>
      <c r="E16" s="350"/>
      <c r="F16" s="348" t="s">
        <v>199</v>
      </c>
      <c r="G16" s="325"/>
      <c r="H16" s="314"/>
      <c r="I16" s="314"/>
    </row>
    <row r="17" spans="2:9" ht="51.75" customHeight="1">
      <c r="B17" s="126"/>
      <c r="C17" s="127">
        <v>5</v>
      </c>
      <c r="D17" s="350" t="s">
        <v>200</v>
      </c>
      <c r="E17" s="351"/>
      <c r="F17" s="348" t="s">
        <v>201</v>
      </c>
      <c r="G17" s="325"/>
      <c r="H17" s="314"/>
      <c r="I17" s="314"/>
    </row>
    <row r="18" spans="2:9" ht="51.75" customHeight="1">
      <c r="B18" s="126"/>
      <c r="C18" s="127">
        <v>5</v>
      </c>
      <c r="D18" s="349" t="s">
        <v>202</v>
      </c>
      <c r="E18" s="350"/>
      <c r="F18" s="348" t="s">
        <v>203</v>
      </c>
      <c r="G18" s="325"/>
      <c r="H18" s="314"/>
      <c r="I18" s="314"/>
    </row>
    <row r="19" spans="2:9" ht="51.75" customHeight="1">
      <c r="B19" s="126"/>
      <c r="C19" s="127">
        <v>5</v>
      </c>
      <c r="D19" s="128" t="s">
        <v>204</v>
      </c>
      <c r="E19" s="129"/>
      <c r="F19" s="348" t="s">
        <v>205</v>
      </c>
      <c r="G19" s="325"/>
      <c r="H19" s="314"/>
      <c r="I19" s="314"/>
    </row>
    <row r="20" spans="2:9" ht="51.75" customHeight="1">
      <c r="B20" s="126"/>
      <c r="C20" s="127">
        <v>5</v>
      </c>
      <c r="D20" s="128" t="s">
        <v>206</v>
      </c>
      <c r="E20" s="129"/>
      <c r="F20" s="348" t="s">
        <v>207</v>
      </c>
      <c r="G20" s="325"/>
      <c r="H20" s="314"/>
      <c r="I20" s="314"/>
    </row>
    <row r="21" spans="2:9" ht="66.75" customHeight="1">
      <c r="B21" s="126"/>
      <c r="C21" s="127">
        <v>5</v>
      </c>
      <c r="D21" s="349" t="s">
        <v>208</v>
      </c>
      <c r="E21" s="350"/>
      <c r="F21" s="348" t="s">
        <v>209</v>
      </c>
      <c r="G21" s="325"/>
      <c r="H21" s="314"/>
      <c r="I21" s="314"/>
    </row>
    <row r="22" spans="2:9" ht="36" customHeight="1">
      <c r="B22" s="126"/>
      <c r="C22" s="127">
        <v>5</v>
      </c>
      <c r="D22" s="352" t="s">
        <v>210</v>
      </c>
      <c r="E22" s="353"/>
      <c r="F22" s="348" t="s">
        <v>211</v>
      </c>
      <c r="G22" s="325"/>
      <c r="H22" s="328"/>
      <c r="I22" s="328"/>
    </row>
    <row r="23" spans="2:9" ht="26.25" customHeight="1">
      <c r="B23" s="126"/>
      <c r="C23" s="127">
        <v>5</v>
      </c>
      <c r="D23" s="354" t="s">
        <v>212</v>
      </c>
      <c r="E23" s="354"/>
      <c r="F23" s="324" t="s">
        <v>213</v>
      </c>
      <c r="G23" s="325"/>
      <c r="H23" s="314"/>
      <c r="I23" s="314"/>
    </row>
    <row r="24" spans="2:9" ht="26.25" customHeight="1">
      <c r="B24" s="126"/>
      <c r="C24" s="127">
        <v>5</v>
      </c>
      <c r="D24" s="354" t="s">
        <v>214</v>
      </c>
      <c r="E24" s="354"/>
      <c r="F24" s="324" t="s">
        <v>215</v>
      </c>
      <c r="G24" s="325"/>
      <c r="H24" s="314"/>
      <c r="I24" s="314"/>
    </row>
    <row r="25" spans="2:9" ht="26.25" customHeight="1">
      <c r="B25" s="126"/>
      <c r="C25" s="127">
        <v>5</v>
      </c>
      <c r="D25" s="322" t="s">
        <v>216</v>
      </c>
      <c r="E25" s="323"/>
      <c r="F25" s="324" t="s">
        <v>217</v>
      </c>
      <c r="G25" s="325"/>
      <c r="H25" s="314"/>
      <c r="I25" s="314"/>
    </row>
    <row r="26" spans="2:9" ht="27" customHeight="1">
      <c r="B26" s="130"/>
      <c r="C26" s="315" t="s">
        <v>218</v>
      </c>
      <c r="D26" s="316"/>
      <c r="E26" s="316"/>
      <c r="F26" s="316"/>
      <c r="G26" s="317"/>
    </row>
    <row r="27" spans="2:9" ht="27" customHeight="1">
      <c r="B27" s="318" t="s">
        <v>219</v>
      </c>
      <c r="C27" s="319"/>
      <c r="D27" s="319"/>
      <c r="E27" s="319"/>
      <c r="F27" s="319"/>
      <c r="G27" s="320"/>
    </row>
    <row r="28" spans="2:9" ht="10.5" customHeight="1">
      <c r="B28" s="131"/>
      <c r="D28" s="132"/>
      <c r="E28" s="133"/>
      <c r="F28" s="134"/>
      <c r="G28" s="134"/>
    </row>
    <row r="29" spans="2:9">
      <c r="B29" s="131"/>
      <c r="C29" s="135"/>
      <c r="D29" s="321" t="s">
        <v>184</v>
      </c>
      <c r="E29" s="321"/>
      <c r="F29" s="326" t="s">
        <v>185</v>
      </c>
      <c r="G29" s="327"/>
    </row>
    <row r="30" spans="2:9">
      <c r="B30" s="131"/>
      <c r="D30" s="305" t="s">
        <v>186</v>
      </c>
      <c r="E30" s="305"/>
      <c r="F30" s="306" t="s">
        <v>220</v>
      </c>
      <c r="G30" s="307"/>
      <c r="H30" s="314"/>
      <c r="I30" s="314"/>
    </row>
    <row r="31" spans="2:9">
      <c r="B31" s="131"/>
      <c r="D31" s="305" t="s">
        <v>188</v>
      </c>
      <c r="E31" s="305"/>
      <c r="F31" s="306" t="s">
        <v>221</v>
      </c>
      <c r="G31" s="307"/>
      <c r="H31" s="314"/>
      <c r="I31" s="314"/>
    </row>
    <row r="32" spans="2:9">
      <c r="B32" s="131"/>
      <c r="D32" s="305" t="s">
        <v>190</v>
      </c>
      <c r="E32" s="305"/>
      <c r="F32" s="306" t="s">
        <v>222</v>
      </c>
      <c r="G32" s="307"/>
      <c r="H32" s="314"/>
      <c r="I32" s="314"/>
    </row>
    <row r="33" spans="2:9">
      <c r="B33" s="131"/>
      <c r="D33" s="305" t="s">
        <v>192</v>
      </c>
      <c r="E33" s="305"/>
      <c r="F33" s="306" t="s">
        <v>223</v>
      </c>
      <c r="G33" s="307"/>
      <c r="H33" s="314"/>
      <c r="I33" s="314"/>
    </row>
    <row r="34" spans="2:9">
      <c r="B34" s="131"/>
      <c r="D34" s="305" t="s">
        <v>194</v>
      </c>
      <c r="E34" s="305"/>
      <c r="F34" s="306" t="s">
        <v>224</v>
      </c>
      <c r="G34" s="307"/>
      <c r="H34" s="314"/>
      <c r="I34" s="314"/>
    </row>
    <row r="35" spans="2:9" ht="40.9" customHeight="1">
      <c r="B35" s="131"/>
      <c r="D35" s="305" t="s">
        <v>225</v>
      </c>
      <c r="E35" s="305"/>
      <c r="F35" s="306" t="s">
        <v>226</v>
      </c>
      <c r="G35" s="307"/>
      <c r="H35" s="314"/>
      <c r="I35" s="314"/>
    </row>
    <row r="36" spans="2:9" ht="42" customHeight="1">
      <c r="B36" s="136"/>
      <c r="C36" s="137"/>
      <c r="D36" s="305" t="s">
        <v>227</v>
      </c>
      <c r="E36" s="305"/>
      <c r="F36" s="306" t="s">
        <v>228</v>
      </c>
      <c r="G36" s="307"/>
      <c r="H36" s="304"/>
      <c r="I36" s="304"/>
    </row>
    <row r="37" spans="2:9" ht="30.75" customHeight="1">
      <c r="B37" s="136"/>
      <c r="C37" s="137"/>
      <c r="D37" s="305" t="s">
        <v>229</v>
      </c>
      <c r="E37" s="305"/>
      <c r="F37" s="310" t="s">
        <v>230</v>
      </c>
      <c r="G37" s="311"/>
      <c r="H37" s="304"/>
      <c r="I37" s="304"/>
    </row>
    <row r="38" spans="2:9" ht="33" customHeight="1">
      <c r="B38" s="136"/>
      <c r="C38" s="137"/>
      <c r="D38" s="305" t="s">
        <v>231</v>
      </c>
      <c r="E38" s="305"/>
      <c r="F38" s="310" t="s">
        <v>230</v>
      </c>
      <c r="G38" s="311"/>
      <c r="H38" s="304"/>
      <c r="I38" s="304"/>
    </row>
    <row r="39" spans="2:9" ht="30" customHeight="1">
      <c r="B39" s="136"/>
      <c r="C39" s="137"/>
      <c r="D39" s="305" t="s">
        <v>232</v>
      </c>
      <c r="E39" s="305"/>
      <c r="F39" s="310" t="s">
        <v>230</v>
      </c>
      <c r="G39" s="311"/>
      <c r="H39" s="304"/>
      <c r="I39" s="304"/>
    </row>
    <row r="40" spans="2:9" ht="30" customHeight="1">
      <c r="B40" s="136"/>
      <c r="C40" s="137"/>
      <c r="D40" s="305" t="s">
        <v>233</v>
      </c>
      <c r="E40" s="305"/>
      <c r="F40" s="310" t="s">
        <v>230</v>
      </c>
      <c r="G40" s="311"/>
      <c r="H40" s="304"/>
      <c r="I40" s="304"/>
    </row>
    <row r="41" spans="2:9" ht="30" customHeight="1">
      <c r="B41" s="136"/>
      <c r="C41" s="137"/>
      <c r="D41" s="308" t="s">
        <v>234</v>
      </c>
      <c r="E41" s="309"/>
      <c r="F41" s="306" t="s">
        <v>235</v>
      </c>
      <c r="G41" s="307"/>
      <c r="H41" s="304"/>
      <c r="I41" s="304"/>
    </row>
    <row r="42" spans="2:9" ht="35.25" customHeight="1">
      <c r="B42" s="136"/>
      <c r="C42" s="137"/>
      <c r="D42" s="305" t="s">
        <v>236</v>
      </c>
      <c r="E42" s="305"/>
      <c r="F42" s="306" t="s">
        <v>237</v>
      </c>
      <c r="G42" s="307"/>
      <c r="H42" s="304"/>
      <c r="I42" s="304"/>
    </row>
    <row r="43" spans="2:9" ht="31.5" customHeight="1">
      <c r="B43" s="136"/>
      <c r="C43" s="137"/>
      <c r="D43" s="305" t="s">
        <v>229</v>
      </c>
      <c r="E43" s="305"/>
      <c r="F43" s="310" t="s">
        <v>230</v>
      </c>
      <c r="G43" s="311"/>
      <c r="H43" s="304"/>
      <c r="I43" s="304"/>
    </row>
    <row r="44" spans="2:9" ht="35.25" customHeight="1">
      <c r="B44" s="136"/>
      <c r="C44" s="137"/>
      <c r="D44" s="305" t="s">
        <v>238</v>
      </c>
      <c r="E44" s="305"/>
      <c r="F44" s="310" t="s">
        <v>230</v>
      </c>
      <c r="G44" s="311"/>
      <c r="H44" s="304"/>
      <c r="I44" s="304"/>
    </row>
    <row r="45" spans="2:9" ht="57" customHeight="1">
      <c r="B45" s="136"/>
      <c r="C45" s="137"/>
      <c r="D45" s="305" t="s">
        <v>233</v>
      </c>
      <c r="E45" s="305"/>
      <c r="F45" s="310" t="s">
        <v>230</v>
      </c>
      <c r="G45" s="311"/>
      <c r="H45" s="304"/>
      <c r="I45" s="304"/>
    </row>
    <row r="46" spans="2:9" ht="32.25" customHeight="1">
      <c r="B46" s="136"/>
      <c r="C46" s="137"/>
      <c r="D46" s="305" t="s">
        <v>231</v>
      </c>
      <c r="E46" s="305"/>
      <c r="F46" s="310" t="s">
        <v>230</v>
      </c>
      <c r="G46" s="311"/>
      <c r="H46" s="304"/>
      <c r="I46" s="304"/>
    </row>
    <row r="47" spans="2:9" ht="32.25" customHeight="1">
      <c r="B47" s="136"/>
      <c r="C47" s="137"/>
      <c r="D47" s="308" t="s">
        <v>239</v>
      </c>
      <c r="E47" s="309"/>
      <c r="F47" s="312" t="s">
        <v>240</v>
      </c>
      <c r="G47" s="313"/>
      <c r="H47" s="304"/>
      <c r="I47" s="304"/>
    </row>
    <row r="48" spans="2:9" ht="32.25" customHeight="1">
      <c r="B48" s="136"/>
      <c r="C48" s="137"/>
      <c r="D48" s="305" t="s">
        <v>241</v>
      </c>
      <c r="E48" s="305"/>
      <c r="F48" s="306" t="s">
        <v>242</v>
      </c>
      <c r="G48" s="307"/>
      <c r="H48" s="304"/>
      <c r="I48" s="304"/>
    </row>
    <row r="49" spans="2:9" ht="32.25" customHeight="1">
      <c r="B49" s="136"/>
      <c r="C49" s="137"/>
      <c r="D49" s="305" t="s">
        <v>243</v>
      </c>
      <c r="E49" s="305"/>
      <c r="F49" s="306" t="s">
        <v>244</v>
      </c>
      <c r="G49" s="307"/>
      <c r="H49" s="304"/>
      <c r="I49" s="304"/>
    </row>
    <row r="50" spans="2:9" ht="32.25" customHeight="1">
      <c r="B50" s="136"/>
      <c r="C50" s="137"/>
      <c r="D50" s="305" t="s">
        <v>245</v>
      </c>
      <c r="E50" s="305"/>
      <c r="F50" s="306" t="s">
        <v>246</v>
      </c>
      <c r="G50" s="307"/>
      <c r="H50" s="304"/>
      <c r="I50" s="304"/>
    </row>
    <row r="51" spans="2:9" ht="32.25" customHeight="1">
      <c r="B51" s="136"/>
      <c r="C51" s="137"/>
      <c r="D51" s="132"/>
      <c r="E51" s="132"/>
      <c r="F51" s="134"/>
      <c r="G51" s="134"/>
      <c r="H51" s="304"/>
      <c r="I51" s="304"/>
    </row>
    <row r="52" spans="2:9" ht="32.25" customHeight="1">
      <c r="B52" s="136"/>
      <c r="C52" s="137"/>
      <c r="D52" s="132"/>
      <c r="E52" s="132"/>
      <c r="F52" s="134"/>
      <c r="G52" s="134"/>
    </row>
    <row r="53" spans="2:9" ht="32.25" customHeight="1">
      <c r="B53" s="136"/>
      <c r="C53" s="137"/>
      <c r="D53" s="132"/>
      <c r="E53" s="132"/>
      <c r="F53" s="134"/>
      <c r="G53" s="134"/>
    </row>
    <row r="54" spans="2:9" ht="21.75" customHeight="1">
      <c r="B54" s="298" t="s">
        <v>247</v>
      </c>
      <c r="C54" s="299"/>
      <c r="D54" s="299"/>
      <c r="E54" s="299"/>
      <c r="F54" s="299"/>
      <c r="G54" s="300"/>
    </row>
    <row r="55" spans="2:9" ht="21.75" customHeight="1">
      <c r="B55" s="298" t="s">
        <v>248</v>
      </c>
      <c r="C55" s="299"/>
      <c r="D55" s="299"/>
      <c r="E55" s="299"/>
      <c r="F55" s="299"/>
      <c r="G55" s="300"/>
    </row>
    <row r="56" spans="2:9" ht="20.25" customHeight="1">
      <c r="B56" s="298" t="s">
        <v>249</v>
      </c>
      <c r="C56" s="299"/>
      <c r="D56" s="299"/>
      <c r="E56" s="299"/>
      <c r="F56" s="299"/>
      <c r="G56" s="300"/>
    </row>
    <row r="57" spans="2:9" ht="20.25" customHeight="1">
      <c r="B57" s="298" t="s">
        <v>250</v>
      </c>
      <c r="C57" s="299"/>
      <c r="D57" s="299"/>
      <c r="E57" s="299"/>
      <c r="F57" s="299"/>
      <c r="G57" s="300"/>
    </row>
    <row r="58" spans="2:9" ht="18" customHeight="1" thickBot="1">
      <c r="B58" s="301" t="s">
        <v>251</v>
      </c>
      <c r="C58" s="302"/>
      <c r="D58" s="302"/>
      <c r="E58" s="302"/>
      <c r="F58" s="302"/>
      <c r="G58" s="303"/>
    </row>
    <row r="59" spans="2:9">
      <c r="B59" s="138"/>
      <c r="C59" s="139"/>
      <c r="D59" s="138"/>
      <c r="E59" s="138"/>
      <c r="F59" s="138"/>
      <c r="G59" s="138"/>
    </row>
  </sheetData>
  <mergeCells count="125">
    <mergeCell ref="F20:G20"/>
    <mergeCell ref="D21:E21"/>
    <mergeCell ref="F21:G21"/>
    <mergeCell ref="D22:E22"/>
    <mergeCell ref="F22:G22"/>
    <mergeCell ref="D23:E23"/>
    <mergeCell ref="F23:G23"/>
    <mergeCell ref="D24:E24"/>
    <mergeCell ref="F24:G24"/>
    <mergeCell ref="D15:E15"/>
    <mergeCell ref="F15:G15"/>
    <mergeCell ref="D16:E16"/>
    <mergeCell ref="F16:G16"/>
    <mergeCell ref="D17:E17"/>
    <mergeCell ref="F17:G17"/>
    <mergeCell ref="D18:E18"/>
    <mergeCell ref="F18:G18"/>
    <mergeCell ref="F19:G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H20:I20"/>
    <mergeCell ref="H21:I21"/>
    <mergeCell ref="H22:I22"/>
    <mergeCell ref="H23:I23"/>
    <mergeCell ref="H24:I24"/>
    <mergeCell ref="H15:I15"/>
    <mergeCell ref="H16:I16"/>
    <mergeCell ref="H17:I17"/>
    <mergeCell ref="H18:I18"/>
    <mergeCell ref="H19:I1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s>
  <printOptions horizontalCentered="1"/>
  <pageMargins left="0.31496062992125984" right="0.31496062992125984" top="1.1417322834645669" bottom="1.1417322834645669" header="0.31496062992125984" footer="0.31496062992125984"/>
  <pageSetup scale="63"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59"/>
  <sheetViews>
    <sheetView showGridLines="0" zoomScale="115" zoomScaleNormal="115" zoomScalePageLayoutView="50" workbookViewId="0">
      <pane ySplit="9" topLeftCell="A10" activePane="bottomLeft" state="frozen"/>
      <selection pane="bottomLeft" activeCell="D10" sqref="D10"/>
    </sheetView>
  </sheetViews>
  <sheetFormatPr defaultColWidth="11.42578125" defaultRowHeight="12.75"/>
  <cols>
    <col min="1" max="1" width="5" style="68" bestFit="1" customWidth="1"/>
    <col min="2" max="2" width="26.28515625" style="68" customWidth="1"/>
    <col min="3" max="3" width="43.28515625" style="68" customWidth="1"/>
    <col min="4" max="4" width="49" style="69" customWidth="1"/>
    <col min="5" max="5" width="21" style="68" customWidth="1"/>
    <col min="6" max="6" width="21.140625" style="68" customWidth="1"/>
    <col min="7" max="7" width="15.5703125" style="68" customWidth="1"/>
    <col min="8" max="8" width="20.85546875" style="68" customWidth="1"/>
    <col min="9" max="9" width="35.140625" style="68" customWidth="1"/>
    <col min="10" max="10" width="30.85546875" style="68" customWidth="1"/>
    <col min="11" max="11" width="16.7109375" style="68" customWidth="1"/>
    <col min="12" max="12" width="15.28515625" style="68" hidden="1" customWidth="1"/>
    <col min="13" max="13" width="23.42578125" style="68" customWidth="1"/>
    <col min="14" max="14" width="27.7109375" style="68" customWidth="1"/>
    <col min="15" max="15" width="6.28515625" style="68" hidden="1" customWidth="1"/>
    <col min="16" max="16" width="11.42578125" style="59"/>
    <col min="17" max="17" width="47.85546875" style="59" customWidth="1"/>
    <col min="18" max="258" width="11.42578125" style="59"/>
    <col min="259" max="16384" width="11.42578125" style="60"/>
  </cols>
  <sheetData>
    <row r="1" spans="1:258" ht="11.25" hidden="1" customHeight="1">
      <c r="A1" s="360"/>
      <c r="B1" s="361"/>
      <c r="C1" s="56"/>
      <c r="D1" s="57"/>
      <c r="E1" s="56"/>
      <c r="F1" s="56"/>
      <c r="G1" s="56"/>
      <c r="H1" s="56"/>
      <c r="I1" s="56"/>
      <c r="J1" s="56"/>
      <c r="K1" s="56"/>
      <c r="L1" s="56"/>
      <c r="M1" s="56"/>
      <c r="N1" s="58"/>
      <c r="O1" s="56"/>
    </row>
    <row r="2" spans="1:258" hidden="1">
      <c r="A2" s="362"/>
      <c r="B2" s="363"/>
      <c r="C2" s="61"/>
      <c r="D2" s="62"/>
      <c r="E2" s="61"/>
      <c r="F2" s="61"/>
      <c r="G2" s="61"/>
      <c r="H2" s="61"/>
      <c r="I2" s="61"/>
      <c r="J2" s="61"/>
      <c r="K2" s="61"/>
      <c r="L2" s="61"/>
      <c r="M2" s="61"/>
      <c r="N2" s="63"/>
      <c r="O2" s="61"/>
    </row>
    <row r="3" spans="1:258" hidden="1">
      <c r="A3" s="362"/>
      <c r="B3" s="363"/>
      <c r="C3" s="64"/>
      <c r="D3" s="62"/>
      <c r="E3" s="61"/>
      <c r="F3" s="61"/>
      <c r="G3" s="61"/>
      <c r="H3" s="61"/>
      <c r="I3" s="61"/>
      <c r="J3" s="61"/>
      <c r="K3" s="61"/>
      <c r="L3" s="61"/>
      <c r="M3" s="61"/>
      <c r="N3" s="63"/>
      <c r="O3" s="61"/>
    </row>
    <row r="4" spans="1:258" ht="19.5" hidden="1" customHeight="1">
      <c r="A4" s="364" t="s">
        <v>252</v>
      </c>
      <c r="B4" s="364"/>
      <c r="C4" s="364"/>
      <c r="D4" s="365" t="s">
        <v>5</v>
      </c>
      <c r="E4" s="366"/>
      <c r="F4" s="366"/>
      <c r="G4" s="366"/>
      <c r="H4" s="366"/>
      <c r="I4" s="366"/>
      <c r="J4" s="366"/>
      <c r="K4" s="366"/>
      <c r="L4" s="366"/>
      <c r="M4" s="366"/>
      <c r="N4" s="367"/>
      <c r="O4" s="140"/>
    </row>
    <row r="5" spans="1:258" ht="38.450000000000003" hidden="1" customHeight="1">
      <c r="A5" s="364" t="s">
        <v>253</v>
      </c>
      <c r="B5" s="364"/>
      <c r="C5" s="364"/>
      <c r="D5" s="365" t="s">
        <v>254</v>
      </c>
      <c r="E5" s="366"/>
      <c r="F5" s="366"/>
      <c r="G5" s="366"/>
      <c r="H5" s="366"/>
      <c r="I5" s="366"/>
      <c r="J5" s="366"/>
      <c r="K5" s="366"/>
      <c r="L5" s="366"/>
      <c r="M5" s="366"/>
      <c r="N5" s="367"/>
      <c r="O5" s="141"/>
    </row>
    <row r="6" spans="1:258" ht="16.5" hidden="1" customHeight="1">
      <c r="A6" s="364" t="s">
        <v>255</v>
      </c>
      <c r="B6" s="364"/>
      <c r="C6" s="364"/>
      <c r="D6" s="365" t="s">
        <v>256</v>
      </c>
      <c r="E6" s="366"/>
      <c r="F6" s="366"/>
      <c r="G6" s="366"/>
      <c r="H6" s="366"/>
      <c r="I6" s="366"/>
      <c r="J6" s="366"/>
      <c r="K6" s="366"/>
      <c r="L6" s="366"/>
      <c r="M6" s="366"/>
      <c r="N6" s="367"/>
      <c r="O6" s="142"/>
    </row>
    <row r="7" spans="1:258" ht="32.25" customHeight="1" thickBot="1">
      <c r="A7" s="143" t="s">
        <v>257</v>
      </c>
      <c r="B7" s="144"/>
      <c r="C7" s="144"/>
      <c r="D7" s="374" t="s">
        <v>258</v>
      </c>
      <c r="E7" s="375" t="s">
        <v>259</v>
      </c>
      <c r="F7" s="376"/>
      <c r="G7" s="376"/>
      <c r="H7" s="377"/>
      <c r="I7" s="378" t="s">
        <v>260</v>
      </c>
      <c r="J7" s="379"/>
      <c r="K7" s="379"/>
      <c r="L7" s="379"/>
      <c r="M7" s="380"/>
      <c r="N7" s="381" t="s">
        <v>261</v>
      </c>
      <c r="O7" s="382"/>
    </row>
    <row r="8" spans="1:258" ht="41.25" customHeight="1" thickTop="1">
      <c r="A8" s="383" t="s">
        <v>262</v>
      </c>
      <c r="B8" s="385" t="s">
        <v>263</v>
      </c>
      <c r="C8" s="145" t="s">
        <v>264</v>
      </c>
      <c r="D8" s="374"/>
      <c r="E8" s="386" t="s">
        <v>200</v>
      </c>
      <c r="F8" s="386" t="s">
        <v>265</v>
      </c>
      <c r="G8" s="386" t="s">
        <v>266</v>
      </c>
      <c r="H8" s="386" t="s">
        <v>206</v>
      </c>
      <c r="I8" s="368" t="s">
        <v>267</v>
      </c>
      <c r="J8" s="146" t="s">
        <v>268</v>
      </c>
      <c r="K8" s="368" t="s">
        <v>260</v>
      </c>
      <c r="L8" s="368" t="s">
        <v>269</v>
      </c>
      <c r="M8" s="368" t="s">
        <v>270</v>
      </c>
      <c r="N8" s="370" t="s">
        <v>271</v>
      </c>
      <c r="O8" s="372" t="s">
        <v>272</v>
      </c>
    </row>
    <row r="9" spans="1:258" s="66" customFormat="1" ht="53.25" customHeight="1" thickBot="1">
      <c r="A9" s="384"/>
      <c r="B9" s="374"/>
      <c r="C9" s="147" t="s">
        <v>273</v>
      </c>
      <c r="D9" s="374"/>
      <c r="E9" s="369"/>
      <c r="F9" s="369"/>
      <c r="G9" s="369"/>
      <c r="H9" s="369"/>
      <c r="I9" s="369"/>
      <c r="J9" s="148" t="s">
        <v>274</v>
      </c>
      <c r="K9" s="369" t="s">
        <v>275</v>
      </c>
      <c r="L9" s="369"/>
      <c r="M9" s="369" t="s">
        <v>275</v>
      </c>
      <c r="N9" s="371"/>
      <c r="O9" s="373"/>
      <c r="P9" s="59"/>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27" thickTop="1" thickBot="1">
      <c r="A10" s="358">
        <v>1</v>
      </c>
      <c r="B10" s="356" t="s">
        <v>276</v>
      </c>
      <c r="C10" s="357" t="s">
        <v>277</v>
      </c>
      <c r="D10" s="149" t="s">
        <v>278</v>
      </c>
      <c r="E10" s="358">
        <v>5</v>
      </c>
      <c r="F10" s="358">
        <v>1</v>
      </c>
      <c r="G10" s="388">
        <f t="shared" ref="G10" si="0">+F10/E10</f>
        <v>0.2</v>
      </c>
      <c r="H10" s="358" t="str">
        <f>CONCATENATE(IF(G10&lt;='8- Politicas de admiistracion'!$D$6,'8- Politicas de admiistracion'!$B$6,IF(G10&lt;='8- Politicas de admiistracion'!$D$7,'8- Politicas de admiistracion'!$B$7,IF(G10&lt;='8- Politicas de admiistracion'!$D$8,'8- Politicas de admiistracion'!$B$8,IF(G10&lt;='8- Politicas de admiistracion'!$D$9,'8- Politicas de admiistracion'!$B$9,IF(G10&lt;='8- Politicas de admiistracion'!$D$10,'8- Politicas de admiistracion'!$B$10,"Probabilidad no valida")))))," - ",VLOOKUP(IF(G10&lt;='8- Politicas de admiistracion'!$D$6,'8- Politicas de admiistracion'!$B$6,IF(G10&lt;='8- Politicas de admiistracion'!$D$7,'8- Politicas de admiistracion'!$B$7,IF(G10&lt;='8- Politicas de admiistracion'!$D$8,'8- Politicas de admiistracion'!$B$8,IF(G10&lt;='8- Politicas de admiistracion'!$D$9,'8- Politicas de admiistracion'!$B$9,IF(G10&lt;='8- Politicas de admiistracion'!$D$10,'8- Politicas de admiistracion'!$B$10,"Probabilidad no valida"))))),'8- Politicas de admiistracion'!$B$6:$F$10,5,FALSE))</f>
        <v>Media - 3</v>
      </c>
      <c r="I10" s="157" t="s">
        <v>279</v>
      </c>
      <c r="J10" s="157" t="s">
        <v>280</v>
      </c>
      <c r="K10" s="151" t="str">
        <f>IFERROR(CONCATENATE(INDEX('8- Politicas de admiistracion'!$B$16:$F$53,MATCH('5- Identificación de Riesgos'!J10,'8- Politicas de admiistracion'!$C$16:$C$54,0),1)," - ",L10),"")</f>
        <v>Leve - 1</v>
      </c>
      <c r="L10" s="152">
        <f>IFERROR(VLOOKUP(INDEX('8- Politicas de admiistracion'!$B$16:$F$64,MATCH('5- Identificación de Riesgos'!J10,'8- Politicas de admiistracion'!$C$16:$C$64,0),1),'8- Politicas de admiistracion'!$B$16:$F$64,5,FALSE),"")</f>
        <v>1</v>
      </c>
      <c r="M10" s="358" t="str">
        <f>IFERROR(CONCATENATE(INDEX('8- Politicas de admiistracion'!$B$16:$F$53,MATCH(ROUND(AVERAGE(L10:L19),0),'8- Politicas de admiistracion'!$F$16:$F$53,0),1)," - ",ROUND(AVERAGE(L10:L19),0)),"")</f>
        <v>Leve - 1</v>
      </c>
      <c r="N10" s="358" t="str">
        <f>IFERROR(CONCATENATE(VLOOKUP((LEFT(H10,LEN(H10)-4)&amp;LEFT(M10,LEN(M10)-4)),'9- Matriz de Calor '!$D$17:$E$41,2,0)," - ",RIGHT(H10,1)*RIGHT(M10,1)),"")</f>
        <v>Moderado - 3</v>
      </c>
      <c r="O10" s="387">
        <f>RIGHT(H10,1)*RIGHT(M10,1)</f>
        <v>3</v>
      </c>
    </row>
    <row r="11" spans="1:258" ht="22.5" customHeight="1" thickTop="1" thickBot="1">
      <c r="A11" s="358"/>
      <c r="B11" s="356"/>
      <c r="C11" s="357"/>
      <c r="D11" s="149" t="s">
        <v>281</v>
      </c>
      <c r="E11" s="358"/>
      <c r="F11" s="358"/>
      <c r="G11" s="388"/>
      <c r="H11" s="358"/>
      <c r="I11" s="157" t="s">
        <v>282</v>
      </c>
      <c r="J11" s="157" t="s">
        <v>283</v>
      </c>
      <c r="K11" s="151" t="str">
        <f>IFERROR(CONCATENATE(INDEX('8- Politicas de admiistracion'!$B$16:$F$53,MATCH('5- Identificación de Riesgos'!J11,'8- Politicas de admiistracion'!$C$16:$C$54,0),1)," - ",L11),"")</f>
        <v>Leve - 1</v>
      </c>
      <c r="L11" s="152">
        <f>IFERROR(VLOOKUP(INDEX('8- Politicas de admiistracion'!$B$16:$F$64,MATCH('5- Identificación de Riesgos'!J11,'8- Politicas de admiistracion'!$C$16:$C$64,0),1),'8- Politicas de admiistracion'!$B$16:$F$64,5,FALSE),"")</f>
        <v>1</v>
      </c>
      <c r="M11" s="358"/>
      <c r="N11" s="358"/>
      <c r="O11" s="387"/>
    </row>
    <row r="12" spans="1:258" ht="27" thickTop="1" thickBot="1">
      <c r="A12" s="358"/>
      <c r="B12" s="356"/>
      <c r="C12" s="357"/>
      <c r="D12" s="149" t="s">
        <v>284</v>
      </c>
      <c r="E12" s="358"/>
      <c r="F12" s="358"/>
      <c r="G12" s="388"/>
      <c r="H12" s="358"/>
      <c r="I12" s="157" t="s">
        <v>285</v>
      </c>
      <c r="J12" s="157" t="s">
        <v>286</v>
      </c>
      <c r="K12" s="151" t="str">
        <f>IFERROR(CONCATENATE(INDEX('8- Politicas de admiistracion'!$B$16:$F$53,MATCH('5- Identificación de Riesgos'!J12,'8- Politicas de admiistracion'!$C$16:$C$54,0),1)," - ",L12),"")</f>
        <v>Leve - 1</v>
      </c>
      <c r="L12" s="152">
        <f>IFERROR(VLOOKUP(INDEX('8- Politicas de admiistracion'!$B$16:$F$64,MATCH('5- Identificación de Riesgos'!J12,'8- Politicas de admiistracion'!$C$16:$C$64,0),1),'8- Politicas de admiistracion'!$B$16:$F$64,5,FALSE),"")</f>
        <v>1</v>
      </c>
      <c r="M12" s="358"/>
      <c r="N12" s="358"/>
      <c r="O12" s="387"/>
    </row>
    <row r="13" spans="1:258" ht="14.25" thickTop="1" thickBot="1">
      <c r="A13" s="358"/>
      <c r="B13" s="356"/>
      <c r="C13" s="357"/>
      <c r="D13" s="149"/>
      <c r="E13" s="358"/>
      <c r="F13" s="358"/>
      <c r="G13" s="388"/>
      <c r="H13" s="358"/>
      <c r="I13" s="157"/>
      <c r="J13" s="157"/>
      <c r="K13" s="151" t="str">
        <f>IFERROR(CONCATENATE(INDEX('8- Politicas de admiistracion'!$B$16:$F$53,MATCH('5- Identificación de Riesgos'!J13,'8- Politicas de admiistracion'!$C$16:$C$54,0),1)," - ",L13),"")</f>
        <v/>
      </c>
      <c r="L13" s="152" t="str">
        <f>IFERROR(VLOOKUP(INDEX('8- Politicas de admiistracion'!$B$16:$F$64,MATCH('5- Identificación de Riesgos'!J13,'8- Politicas de admiistracion'!$C$16:$C$64,0),1),'8- Politicas de admiistracion'!$B$16:$F$64,5,FALSE),"")</f>
        <v/>
      </c>
      <c r="M13" s="358"/>
      <c r="N13" s="358"/>
      <c r="O13" s="387"/>
    </row>
    <row r="14" spans="1:258" ht="14.25" thickTop="1" thickBot="1">
      <c r="A14" s="358"/>
      <c r="B14" s="356"/>
      <c r="C14" s="357"/>
      <c r="D14" s="149"/>
      <c r="E14" s="358"/>
      <c r="F14" s="358"/>
      <c r="G14" s="388"/>
      <c r="H14" s="358"/>
      <c r="I14" s="157"/>
      <c r="J14" s="157"/>
      <c r="K14" s="151" t="str">
        <f>IFERROR(CONCATENATE(INDEX('8- Politicas de admiistracion'!$B$16:$F$53,MATCH('5- Identificación de Riesgos'!J14,'8- Politicas de admiistracion'!$C$16:$C$54,0),1)," - ",L14),"")</f>
        <v/>
      </c>
      <c r="L14" s="152" t="str">
        <f>IFERROR(VLOOKUP(INDEX('8- Politicas de admiistracion'!$B$16:$F$64,MATCH('5- Identificación de Riesgos'!J14,'8- Politicas de admiistracion'!$C$16:$C$64,0),1),'8- Politicas de admiistracion'!$B$16:$F$64,5,FALSE),"")</f>
        <v/>
      </c>
      <c r="M14" s="358"/>
      <c r="N14" s="358"/>
      <c r="O14" s="387"/>
    </row>
    <row r="15" spans="1:258" ht="14.25" thickTop="1" thickBot="1">
      <c r="A15" s="358"/>
      <c r="B15" s="356"/>
      <c r="C15" s="357"/>
      <c r="D15" s="159"/>
      <c r="E15" s="358"/>
      <c r="F15" s="358"/>
      <c r="G15" s="388"/>
      <c r="H15" s="358"/>
      <c r="I15" s="157"/>
      <c r="J15" s="157"/>
      <c r="K15" s="151" t="str">
        <f>IFERROR(CONCATENATE(INDEX('8- Politicas de admiistracion'!$B$16:$F$53,MATCH('5- Identificación de Riesgos'!J15,'8- Politicas de admiistracion'!$C$16:$C$54,0),1)," - ",L15),"")</f>
        <v/>
      </c>
      <c r="L15" s="152" t="str">
        <f>IFERROR(VLOOKUP(INDEX('8- Politicas de admiistracion'!$B$16:$F$64,MATCH('5- Identificación de Riesgos'!J15,'8- Politicas de admiistracion'!$C$16:$C$64,0),1),'8- Politicas de admiistracion'!$B$16:$F$64,5,FALSE),"")</f>
        <v/>
      </c>
      <c r="M15" s="358"/>
      <c r="N15" s="358"/>
      <c r="O15" s="387"/>
    </row>
    <row r="16" spans="1:258" ht="14.25" thickTop="1" thickBot="1">
      <c r="A16" s="358"/>
      <c r="B16" s="356"/>
      <c r="C16" s="357"/>
      <c r="D16" s="154"/>
      <c r="E16" s="358"/>
      <c r="F16" s="358"/>
      <c r="G16" s="388"/>
      <c r="H16" s="358"/>
      <c r="I16" s="157"/>
      <c r="J16" s="157"/>
      <c r="K16" s="151" t="str">
        <f>IFERROR(CONCATENATE(INDEX('8- Politicas de admiistracion'!$B$16:$F$53,MATCH('5- Identificación de Riesgos'!J16,'8- Politicas de admiistracion'!$C$16:$C$54,0),1)," - ",L16),"")</f>
        <v/>
      </c>
      <c r="L16" s="152" t="str">
        <f>IFERROR(VLOOKUP(INDEX('8- Politicas de admiistracion'!$B$16:$F$64,MATCH('5- Identificación de Riesgos'!J16,'8- Politicas de admiistracion'!$C$16:$C$64,0),1),'8- Politicas de admiistracion'!$B$16:$F$64,5,FALSE),"")</f>
        <v/>
      </c>
      <c r="M16" s="358"/>
      <c r="N16" s="358"/>
      <c r="O16" s="387"/>
    </row>
    <row r="17" spans="1:258" ht="14.25" thickTop="1" thickBot="1">
      <c r="A17" s="358"/>
      <c r="B17" s="356"/>
      <c r="C17" s="357"/>
      <c r="D17" s="154"/>
      <c r="E17" s="358"/>
      <c r="F17" s="358"/>
      <c r="G17" s="388"/>
      <c r="H17" s="358"/>
      <c r="I17" s="157"/>
      <c r="J17" s="157"/>
      <c r="K17" s="151" t="str">
        <f>IFERROR(CONCATENATE(INDEX('8- Politicas de admiistracion'!$B$16:$F$53,MATCH('5- Identificación de Riesgos'!J17,'8- Politicas de admiistracion'!$C$16:$C$54,0),1)," - ",L17),"")</f>
        <v/>
      </c>
      <c r="L17" s="152" t="str">
        <f>IFERROR(VLOOKUP(INDEX('8- Politicas de admiistracion'!$B$16:$F$64,MATCH('5- Identificación de Riesgos'!J17,'8- Politicas de admiistracion'!$C$16:$C$64,0),1),'8- Politicas de admiistracion'!$B$16:$F$64,5,FALSE),"")</f>
        <v/>
      </c>
      <c r="M17" s="358"/>
      <c r="N17" s="358"/>
      <c r="O17" s="387"/>
    </row>
    <row r="18" spans="1:258" ht="14.25" thickTop="1" thickBot="1">
      <c r="A18" s="358"/>
      <c r="B18" s="356"/>
      <c r="C18" s="357"/>
      <c r="D18" s="154"/>
      <c r="E18" s="358"/>
      <c r="F18" s="358"/>
      <c r="G18" s="388"/>
      <c r="H18" s="358"/>
      <c r="I18" s="157"/>
      <c r="J18" s="157"/>
      <c r="K18" s="151" t="str">
        <f>IFERROR(CONCATENATE(INDEX('8- Politicas de admiistracion'!$B$16:$F$53,MATCH('5- Identificación de Riesgos'!J18,'8- Politicas de admiistracion'!$C$16:$C$54,0),1)," - ",L18),"")</f>
        <v/>
      </c>
      <c r="L18" s="152" t="str">
        <f>IFERROR(VLOOKUP(INDEX('8- Politicas de admiistracion'!$B$16:$F$64,MATCH('5- Identificación de Riesgos'!J18,'8- Politicas de admiistracion'!$C$16:$C$64,0),1),'8- Politicas de admiistracion'!$B$16:$F$64,5,FALSE),"")</f>
        <v/>
      </c>
      <c r="M18" s="358"/>
      <c r="N18" s="358"/>
      <c r="O18" s="387"/>
    </row>
    <row r="19" spans="1:258" ht="14.25" thickTop="1" thickBot="1">
      <c r="A19" s="358"/>
      <c r="B19" s="356"/>
      <c r="C19" s="357"/>
      <c r="D19" s="154"/>
      <c r="E19" s="358"/>
      <c r="F19" s="358"/>
      <c r="G19" s="388"/>
      <c r="H19" s="358"/>
      <c r="I19" s="157"/>
      <c r="J19" s="157"/>
      <c r="K19" s="151" t="str">
        <f>IFERROR(CONCATENATE(INDEX('8- Politicas de admiistracion'!$B$16:$F$53,MATCH('5- Identificación de Riesgos'!J19,'8- Politicas de admiistracion'!$C$16:$C$54,0),1)," - ",L19),"")</f>
        <v/>
      </c>
      <c r="L19" s="152" t="str">
        <f>IFERROR(VLOOKUP(INDEX('8- Politicas de admiistracion'!$B$16:$F$64,MATCH('5- Identificación de Riesgos'!J19,'8- Politicas de admiistracion'!$C$16:$C$64,0),1),'8- Politicas de admiistracion'!$B$16:$F$64,5,FALSE),"")</f>
        <v/>
      </c>
      <c r="M19" s="358"/>
      <c r="N19" s="358"/>
      <c r="O19" s="387"/>
    </row>
    <row r="20" spans="1:258" ht="52.5" thickTop="1" thickBot="1">
      <c r="A20" s="358">
        <v>2</v>
      </c>
      <c r="B20" s="389" t="s">
        <v>287</v>
      </c>
      <c r="C20" s="357" t="s">
        <v>288</v>
      </c>
      <c r="D20" s="149" t="s">
        <v>289</v>
      </c>
      <c r="E20" s="358">
        <v>365</v>
      </c>
      <c r="F20" s="358">
        <v>1</v>
      </c>
      <c r="G20" s="388">
        <f t="shared" ref="G20" si="1">+F20/E20</f>
        <v>2.7397260273972603E-3</v>
      </c>
      <c r="H20" s="358" t="str">
        <f>CONCATENATE(IF(G20&lt;='8- Politicas de admiistracion'!$D$6,'8- Politicas de admiistracion'!$B$6,IF(G20&lt;='8- Politicas de admiistracion'!$D$7,'8- Politicas de admiistracion'!$B$7,IF(G20&lt;='8- Politicas de admiistracion'!$D$8,'8- Politicas de admiistracion'!$B$8,IF(G20&lt;='8- Politicas de admiistracion'!$D$9,'8- Politicas de admiistracion'!$B$9,IF(G20&lt;='8- Politicas de admiistracion'!$D$10,'8- Politicas de admiistracion'!$B$10,"Probabilidad no valida")))))," - ",VLOOKUP(IF(G20&lt;='8- Politicas de admiistracion'!$D$6,'8- Politicas de admiistracion'!$B$6,IF(G20&lt;='8- Politicas de admiistracion'!$D$7,'8- Politicas de admiistracion'!$B$7,IF(G20&lt;='8- Politicas de admiistracion'!$D$8,'8- Politicas de admiistracion'!$B$8,IF(G20&lt;='8- Politicas de admiistracion'!$D$9,'8- Politicas de admiistracion'!$B$9,IF(G20&lt;='8- Politicas de admiistracion'!$D$10,'8- Politicas de admiistracion'!$B$10,"Probabilidad no valida"))))),'8- Politicas de admiistracion'!$B$6:$F$10,5,FALSE))</f>
        <v>Muy Baja - 1</v>
      </c>
      <c r="I20" s="157" t="s">
        <v>290</v>
      </c>
      <c r="J20" s="158" t="s">
        <v>291</v>
      </c>
      <c r="K20" s="151" t="str">
        <f>IFERROR(CONCATENATE(INDEX('8- Politicas de admiistracion'!$B$16:$F$53,MATCH('5- Identificación de Riesgos'!J20,'8- Politicas de admiistracion'!$C$16:$C$54,0),1)," - ",L20),"")</f>
        <v>Menor - 2</v>
      </c>
      <c r="L20" s="152">
        <f>IFERROR(VLOOKUP(INDEX('8- Politicas de admiistracion'!$B$16:$F$64,MATCH('5- Identificación de Riesgos'!J20,'8- Politicas de admiistracion'!$C$16:$C$64,0),1),'8- Politicas de admiistracion'!$B$16:$F$64,5,FALSE),"")</f>
        <v>2</v>
      </c>
      <c r="M20" s="358" t="str">
        <f>IFERROR(CONCATENATE(INDEX('8- Politicas de admiistracion'!$B$16:$F$53,MATCH(ROUND(AVERAGE(L20:L29),0),'8- Politicas de admiistracion'!$F$16:$F$53,0),1)," - ",ROUND(AVERAGE(L20:L29),0)),"")</f>
        <v>Menor - 2</v>
      </c>
      <c r="N20" s="358" t="str">
        <f>IFERROR(CONCATENATE(VLOOKUP((LEFT(H20,LEN(H20)-4)&amp;LEFT(M20,LEN(M20)-4)),'9- Matriz de Calor '!$D$17:$E$41,2,0)," - ",RIGHT(H20,1)*RIGHT(M20,1)),"")</f>
        <v>Bajo - 2</v>
      </c>
      <c r="O20" s="387">
        <f>RIGHT(H20,1)*RIGHT(M20,1)</f>
        <v>2</v>
      </c>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c r="BE20" s="60"/>
      <c r="BF20" s="60"/>
      <c r="BG20" s="60"/>
      <c r="BH20" s="60"/>
      <c r="BI20" s="60"/>
      <c r="BJ20" s="60"/>
      <c r="BK20" s="60"/>
      <c r="BL20" s="60"/>
      <c r="BM20" s="60"/>
      <c r="BN20" s="60"/>
      <c r="BO20" s="60"/>
      <c r="BP20" s="60"/>
      <c r="BQ20" s="60"/>
      <c r="BR20" s="60"/>
      <c r="BS20" s="60"/>
      <c r="BT20" s="60"/>
      <c r="BU20" s="60"/>
      <c r="BV20" s="60"/>
      <c r="BW20" s="60"/>
      <c r="BX20" s="60"/>
      <c r="BY20" s="60"/>
      <c r="BZ20" s="60"/>
      <c r="CA20" s="60"/>
      <c r="CB20" s="60"/>
      <c r="CC20" s="60"/>
      <c r="CD20" s="60"/>
      <c r="CE20" s="60"/>
      <c r="CF20" s="60"/>
      <c r="CG20" s="60"/>
      <c r="CH20" s="60"/>
      <c r="CI20" s="60"/>
      <c r="CJ20" s="60"/>
      <c r="CK20" s="60"/>
      <c r="CL20" s="60"/>
      <c r="CM20" s="60"/>
      <c r="CN20" s="60"/>
      <c r="CO20" s="60"/>
      <c r="CP20" s="60"/>
      <c r="CQ20" s="60"/>
      <c r="CR20" s="60"/>
      <c r="CS20" s="60"/>
      <c r="CT20" s="60"/>
      <c r="CU20" s="60"/>
      <c r="CV20" s="60"/>
      <c r="CW20" s="60"/>
      <c r="CX20" s="60"/>
      <c r="CY20" s="60"/>
      <c r="CZ20" s="60"/>
      <c r="DA20" s="60"/>
      <c r="DB20" s="60"/>
      <c r="DC20" s="60"/>
      <c r="DD20" s="60"/>
      <c r="DE20" s="60"/>
      <c r="DF20" s="60"/>
      <c r="DG20" s="60"/>
      <c r="DH20" s="60"/>
      <c r="DI20" s="60"/>
      <c r="DJ20" s="60"/>
      <c r="DK20" s="60"/>
      <c r="DL20" s="60"/>
      <c r="DM20" s="60"/>
      <c r="DN20" s="60"/>
      <c r="DO20" s="60"/>
      <c r="DP20" s="60"/>
      <c r="DQ20" s="60"/>
      <c r="DR20" s="60"/>
      <c r="DS20" s="60"/>
      <c r="DT20" s="60"/>
      <c r="DU20" s="60"/>
      <c r="DV20" s="60"/>
      <c r="DW20" s="60"/>
      <c r="DX20" s="60"/>
      <c r="DY20" s="60"/>
      <c r="DZ20" s="60"/>
      <c r="EA20" s="60"/>
      <c r="EB20" s="60"/>
      <c r="EC20" s="60"/>
      <c r="ED20" s="60"/>
      <c r="EE20" s="60"/>
      <c r="EF20" s="60"/>
      <c r="EG20" s="60"/>
      <c r="EH20" s="60"/>
      <c r="EI20" s="60"/>
      <c r="EJ20" s="60"/>
      <c r="EK20" s="60"/>
      <c r="EL20" s="60"/>
      <c r="EM20" s="60"/>
      <c r="EN20" s="60"/>
      <c r="EO20" s="60"/>
      <c r="EP20" s="60"/>
      <c r="EQ20" s="60"/>
      <c r="ER20" s="60"/>
      <c r="ES20" s="60"/>
      <c r="ET20" s="60"/>
      <c r="EU20" s="60"/>
      <c r="EV20" s="60"/>
      <c r="EW20" s="60"/>
      <c r="EX20" s="60"/>
      <c r="EY20" s="60"/>
      <c r="EZ20" s="60"/>
      <c r="FA20" s="60"/>
      <c r="FB20" s="60"/>
      <c r="FC20" s="60"/>
      <c r="FD20" s="60"/>
      <c r="FE20" s="60"/>
      <c r="FF20" s="60"/>
      <c r="FG20" s="60"/>
      <c r="FH20" s="60"/>
      <c r="FI20" s="60"/>
      <c r="FJ20" s="60"/>
      <c r="FK20" s="60"/>
      <c r="FL20" s="60"/>
      <c r="FM20" s="60"/>
      <c r="FN20" s="60"/>
      <c r="FO20" s="60"/>
      <c r="FP20" s="60"/>
      <c r="FQ20" s="60"/>
      <c r="FR20" s="60"/>
      <c r="FS20" s="60"/>
      <c r="FT20" s="60"/>
      <c r="FU20" s="60"/>
      <c r="FV20" s="60"/>
      <c r="FW20" s="60"/>
      <c r="FX20" s="60"/>
      <c r="FY20" s="60"/>
      <c r="FZ20" s="60"/>
      <c r="GA20" s="60"/>
      <c r="GB20" s="60"/>
      <c r="GC20" s="60"/>
      <c r="GD20" s="60"/>
      <c r="GE20" s="60"/>
      <c r="GF20" s="60"/>
      <c r="GG20" s="60"/>
      <c r="GH20" s="60"/>
      <c r="GI20" s="60"/>
      <c r="GJ20" s="60"/>
      <c r="GK20" s="60"/>
      <c r="GL20" s="60"/>
      <c r="GM20" s="60"/>
      <c r="GN20" s="60"/>
      <c r="GO20" s="60"/>
      <c r="GP20" s="60"/>
      <c r="GQ20" s="60"/>
      <c r="GR20" s="60"/>
      <c r="GS20" s="60"/>
      <c r="GT20" s="60"/>
      <c r="GU20" s="60"/>
      <c r="GV20" s="60"/>
      <c r="GW20" s="60"/>
      <c r="GX20" s="60"/>
      <c r="GY20" s="60"/>
      <c r="GZ20" s="60"/>
      <c r="HA20" s="60"/>
      <c r="HB20" s="60"/>
      <c r="HC20" s="60"/>
      <c r="HD20" s="60"/>
      <c r="HE20" s="60"/>
      <c r="HF20" s="60"/>
      <c r="HG20" s="60"/>
      <c r="HH20" s="60"/>
      <c r="HI20" s="60"/>
      <c r="HJ20" s="60"/>
      <c r="HK20" s="60"/>
      <c r="HL20" s="60"/>
      <c r="HM20" s="60"/>
      <c r="HN20" s="60"/>
      <c r="HO20" s="60"/>
      <c r="HP20" s="60"/>
      <c r="HQ20" s="60"/>
      <c r="HR20" s="60"/>
      <c r="HS20" s="60"/>
      <c r="HT20" s="60"/>
      <c r="HU20" s="60"/>
      <c r="HV20" s="60"/>
      <c r="HW20" s="60"/>
      <c r="HX20" s="60"/>
      <c r="HY20" s="60"/>
      <c r="HZ20" s="60"/>
      <c r="IA20" s="60"/>
      <c r="IB20" s="60"/>
      <c r="IC20" s="60"/>
      <c r="ID20" s="60"/>
      <c r="IE20" s="60"/>
      <c r="IF20" s="60"/>
      <c r="IG20" s="60"/>
      <c r="IH20" s="60"/>
      <c r="II20" s="60"/>
      <c r="IJ20" s="60"/>
      <c r="IK20" s="60"/>
      <c r="IL20" s="60"/>
      <c r="IM20" s="60"/>
      <c r="IN20" s="60"/>
      <c r="IO20" s="60"/>
      <c r="IP20" s="60"/>
      <c r="IQ20" s="60"/>
      <c r="IR20" s="60"/>
      <c r="IS20" s="60"/>
      <c r="IT20" s="60"/>
      <c r="IU20" s="60"/>
      <c r="IV20" s="60"/>
      <c r="IW20" s="60"/>
      <c r="IX20" s="60"/>
    </row>
    <row r="21" spans="1:258" ht="14.25" thickTop="1" thickBot="1">
      <c r="A21" s="358"/>
      <c r="B21" s="389"/>
      <c r="C21" s="357"/>
      <c r="D21" s="149" t="s">
        <v>292</v>
      </c>
      <c r="E21" s="358"/>
      <c r="F21" s="358"/>
      <c r="G21" s="388"/>
      <c r="H21" s="358"/>
      <c r="I21" s="157"/>
      <c r="J21" s="158"/>
      <c r="K21" s="151" t="str">
        <f>IFERROR(CONCATENATE(INDEX('8- Politicas de admiistracion'!$B$16:$F$53,MATCH('5- Identificación de Riesgos'!J21,'8- Politicas de admiistracion'!$C$16:$C$54,0),1)," - ",L21),"")</f>
        <v/>
      </c>
      <c r="L21" s="152" t="str">
        <f>IFERROR(VLOOKUP(INDEX('8- Politicas de admiistracion'!$B$16:$F$64,MATCH('5- Identificación de Riesgos'!J21,'8- Politicas de admiistracion'!$C$16:$C$64,0),1),'8- Politicas de admiistracion'!$B$16:$F$64,5,FALSE),"")</f>
        <v/>
      </c>
      <c r="M21" s="358"/>
      <c r="N21" s="358"/>
      <c r="O21" s="387"/>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c r="AW21" s="60"/>
      <c r="AX21" s="60"/>
      <c r="AY21" s="60"/>
      <c r="AZ21" s="60"/>
      <c r="BA21" s="60"/>
      <c r="BB21" s="60"/>
      <c r="BC21" s="60"/>
      <c r="BD21" s="60"/>
      <c r="BE21" s="60"/>
      <c r="BF21" s="60"/>
      <c r="BG21" s="60"/>
      <c r="BH21" s="60"/>
      <c r="BI21" s="60"/>
      <c r="BJ21" s="60"/>
      <c r="BK21" s="60"/>
      <c r="BL21" s="60"/>
      <c r="BM21" s="60"/>
      <c r="BN21" s="60"/>
      <c r="BO21" s="60"/>
      <c r="BP21" s="60"/>
      <c r="BQ21" s="60"/>
      <c r="BR21" s="60"/>
      <c r="BS21" s="60"/>
      <c r="BT21" s="60"/>
      <c r="BU21" s="60"/>
      <c r="BV21" s="60"/>
      <c r="BW21" s="60"/>
      <c r="BX21" s="60"/>
      <c r="BY21" s="60"/>
      <c r="BZ21" s="60"/>
      <c r="CA21" s="60"/>
      <c r="CB21" s="60"/>
      <c r="CC21" s="60"/>
      <c r="CD21" s="60"/>
      <c r="CE21" s="60"/>
      <c r="CF21" s="60"/>
      <c r="CG21" s="60"/>
      <c r="CH21" s="60"/>
      <c r="CI21" s="60"/>
      <c r="CJ21" s="60"/>
      <c r="CK21" s="60"/>
      <c r="CL21" s="60"/>
      <c r="CM21" s="60"/>
      <c r="CN21" s="60"/>
      <c r="CO21" s="60"/>
      <c r="CP21" s="60"/>
      <c r="CQ21" s="60"/>
      <c r="CR21" s="60"/>
      <c r="CS21" s="60"/>
      <c r="CT21" s="60"/>
      <c r="CU21" s="60"/>
      <c r="CV21" s="60"/>
      <c r="CW21" s="60"/>
      <c r="CX21" s="60"/>
      <c r="CY21" s="60"/>
      <c r="CZ21" s="60"/>
      <c r="DA21" s="60"/>
      <c r="DB21" s="60"/>
      <c r="DC21" s="60"/>
      <c r="DD21" s="60"/>
      <c r="DE21" s="60"/>
      <c r="DF21" s="60"/>
      <c r="DG21" s="60"/>
      <c r="DH21" s="60"/>
      <c r="DI21" s="60"/>
      <c r="DJ21" s="60"/>
      <c r="DK21" s="60"/>
      <c r="DL21" s="60"/>
      <c r="DM21" s="60"/>
      <c r="DN21" s="60"/>
      <c r="DO21" s="60"/>
      <c r="DP21" s="60"/>
      <c r="DQ21" s="60"/>
      <c r="DR21" s="60"/>
      <c r="DS21" s="60"/>
      <c r="DT21" s="60"/>
      <c r="DU21" s="60"/>
      <c r="DV21" s="60"/>
      <c r="DW21" s="60"/>
      <c r="DX21" s="60"/>
      <c r="DY21" s="60"/>
      <c r="DZ21" s="60"/>
      <c r="EA21" s="60"/>
      <c r="EB21" s="60"/>
      <c r="EC21" s="60"/>
      <c r="ED21" s="60"/>
      <c r="EE21" s="60"/>
      <c r="EF21" s="60"/>
      <c r="EG21" s="60"/>
      <c r="EH21" s="60"/>
      <c r="EI21" s="60"/>
      <c r="EJ21" s="60"/>
      <c r="EK21" s="60"/>
      <c r="EL21" s="60"/>
      <c r="EM21" s="60"/>
      <c r="EN21" s="60"/>
      <c r="EO21" s="60"/>
      <c r="EP21" s="60"/>
      <c r="EQ21" s="60"/>
      <c r="ER21" s="60"/>
      <c r="ES21" s="60"/>
      <c r="ET21" s="60"/>
      <c r="EU21" s="60"/>
      <c r="EV21" s="60"/>
      <c r="EW21" s="60"/>
      <c r="EX21" s="60"/>
      <c r="EY21" s="60"/>
      <c r="EZ21" s="60"/>
      <c r="FA21" s="60"/>
      <c r="FB21" s="60"/>
      <c r="FC21" s="60"/>
      <c r="FD21" s="60"/>
      <c r="FE21" s="60"/>
      <c r="FF21" s="60"/>
      <c r="FG21" s="60"/>
      <c r="FH21" s="60"/>
      <c r="FI21" s="60"/>
      <c r="FJ21" s="60"/>
      <c r="FK21" s="60"/>
      <c r="FL21" s="60"/>
      <c r="FM21" s="60"/>
      <c r="FN21" s="60"/>
      <c r="FO21" s="60"/>
      <c r="FP21" s="60"/>
      <c r="FQ21" s="60"/>
      <c r="FR21" s="60"/>
      <c r="FS21" s="60"/>
      <c r="FT21" s="60"/>
      <c r="FU21" s="60"/>
      <c r="FV21" s="60"/>
      <c r="FW21" s="60"/>
      <c r="FX21" s="60"/>
      <c r="FY21" s="60"/>
      <c r="FZ21" s="60"/>
      <c r="GA21" s="60"/>
      <c r="GB21" s="60"/>
      <c r="GC21" s="60"/>
      <c r="GD21" s="60"/>
      <c r="GE21" s="60"/>
      <c r="GF21" s="60"/>
      <c r="GG21" s="60"/>
      <c r="GH21" s="60"/>
      <c r="GI21" s="60"/>
      <c r="GJ21" s="60"/>
      <c r="GK21" s="60"/>
      <c r="GL21" s="60"/>
      <c r="GM21" s="60"/>
      <c r="GN21" s="60"/>
      <c r="GO21" s="60"/>
      <c r="GP21" s="60"/>
      <c r="GQ21" s="60"/>
      <c r="GR21" s="60"/>
      <c r="GS21" s="60"/>
      <c r="GT21" s="60"/>
      <c r="GU21" s="60"/>
      <c r="GV21" s="60"/>
      <c r="GW21" s="60"/>
      <c r="GX21" s="60"/>
      <c r="GY21" s="60"/>
      <c r="GZ21" s="60"/>
      <c r="HA21" s="60"/>
      <c r="HB21" s="60"/>
      <c r="HC21" s="60"/>
      <c r="HD21" s="60"/>
      <c r="HE21" s="60"/>
      <c r="HF21" s="60"/>
      <c r="HG21" s="60"/>
      <c r="HH21" s="60"/>
      <c r="HI21" s="60"/>
      <c r="HJ21" s="60"/>
      <c r="HK21" s="60"/>
      <c r="HL21" s="60"/>
      <c r="HM21" s="60"/>
      <c r="HN21" s="60"/>
      <c r="HO21" s="60"/>
      <c r="HP21" s="60"/>
      <c r="HQ21" s="60"/>
      <c r="HR21" s="60"/>
      <c r="HS21" s="60"/>
      <c r="HT21" s="60"/>
      <c r="HU21" s="60"/>
      <c r="HV21" s="60"/>
      <c r="HW21" s="60"/>
      <c r="HX21" s="60"/>
      <c r="HY21" s="60"/>
      <c r="HZ21" s="60"/>
      <c r="IA21" s="60"/>
      <c r="IB21" s="60"/>
      <c r="IC21" s="60"/>
      <c r="ID21" s="60"/>
      <c r="IE21" s="60"/>
      <c r="IF21" s="60"/>
      <c r="IG21" s="60"/>
      <c r="IH21" s="60"/>
      <c r="II21" s="60"/>
      <c r="IJ21" s="60"/>
      <c r="IK21" s="60"/>
      <c r="IL21" s="60"/>
      <c r="IM21" s="60"/>
      <c r="IN21" s="60"/>
      <c r="IO21" s="60"/>
      <c r="IP21" s="60"/>
      <c r="IQ21" s="60"/>
      <c r="IR21" s="60"/>
      <c r="IS21" s="60"/>
      <c r="IT21" s="60"/>
      <c r="IU21" s="60"/>
      <c r="IV21" s="60"/>
      <c r="IW21" s="60"/>
      <c r="IX21" s="60"/>
    </row>
    <row r="22" spans="1:258" ht="27" thickTop="1" thickBot="1">
      <c r="A22" s="358"/>
      <c r="B22" s="389"/>
      <c r="C22" s="357"/>
      <c r="D22" s="149" t="s">
        <v>293</v>
      </c>
      <c r="E22" s="358"/>
      <c r="F22" s="358"/>
      <c r="G22" s="388"/>
      <c r="H22" s="358"/>
      <c r="I22" s="157"/>
      <c r="J22" s="158"/>
      <c r="K22" s="151" t="str">
        <f>IFERROR(CONCATENATE(INDEX('8- Politicas de admiistracion'!$B$16:$F$53,MATCH('5- Identificación de Riesgos'!J22,'8- Politicas de admiistracion'!$C$16:$C$54,0),1)," - ",L22),"")</f>
        <v/>
      </c>
      <c r="L22" s="152" t="str">
        <f>IFERROR(VLOOKUP(INDEX('8- Politicas de admiistracion'!$B$16:$F$64,MATCH('5- Identificación de Riesgos'!J22,'8- Politicas de admiistracion'!$C$16:$C$64,0),1),'8- Politicas de admiistracion'!$B$16:$F$64,5,FALSE),"")</f>
        <v/>
      </c>
      <c r="M22" s="358"/>
      <c r="N22" s="358"/>
      <c r="O22" s="387"/>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c r="BE22" s="60"/>
      <c r="BF22" s="60"/>
      <c r="BG22" s="60"/>
      <c r="BH22" s="60"/>
      <c r="BI22" s="60"/>
      <c r="BJ22" s="60"/>
      <c r="BK22" s="60"/>
      <c r="BL22" s="60"/>
      <c r="BM22" s="60"/>
      <c r="BN22" s="60"/>
      <c r="BO22" s="60"/>
      <c r="BP22" s="60"/>
      <c r="BQ22" s="60"/>
      <c r="BR22" s="60"/>
      <c r="BS22" s="60"/>
      <c r="BT22" s="60"/>
      <c r="BU22" s="60"/>
      <c r="BV22" s="60"/>
      <c r="BW22" s="60"/>
      <c r="BX22" s="60"/>
      <c r="BY22" s="60"/>
      <c r="BZ22" s="60"/>
      <c r="CA22" s="60"/>
      <c r="CB22" s="60"/>
      <c r="CC22" s="60"/>
      <c r="CD22" s="60"/>
      <c r="CE22" s="60"/>
      <c r="CF22" s="60"/>
      <c r="CG22" s="60"/>
      <c r="CH22" s="60"/>
      <c r="CI22" s="60"/>
      <c r="CJ22" s="60"/>
      <c r="CK22" s="60"/>
      <c r="CL22" s="60"/>
      <c r="CM22" s="60"/>
      <c r="CN22" s="60"/>
      <c r="CO22" s="60"/>
      <c r="CP22" s="60"/>
      <c r="CQ22" s="60"/>
      <c r="CR22" s="60"/>
      <c r="CS22" s="60"/>
      <c r="CT22" s="60"/>
      <c r="CU22" s="60"/>
      <c r="CV22" s="60"/>
      <c r="CW22" s="60"/>
      <c r="CX22" s="60"/>
      <c r="CY22" s="60"/>
      <c r="CZ22" s="60"/>
      <c r="DA22" s="60"/>
      <c r="DB22" s="60"/>
      <c r="DC22" s="60"/>
      <c r="DD22" s="60"/>
      <c r="DE22" s="60"/>
      <c r="DF22" s="60"/>
      <c r="DG22" s="60"/>
      <c r="DH22" s="60"/>
      <c r="DI22" s="60"/>
      <c r="DJ22" s="60"/>
      <c r="DK22" s="60"/>
      <c r="DL22" s="60"/>
      <c r="DM22" s="60"/>
      <c r="DN22" s="60"/>
      <c r="DO22" s="60"/>
      <c r="DP22" s="60"/>
      <c r="DQ22" s="60"/>
      <c r="DR22" s="60"/>
      <c r="DS22" s="60"/>
      <c r="DT22" s="60"/>
      <c r="DU22" s="60"/>
      <c r="DV22" s="60"/>
      <c r="DW22" s="60"/>
      <c r="DX22" s="60"/>
      <c r="DY22" s="60"/>
      <c r="DZ22" s="60"/>
      <c r="EA22" s="60"/>
      <c r="EB22" s="60"/>
      <c r="EC22" s="60"/>
      <c r="ED22" s="60"/>
      <c r="EE22" s="60"/>
      <c r="EF22" s="60"/>
      <c r="EG22" s="60"/>
      <c r="EH22" s="60"/>
      <c r="EI22" s="60"/>
      <c r="EJ22" s="60"/>
      <c r="EK22" s="60"/>
      <c r="EL22" s="60"/>
      <c r="EM22" s="60"/>
      <c r="EN22" s="60"/>
      <c r="EO22" s="60"/>
      <c r="EP22" s="60"/>
      <c r="EQ22" s="60"/>
      <c r="ER22" s="60"/>
      <c r="ES22" s="60"/>
      <c r="ET22" s="60"/>
      <c r="EU22" s="60"/>
      <c r="EV22" s="60"/>
      <c r="EW22" s="60"/>
      <c r="EX22" s="60"/>
      <c r="EY22" s="60"/>
      <c r="EZ22" s="60"/>
      <c r="FA22" s="60"/>
      <c r="FB22" s="60"/>
      <c r="FC22" s="60"/>
      <c r="FD22" s="60"/>
      <c r="FE22" s="60"/>
      <c r="FF22" s="60"/>
      <c r="FG22" s="60"/>
      <c r="FH22" s="60"/>
      <c r="FI22" s="60"/>
      <c r="FJ22" s="60"/>
      <c r="FK22" s="60"/>
      <c r="FL22" s="60"/>
      <c r="FM22" s="60"/>
      <c r="FN22" s="60"/>
      <c r="FO22" s="60"/>
      <c r="FP22" s="60"/>
      <c r="FQ22" s="60"/>
      <c r="FR22" s="60"/>
      <c r="FS22" s="60"/>
      <c r="FT22" s="60"/>
      <c r="FU22" s="60"/>
      <c r="FV22" s="60"/>
      <c r="FW22" s="60"/>
      <c r="FX22" s="60"/>
      <c r="FY22" s="60"/>
      <c r="FZ22" s="60"/>
      <c r="GA22" s="60"/>
      <c r="GB22" s="60"/>
      <c r="GC22" s="60"/>
      <c r="GD22" s="60"/>
      <c r="GE22" s="60"/>
      <c r="GF22" s="60"/>
      <c r="GG22" s="60"/>
      <c r="GH22" s="60"/>
      <c r="GI22" s="60"/>
      <c r="GJ22" s="60"/>
      <c r="GK22" s="60"/>
      <c r="GL22" s="60"/>
      <c r="GM22" s="60"/>
      <c r="GN22" s="60"/>
      <c r="GO22" s="60"/>
      <c r="GP22" s="60"/>
      <c r="GQ22" s="60"/>
      <c r="GR22" s="60"/>
      <c r="GS22" s="60"/>
      <c r="GT22" s="60"/>
      <c r="GU22" s="60"/>
      <c r="GV22" s="60"/>
      <c r="GW22" s="60"/>
      <c r="GX22" s="60"/>
      <c r="GY22" s="60"/>
      <c r="GZ22" s="60"/>
      <c r="HA22" s="60"/>
      <c r="HB22" s="60"/>
      <c r="HC22" s="60"/>
      <c r="HD22" s="60"/>
      <c r="HE22" s="60"/>
      <c r="HF22" s="60"/>
      <c r="HG22" s="60"/>
      <c r="HH22" s="60"/>
      <c r="HI22" s="60"/>
      <c r="HJ22" s="60"/>
      <c r="HK22" s="60"/>
      <c r="HL22" s="60"/>
      <c r="HM22" s="60"/>
      <c r="HN22" s="60"/>
      <c r="HO22" s="60"/>
      <c r="HP22" s="60"/>
      <c r="HQ22" s="60"/>
      <c r="HR22" s="60"/>
      <c r="HS22" s="60"/>
      <c r="HT22" s="60"/>
      <c r="HU22" s="60"/>
      <c r="HV22" s="60"/>
      <c r="HW22" s="60"/>
      <c r="HX22" s="60"/>
      <c r="HY22" s="60"/>
      <c r="HZ22" s="60"/>
      <c r="IA22" s="60"/>
      <c r="IB22" s="60"/>
      <c r="IC22" s="60"/>
      <c r="ID22" s="60"/>
      <c r="IE22" s="60"/>
      <c r="IF22" s="60"/>
      <c r="IG22" s="60"/>
      <c r="IH22" s="60"/>
      <c r="II22" s="60"/>
      <c r="IJ22" s="60"/>
      <c r="IK22" s="60"/>
      <c r="IL22" s="60"/>
      <c r="IM22" s="60"/>
      <c r="IN22" s="60"/>
      <c r="IO22" s="60"/>
      <c r="IP22" s="60"/>
      <c r="IQ22" s="60"/>
      <c r="IR22" s="60"/>
      <c r="IS22" s="60"/>
      <c r="IT22" s="60"/>
      <c r="IU22" s="60"/>
      <c r="IV22" s="60"/>
      <c r="IW22" s="60"/>
      <c r="IX22" s="60"/>
    </row>
    <row r="23" spans="1:258" ht="27" thickTop="1" thickBot="1">
      <c r="A23" s="358"/>
      <c r="B23" s="389"/>
      <c r="C23" s="357"/>
      <c r="D23" s="149" t="s">
        <v>294</v>
      </c>
      <c r="E23" s="358"/>
      <c r="F23" s="358"/>
      <c r="G23" s="388"/>
      <c r="H23" s="358"/>
      <c r="I23" s="157"/>
      <c r="J23" s="158"/>
      <c r="K23" s="151" t="str">
        <f>IFERROR(CONCATENATE(INDEX('8- Politicas de admiistracion'!$B$16:$F$53,MATCH('5- Identificación de Riesgos'!J23,'8- Politicas de admiistracion'!$C$16:$C$54,0),1)," - ",L23),"")</f>
        <v/>
      </c>
      <c r="L23" s="152" t="str">
        <f>IFERROR(VLOOKUP(INDEX('8- Politicas de admiistracion'!$B$16:$F$64,MATCH('5- Identificación de Riesgos'!J23,'8- Politicas de admiistracion'!$C$16:$C$64,0),1),'8- Politicas de admiistracion'!$B$16:$F$64,5,FALSE),"")</f>
        <v/>
      </c>
      <c r="M23" s="358"/>
      <c r="N23" s="358"/>
      <c r="O23" s="387"/>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c r="AS23" s="60"/>
      <c r="AT23" s="60"/>
      <c r="AU23" s="60"/>
      <c r="AV23" s="60"/>
      <c r="AW23" s="60"/>
      <c r="AX23" s="60"/>
      <c r="AY23" s="60"/>
      <c r="AZ23" s="60"/>
      <c r="BA23" s="60"/>
      <c r="BB23" s="60"/>
      <c r="BC23" s="60"/>
      <c r="BD23" s="60"/>
      <c r="BE23" s="60"/>
      <c r="BF23" s="60"/>
      <c r="BG23" s="60"/>
      <c r="BH23" s="60"/>
      <c r="BI23" s="60"/>
      <c r="BJ23" s="60"/>
      <c r="BK23" s="60"/>
      <c r="BL23" s="60"/>
      <c r="BM23" s="60"/>
      <c r="BN23" s="60"/>
      <c r="BO23" s="60"/>
      <c r="BP23" s="60"/>
      <c r="BQ23" s="60"/>
      <c r="BR23" s="60"/>
      <c r="BS23" s="60"/>
      <c r="BT23" s="60"/>
      <c r="BU23" s="60"/>
      <c r="BV23" s="60"/>
      <c r="BW23" s="60"/>
      <c r="BX23" s="60"/>
      <c r="BY23" s="60"/>
      <c r="BZ23" s="60"/>
      <c r="CA23" s="60"/>
      <c r="CB23" s="60"/>
      <c r="CC23" s="60"/>
      <c r="CD23" s="60"/>
      <c r="CE23" s="60"/>
      <c r="CF23" s="60"/>
      <c r="CG23" s="60"/>
      <c r="CH23" s="60"/>
      <c r="CI23" s="60"/>
      <c r="CJ23" s="60"/>
      <c r="CK23" s="60"/>
      <c r="CL23" s="60"/>
      <c r="CM23" s="60"/>
      <c r="CN23" s="60"/>
      <c r="CO23" s="60"/>
      <c r="CP23" s="60"/>
      <c r="CQ23" s="60"/>
      <c r="CR23" s="60"/>
      <c r="CS23" s="60"/>
      <c r="CT23" s="60"/>
      <c r="CU23" s="60"/>
      <c r="CV23" s="60"/>
      <c r="CW23" s="60"/>
      <c r="CX23" s="60"/>
      <c r="CY23" s="60"/>
      <c r="CZ23" s="60"/>
      <c r="DA23" s="60"/>
      <c r="DB23" s="60"/>
      <c r="DC23" s="60"/>
      <c r="DD23" s="60"/>
      <c r="DE23" s="60"/>
      <c r="DF23" s="60"/>
      <c r="DG23" s="60"/>
      <c r="DH23" s="60"/>
      <c r="DI23" s="60"/>
      <c r="DJ23" s="60"/>
      <c r="DK23" s="60"/>
      <c r="DL23" s="60"/>
      <c r="DM23" s="60"/>
      <c r="DN23" s="60"/>
      <c r="DO23" s="60"/>
      <c r="DP23" s="60"/>
      <c r="DQ23" s="60"/>
      <c r="DR23" s="60"/>
      <c r="DS23" s="60"/>
      <c r="DT23" s="60"/>
      <c r="DU23" s="60"/>
      <c r="DV23" s="60"/>
      <c r="DW23" s="60"/>
      <c r="DX23" s="60"/>
      <c r="DY23" s="60"/>
      <c r="DZ23" s="60"/>
      <c r="EA23" s="60"/>
      <c r="EB23" s="60"/>
      <c r="EC23" s="60"/>
      <c r="ED23" s="60"/>
      <c r="EE23" s="60"/>
      <c r="EF23" s="60"/>
      <c r="EG23" s="60"/>
      <c r="EH23" s="60"/>
      <c r="EI23" s="60"/>
      <c r="EJ23" s="60"/>
      <c r="EK23" s="60"/>
      <c r="EL23" s="60"/>
      <c r="EM23" s="60"/>
      <c r="EN23" s="60"/>
      <c r="EO23" s="60"/>
      <c r="EP23" s="60"/>
      <c r="EQ23" s="60"/>
      <c r="ER23" s="60"/>
      <c r="ES23" s="60"/>
      <c r="ET23" s="60"/>
      <c r="EU23" s="60"/>
      <c r="EV23" s="60"/>
      <c r="EW23" s="60"/>
      <c r="EX23" s="60"/>
      <c r="EY23" s="60"/>
      <c r="EZ23" s="60"/>
      <c r="FA23" s="60"/>
      <c r="FB23" s="60"/>
      <c r="FC23" s="60"/>
      <c r="FD23" s="60"/>
      <c r="FE23" s="60"/>
      <c r="FF23" s="60"/>
      <c r="FG23" s="60"/>
      <c r="FH23" s="60"/>
      <c r="FI23" s="60"/>
      <c r="FJ23" s="60"/>
      <c r="FK23" s="60"/>
      <c r="FL23" s="60"/>
      <c r="FM23" s="60"/>
      <c r="FN23" s="60"/>
      <c r="FO23" s="60"/>
      <c r="FP23" s="60"/>
      <c r="FQ23" s="60"/>
      <c r="FR23" s="60"/>
      <c r="FS23" s="60"/>
      <c r="FT23" s="60"/>
      <c r="FU23" s="60"/>
      <c r="FV23" s="60"/>
      <c r="FW23" s="60"/>
      <c r="FX23" s="60"/>
      <c r="FY23" s="60"/>
      <c r="FZ23" s="60"/>
      <c r="GA23" s="60"/>
      <c r="GB23" s="60"/>
      <c r="GC23" s="60"/>
      <c r="GD23" s="60"/>
      <c r="GE23" s="60"/>
      <c r="GF23" s="60"/>
      <c r="GG23" s="60"/>
      <c r="GH23" s="60"/>
      <c r="GI23" s="60"/>
      <c r="GJ23" s="60"/>
      <c r="GK23" s="60"/>
      <c r="GL23" s="60"/>
      <c r="GM23" s="60"/>
      <c r="GN23" s="60"/>
      <c r="GO23" s="60"/>
      <c r="GP23" s="60"/>
      <c r="GQ23" s="60"/>
      <c r="GR23" s="60"/>
      <c r="GS23" s="60"/>
      <c r="GT23" s="60"/>
      <c r="GU23" s="60"/>
      <c r="GV23" s="60"/>
      <c r="GW23" s="60"/>
      <c r="GX23" s="60"/>
      <c r="GY23" s="60"/>
      <c r="GZ23" s="60"/>
      <c r="HA23" s="60"/>
      <c r="HB23" s="60"/>
      <c r="HC23" s="60"/>
      <c r="HD23" s="60"/>
      <c r="HE23" s="60"/>
      <c r="HF23" s="60"/>
      <c r="HG23" s="60"/>
      <c r="HH23" s="60"/>
      <c r="HI23" s="60"/>
      <c r="HJ23" s="60"/>
      <c r="HK23" s="60"/>
      <c r="HL23" s="60"/>
      <c r="HM23" s="60"/>
      <c r="HN23" s="60"/>
      <c r="HO23" s="60"/>
      <c r="HP23" s="60"/>
      <c r="HQ23" s="60"/>
      <c r="HR23" s="60"/>
      <c r="HS23" s="60"/>
      <c r="HT23" s="60"/>
      <c r="HU23" s="60"/>
      <c r="HV23" s="60"/>
      <c r="HW23" s="60"/>
      <c r="HX23" s="60"/>
      <c r="HY23" s="60"/>
      <c r="HZ23" s="60"/>
      <c r="IA23" s="60"/>
      <c r="IB23" s="60"/>
      <c r="IC23" s="60"/>
      <c r="ID23" s="60"/>
      <c r="IE23" s="60"/>
      <c r="IF23" s="60"/>
      <c r="IG23" s="60"/>
      <c r="IH23" s="60"/>
      <c r="II23" s="60"/>
      <c r="IJ23" s="60"/>
      <c r="IK23" s="60"/>
      <c r="IL23" s="60"/>
      <c r="IM23" s="60"/>
      <c r="IN23" s="60"/>
      <c r="IO23" s="60"/>
      <c r="IP23" s="60"/>
      <c r="IQ23" s="60"/>
      <c r="IR23" s="60"/>
      <c r="IS23" s="60"/>
      <c r="IT23" s="60"/>
      <c r="IU23" s="60"/>
      <c r="IV23" s="60"/>
      <c r="IW23" s="60"/>
      <c r="IX23" s="60"/>
    </row>
    <row r="24" spans="1:258" ht="14.25" thickTop="1" thickBot="1">
      <c r="A24" s="358"/>
      <c r="B24" s="389"/>
      <c r="C24" s="357"/>
      <c r="D24" s="154" t="s">
        <v>295</v>
      </c>
      <c r="E24" s="358"/>
      <c r="F24" s="358"/>
      <c r="G24" s="388"/>
      <c r="H24" s="358"/>
      <c r="I24" s="157"/>
      <c r="J24" s="158"/>
      <c r="K24" s="151" t="str">
        <f>IFERROR(CONCATENATE(INDEX('8- Politicas de admiistracion'!$B$16:$F$53,MATCH('5- Identificación de Riesgos'!J24,'8- Politicas de admiistracion'!$C$16:$C$54,0),1)," - ",L24),"")</f>
        <v/>
      </c>
      <c r="L24" s="152" t="str">
        <f>IFERROR(VLOOKUP(INDEX('8- Politicas de admiistracion'!$B$16:$F$64,MATCH('5- Identificación de Riesgos'!J24,'8- Politicas de admiistracion'!$C$16:$C$64,0),1),'8- Politicas de admiistracion'!$B$16:$F$64,5,FALSE),"")</f>
        <v/>
      </c>
      <c r="M24" s="358"/>
      <c r="N24" s="358"/>
      <c r="O24" s="387"/>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c r="BG24" s="60"/>
      <c r="BH24" s="60"/>
      <c r="BI24" s="60"/>
      <c r="BJ24" s="60"/>
      <c r="BK24" s="60"/>
      <c r="BL24" s="60"/>
      <c r="BM24" s="60"/>
      <c r="BN24" s="60"/>
      <c r="BO24" s="60"/>
      <c r="BP24" s="60"/>
      <c r="BQ24" s="60"/>
      <c r="BR24" s="60"/>
      <c r="BS24" s="60"/>
      <c r="BT24" s="60"/>
      <c r="BU24" s="60"/>
      <c r="BV24" s="60"/>
      <c r="BW24" s="60"/>
      <c r="BX24" s="60"/>
      <c r="BY24" s="60"/>
      <c r="BZ24" s="60"/>
      <c r="CA24" s="60"/>
      <c r="CB24" s="60"/>
      <c r="CC24" s="60"/>
      <c r="CD24" s="60"/>
      <c r="CE24" s="60"/>
      <c r="CF24" s="60"/>
      <c r="CG24" s="60"/>
      <c r="CH24" s="60"/>
      <c r="CI24" s="60"/>
      <c r="CJ24" s="60"/>
      <c r="CK24" s="60"/>
      <c r="CL24" s="60"/>
      <c r="CM24" s="60"/>
      <c r="CN24" s="60"/>
      <c r="CO24" s="60"/>
      <c r="CP24" s="60"/>
      <c r="CQ24" s="60"/>
      <c r="CR24" s="60"/>
      <c r="CS24" s="60"/>
      <c r="CT24" s="60"/>
      <c r="CU24" s="60"/>
      <c r="CV24" s="60"/>
      <c r="CW24" s="60"/>
      <c r="CX24" s="60"/>
      <c r="CY24" s="60"/>
      <c r="CZ24" s="60"/>
      <c r="DA24" s="60"/>
      <c r="DB24" s="60"/>
      <c r="DC24" s="60"/>
      <c r="DD24" s="60"/>
      <c r="DE24" s="60"/>
      <c r="DF24" s="60"/>
      <c r="DG24" s="60"/>
      <c r="DH24" s="60"/>
      <c r="DI24" s="60"/>
      <c r="DJ24" s="60"/>
      <c r="DK24" s="60"/>
      <c r="DL24" s="60"/>
      <c r="DM24" s="60"/>
      <c r="DN24" s="60"/>
      <c r="DO24" s="60"/>
      <c r="DP24" s="60"/>
      <c r="DQ24" s="60"/>
      <c r="DR24" s="60"/>
      <c r="DS24" s="60"/>
      <c r="DT24" s="60"/>
      <c r="DU24" s="60"/>
      <c r="DV24" s="60"/>
      <c r="DW24" s="60"/>
      <c r="DX24" s="60"/>
      <c r="DY24" s="60"/>
      <c r="DZ24" s="60"/>
      <c r="EA24" s="60"/>
      <c r="EB24" s="60"/>
      <c r="EC24" s="60"/>
      <c r="ED24" s="60"/>
      <c r="EE24" s="60"/>
      <c r="EF24" s="60"/>
      <c r="EG24" s="60"/>
      <c r="EH24" s="60"/>
      <c r="EI24" s="60"/>
      <c r="EJ24" s="60"/>
      <c r="EK24" s="60"/>
      <c r="EL24" s="60"/>
      <c r="EM24" s="60"/>
      <c r="EN24" s="60"/>
      <c r="EO24" s="60"/>
      <c r="EP24" s="60"/>
      <c r="EQ24" s="60"/>
      <c r="ER24" s="60"/>
      <c r="ES24" s="60"/>
      <c r="ET24" s="60"/>
      <c r="EU24" s="60"/>
      <c r="EV24" s="60"/>
      <c r="EW24" s="60"/>
      <c r="EX24" s="60"/>
      <c r="EY24" s="60"/>
      <c r="EZ24" s="60"/>
      <c r="FA24" s="60"/>
      <c r="FB24" s="60"/>
      <c r="FC24" s="60"/>
      <c r="FD24" s="60"/>
      <c r="FE24" s="60"/>
      <c r="FF24" s="60"/>
      <c r="FG24" s="60"/>
      <c r="FH24" s="60"/>
      <c r="FI24" s="60"/>
      <c r="FJ24" s="60"/>
      <c r="FK24" s="60"/>
      <c r="FL24" s="60"/>
      <c r="FM24" s="60"/>
      <c r="FN24" s="60"/>
      <c r="FO24" s="60"/>
      <c r="FP24" s="60"/>
      <c r="FQ24" s="60"/>
      <c r="FR24" s="60"/>
      <c r="FS24" s="60"/>
      <c r="FT24" s="60"/>
      <c r="FU24" s="60"/>
      <c r="FV24" s="60"/>
      <c r="FW24" s="60"/>
      <c r="FX24" s="60"/>
      <c r="FY24" s="60"/>
      <c r="FZ24" s="60"/>
      <c r="GA24" s="60"/>
      <c r="GB24" s="60"/>
      <c r="GC24" s="60"/>
      <c r="GD24" s="60"/>
      <c r="GE24" s="60"/>
      <c r="GF24" s="60"/>
      <c r="GG24" s="60"/>
      <c r="GH24" s="60"/>
      <c r="GI24" s="60"/>
      <c r="GJ24" s="60"/>
      <c r="GK24" s="60"/>
      <c r="GL24" s="60"/>
      <c r="GM24" s="60"/>
      <c r="GN24" s="60"/>
      <c r="GO24" s="60"/>
      <c r="GP24" s="60"/>
      <c r="GQ24" s="60"/>
      <c r="GR24" s="60"/>
      <c r="GS24" s="60"/>
      <c r="GT24" s="60"/>
      <c r="GU24" s="60"/>
      <c r="GV24" s="60"/>
      <c r="GW24" s="60"/>
      <c r="GX24" s="60"/>
      <c r="GY24" s="60"/>
      <c r="GZ24" s="60"/>
      <c r="HA24" s="60"/>
      <c r="HB24" s="60"/>
      <c r="HC24" s="60"/>
      <c r="HD24" s="60"/>
      <c r="HE24" s="60"/>
      <c r="HF24" s="60"/>
      <c r="HG24" s="60"/>
      <c r="HH24" s="60"/>
      <c r="HI24" s="60"/>
      <c r="HJ24" s="60"/>
      <c r="HK24" s="60"/>
      <c r="HL24" s="60"/>
      <c r="HM24" s="60"/>
      <c r="HN24" s="60"/>
      <c r="HO24" s="60"/>
      <c r="HP24" s="60"/>
      <c r="HQ24" s="60"/>
      <c r="HR24" s="60"/>
      <c r="HS24" s="60"/>
      <c r="HT24" s="60"/>
      <c r="HU24" s="60"/>
      <c r="HV24" s="60"/>
      <c r="HW24" s="60"/>
      <c r="HX24" s="60"/>
      <c r="HY24" s="60"/>
      <c r="HZ24" s="60"/>
      <c r="IA24" s="60"/>
      <c r="IB24" s="60"/>
      <c r="IC24" s="60"/>
      <c r="ID24" s="60"/>
      <c r="IE24" s="60"/>
      <c r="IF24" s="60"/>
      <c r="IG24" s="60"/>
      <c r="IH24" s="60"/>
      <c r="II24" s="60"/>
      <c r="IJ24" s="60"/>
      <c r="IK24" s="60"/>
      <c r="IL24" s="60"/>
      <c r="IM24" s="60"/>
      <c r="IN24" s="60"/>
      <c r="IO24" s="60"/>
      <c r="IP24" s="60"/>
      <c r="IQ24" s="60"/>
      <c r="IR24" s="60"/>
      <c r="IS24" s="60"/>
      <c r="IT24" s="60"/>
      <c r="IU24" s="60"/>
      <c r="IV24" s="60"/>
      <c r="IW24" s="60"/>
      <c r="IX24" s="60"/>
    </row>
    <row r="25" spans="1:258" ht="14.25" thickTop="1" thickBot="1">
      <c r="A25" s="358"/>
      <c r="B25" s="389"/>
      <c r="C25" s="357"/>
      <c r="D25" s="155"/>
      <c r="E25" s="358"/>
      <c r="F25" s="358"/>
      <c r="G25" s="388"/>
      <c r="H25" s="358"/>
      <c r="I25" s="157"/>
      <c r="J25" s="158"/>
      <c r="K25" s="151" t="str">
        <f>IFERROR(CONCATENATE(INDEX('8- Politicas de admiistracion'!$B$16:$F$53,MATCH('5- Identificación de Riesgos'!J25,'8- Politicas de admiistracion'!$C$16:$C$54,0),1)," - ",L25),"")</f>
        <v/>
      </c>
      <c r="L25" s="152" t="str">
        <f>IFERROR(VLOOKUP(INDEX('8- Politicas de admiistracion'!$B$16:$F$64,MATCH('5- Identificación de Riesgos'!J25,'8- Politicas de admiistracion'!$C$16:$C$64,0),1),'8- Politicas de admiistracion'!$B$16:$F$64,5,FALSE),"")</f>
        <v/>
      </c>
      <c r="M25" s="358"/>
      <c r="N25" s="358"/>
      <c r="O25" s="387"/>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c r="EO25" s="60"/>
      <c r="EP25" s="60"/>
      <c r="EQ25" s="60"/>
      <c r="ER25" s="60"/>
      <c r="ES25" s="60"/>
      <c r="ET25" s="60"/>
      <c r="EU25" s="60"/>
      <c r="EV25" s="60"/>
      <c r="EW25" s="60"/>
      <c r="EX25" s="60"/>
      <c r="EY25" s="60"/>
      <c r="EZ25" s="60"/>
      <c r="FA25" s="60"/>
      <c r="FB25" s="60"/>
      <c r="FC25" s="60"/>
      <c r="FD25" s="60"/>
      <c r="FE25" s="60"/>
      <c r="FF25" s="60"/>
      <c r="FG25" s="60"/>
      <c r="FH25" s="60"/>
      <c r="FI25" s="60"/>
      <c r="FJ25" s="60"/>
      <c r="FK25" s="60"/>
      <c r="FL25" s="60"/>
      <c r="FM25" s="60"/>
      <c r="FN25" s="60"/>
      <c r="FO25" s="60"/>
      <c r="FP25" s="60"/>
      <c r="FQ25" s="60"/>
      <c r="FR25" s="60"/>
      <c r="FS25" s="60"/>
      <c r="FT25" s="60"/>
      <c r="FU25" s="60"/>
      <c r="FV25" s="60"/>
      <c r="FW25" s="60"/>
      <c r="FX25" s="60"/>
      <c r="FY25" s="60"/>
      <c r="FZ25" s="60"/>
      <c r="GA25" s="60"/>
      <c r="GB25" s="60"/>
      <c r="GC25" s="60"/>
      <c r="GD25" s="60"/>
      <c r="GE25" s="60"/>
      <c r="GF25" s="60"/>
      <c r="GG25" s="60"/>
      <c r="GH25" s="60"/>
      <c r="GI25" s="60"/>
      <c r="GJ25" s="60"/>
      <c r="GK25" s="60"/>
      <c r="GL25" s="60"/>
      <c r="GM25" s="60"/>
      <c r="GN25" s="60"/>
      <c r="GO25" s="60"/>
      <c r="GP25" s="60"/>
      <c r="GQ25" s="60"/>
      <c r="GR25" s="60"/>
      <c r="GS25" s="60"/>
      <c r="GT25" s="60"/>
      <c r="GU25" s="60"/>
      <c r="GV25" s="60"/>
      <c r="GW25" s="60"/>
      <c r="GX25" s="60"/>
      <c r="GY25" s="60"/>
      <c r="GZ25" s="60"/>
      <c r="HA25" s="60"/>
      <c r="HB25" s="60"/>
      <c r="HC25" s="60"/>
      <c r="HD25" s="60"/>
      <c r="HE25" s="60"/>
      <c r="HF25" s="60"/>
      <c r="HG25" s="60"/>
      <c r="HH25" s="60"/>
      <c r="HI25" s="60"/>
      <c r="HJ25" s="60"/>
      <c r="HK25" s="60"/>
      <c r="HL25" s="60"/>
      <c r="HM25" s="60"/>
      <c r="HN25" s="60"/>
      <c r="HO25" s="60"/>
      <c r="HP25" s="60"/>
      <c r="HQ25" s="60"/>
      <c r="HR25" s="60"/>
      <c r="HS25" s="60"/>
      <c r="HT25" s="60"/>
      <c r="HU25" s="60"/>
      <c r="HV25" s="60"/>
      <c r="HW25" s="60"/>
      <c r="HX25" s="60"/>
      <c r="HY25" s="60"/>
      <c r="HZ25" s="60"/>
      <c r="IA25" s="60"/>
      <c r="IB25" s="60"/>
      <c r="IC25" s="60"/>
      <c r="ID25" s="60"/>
      <c r="IE25" s="60"/>
      <c r="IF25" s="60"/>
      <c r="IG25" s="60"/>
      <c r="IH25" s="60"/>
      <c r="II25" s="60"/>
      <c r="IJ25" s="60"/>
      <c r="IK25" s="60"/>
      <c r="IL25" s="60"/>
      <c r="IM25" s="60"/>
      <c r="IN25" s="60"/>
      <c r="IO25" s="60"/>
      <c r="IP25" s="60"/>
      <c r="IQ25" s="60"/>
      <c r="IR25" s="60"/>
      <c r="IS25" s="60"/>
      <c r="IT25" s="60"/>
      <c r="IU25" s="60"/>
      <c r="IV25" s="60"/>
      <c r="IW25" s="60"/>
      <c r="IX25" s="60"/>
    </row>
    <row r="26" spans="1:258" ht="14.25" thickTop="1" thickBot="1">
      <c r="A26" s="358"/>
      <c r="B26" s="389"/>
      <c r="C26" s="357"/>
      <c r="D26" s="156"/>
      <c r="E26" s="358"/>
      <c r="F26" s="358"/>
      <c r="G26" s="388"/>
      <c r="H26" s="358"/>
      <c r="I26" s="157"/>
      <c r="J26" s="158"/>
      <c r="K26" s="151" t="str">
        <f>IFERROR(CONCATENATE(INDEX('8- Politicas de admiistracion'!$B$16:$F$53,MATCH('5- Identificación de Riesgos'!J26,'8- Politicas de admiistracion'!$C$16:$C$54,0),1)," - ",L26),"")</f>
        <v/>
      </c>
      <c r="L26" s="152" t="str">
        <f>IFERROR(VLOOKUP(INDEX('8- Politicas de admiistracion'!$B$16:$F$64,MATCH('5- Identificación de Riesgos'!J26,'8- Politicas de admiistracion'!$C$16:$C$64,0),1),'8- Politicas de admiistracion'!$B$16:$F$64,5,FALSE),"")</f>
        <v/>
      </c>
      <c r="M26" s="358"/>
      <c r="N26" s="358"/>
      <c r="O26" s="387"/>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c r="BE26" s="60"/>
      <c r="BF26" s="60"/>
      <c r="BG26" s="60"/>
      <c r="BH26" s="60"/>
      <c r="BI26" s="60"/>
      <c r="BJ26" s="60"/>
      <c r="BK26" s="60"/>
      <c r="BL26" s="60"/>
      <c r="BM26" s="60"/>
      <c r="BN26" s="60"/>
      <c r="BO26" s="60"/>
      <c r="BP26" s="60"/>
      <c r="BQ26" s="60"/>
      <c r="BR26" s="60"/>
      <c r="BS26" s="60"/>
      <c r="BT26" s="60"/>
      <c r="BU26" s="60"/>
      <c r="BV26" s="60"/>
      <c r="BW26" s="60"/>
      <c r="BX26" s="60"/>
      <c r="BY26" s="60"/>
      <c r="BZ26" s="60"/>
      <c r="CA26" s="60"/>
      <c r="CB26" s="60"/>
      <c r="CC26" s="60"/>
      <c r="CD26" s="60"/>
      <c r="CE26" s="60"/>
      <c r="CF26" s="60"/>
      <c r="CG26" s="60"/>
      <c r="CH26" s="60"/>
      <c r="CI26" s="60"/>
      <c r="CJ26" s="60"/>
      <c r="CK26" s="60"/>
      <c r="CL26" s="60"/>
      <c r="CM26" s="60"/>
      <c r="CN26" s="60"/>
      <c r="CO26" s="60"/>
      <c r="CP26" s="60"/>
      <c r="CQ26" s="60"/>
      <c r="CR26" s="60"/>
      <c r="CS26" s="60"/>
      <c r="CT26" s="60"/>
      <c r="CU26" s="60"/>
      <c r="CV26" s="60"/>
      <c r="CW26" s="60"/>
      <c r="CX26" s="60"/>
      <c r="CY26" s="60"/>
      <c r="CZ26" s="60"/>
      <c r="DA26" s="60"/>
      <c r="DB26" s="60"/>
      <c r="DC26" s="60"/>
      <c r="DD26" s="60"/>
      <c r="DE26" s="60"/>
      <c r="DF26" s="60"/>
      <c r="DG26" s="60"/>
      <c r="DH26" s="60"/>
      <c r="DI26" s="60"/>
      <c r="DJ26" s="60"/>
      <c r="DK26" s="60"/>
      <c r="DL26" s="60"/>
      <c r="DM26" s="60"/>
      <c r="DN26" s="60"/>
      <c r="DO26" s="60"/>
      <c r="DP26" s="60"/>
      <c r="DQ26" s="60"/>
      <c r="DR26" s="60"/>
      <c r="DS26" s="60"/>
      <c r="DT26" s="60"/>
      <c r="DU26" s="60"/>
      <c r="DV26" s="60"/>
      <c r="DW26" s="60"/>
      <c r="DX26" s="60"/>
      <c r="DY26" s="60"/>
      <c r="DZ26" s="60"/>
      <c r="EA26" s="60"/>
      <c r="EB26" s="60"/>
      <c r="EC26" s="60"/>
      <c r="ED26" s="60"/>
      <c r="EE26" s="60"/>
      <c r="EF26" s="60"/>
      <c r="EG26" s="60"/>
      <c r="EH26" s="60"/>
      <c r="EI26" s="60"/>
      <c r="EJ26" s="60"/>
      <c r="EK26" s="60"/>
      <c r="EL26" s="60"/>
      <c r="EM26" s="60"/>
      <c r="EN26" s="60"/>
      <c r="EO26" s="60"/>
      <c r="EP26" s="60"/>
      <c r="EQ26" s="60"/>
      <c r="ER26" s="60"/>
      <c r="ES26" s="60"/>
      <c r="ET26" s="60"/>
      <c r="EU26" s="60"/>
      <c r="EV26" s="60"/>
      <c r="EW26" s="60"/>
      <c r="EX26" s="60"/>
      <c r="EY26" s="60"/>
      <c r="EZ26" s="60"/>
      <c r="FA26" s="60"/>
      <c r="FB26" s="60"/>
      <c r="FC26" s="60"/>
      <c r="FD26" s="60"/>
      <c r="FE26" s="60"/>
      <c r="FF26" s="60"/>
      <c r="FG26" s="60"/>
      <c r="FH26" s="60"/>
      <c r="FI26" s="60"/>
      <c r="FJ26" s="60"/>
      <c r="FK26" s="60"/>
      <c r="FL26" s="60"/>
      <c r="FM26" s="60"/>
      <c r="FN26" s="60"/>
      <c r="FO26" s="60"/>
      <c r="FP26" s="60"/>
      <c r="FQ26" s="60"/>
      <c r="FR26" s="60"/>
      <c r="FS26" s="60"/>
      <c r="FT26" s="60"/>
      <c r="FU26" s="60"/>
      <c r="FV26" s="60"/>
      <c r="FW26" s="60"/>
      <c r="FX26" s="60"/>
      <c r="FY26" s="60"/>
      <c r="FZ26" s="60"/>
      <c r="GA26" s="60"/>
      <c r="GB26" s="60"/>
      <c r="GC26" s="60"/>
      <c r="GD26" s="60"/>
      <c r="GE26" s="60"/>
      <c r="GF26" s="60"/>
      <c r="GG26" s="60"/>
      <c r="GH26" s="60"/>
      <c r="GI26" s="60"/>
      <c r="GJ26" s="60"/>
      <c r="GK26" s="60"/>
      <c r="GL26" s="60"/>
      <c r="GM26" s="60"/>
      <c r="GN26" s="60"/>
      <c r="GO26" s="60"/>
      <c r="GP26" s="60"/>
      <c r="GQ26" s="60"/>
      <c r="GR26" s="60"/>
      <c r="GS26" s="60"/>
      <c r="GT26" s="60"/>
      <c r="GU26" s="60"/>
      <c r="GV26" s="60"/>
      <c r="GW26" s="60"/>
      <c r="GX26" s="60"/>
      <c r="GY26" s="60"/>
      <c r="GZ26" s="60"/>
      <c r="HA26" s="60"/>
      <c r="HB26" s="60"/>
      <c r="HC26" s="60"/>
      <c r="HD26" s="60"/>
      <c r="HE26" s="60"/>
      <c r="HF26" s="60"/>
      <c r="HG26" s="60"/>
      <c r="HH26" s="60"/>
      <c r="HI26" s="60"/>
      <c r="HJ26" s="60"/>
      <c r="HK26" s="60"/>
      <c r="HL26" s="60"/>
      <c r="HM26" s="60"/>
      <c r="HN26" s="60"/>
      <c r="HO26" s="60"/>
      <c r="HP26" s="60"/>
      <c r="HQ26" s="60"/>
      <c r="HR26" s="60"/>
      <c r="HS26" s="60"/>
      <c r="HT26" s="60"/>
      <c r="HU26" s="60"/>
      <c r="HV26" s="60"/>
      <c r="HW26" s="60"/>
      <c r="HX26" s="60"/>
      <c r="HY26" s="60"/>
      <c r="HZ26" s="60"/>
      <c r="IA26" s="60"/>
      <c r="IB26" s="60"/>
      <c r="IC26" s="60"/>
      <c r="ID26" s="60"/>
      <c r="IE26" s="60"/>
      <c r="IF26" s="60"/>
      <c r="IG26" s="60"/>
      <c r="IH26" s="60"/>
      <c r="II26" s="60"/>
      <c r="IJ26" s="60"/>
      <c r="IK26" s="60"/>
      <c r="IL26" s="60"/>
      <c r="IM26" s="60"/>
      <c r="IN26" s="60"/>
      <c r="IO26" s="60"/>
      <c r="IP26" s="60"/>
      <c r="IQ26" s="60"/>
      <c r="IR26" s="60"/>
      <c r="IS26" s="60"/>
      <c r="IT26" s="60"/>
      <c r="IU26" s="60"/>
      <c r="IV26" s="60"/>
      <c r="IW26" s="60"/>
      <c r="IX26" s="60"/>
    </row>
    <row r="27" spans="1:258" ht="14.25" thickTop="1" thickBot="1">
      <c r="A27" s="358"/>
      <c r="B27" s="389"/>
      <c r="C27" s="357"/>
      <c r="D27" s="154"/>
      <c r="E27" s="358"/>
      <c r="F27" s="358"/>
      <c r="G27" s="388"/>
      <c r="H27" s="358"/>
      <c r="I27" s="157"/>
      <c r="J27" s="158"/>
      <c r="K27" s="151" t="str">
        <f>IFERROR(CONCATENATE(INDEX('8- Politicas de admiistracion'!$B$16:$F$53,MATCH('5- Identificación de Riesgos'!J27,'8- Politicas de admiistracion'!$C$16:$C$54,0),1)," - ",L27),"")</f>
        <v/>
      </c>
      <c r="L27" s="152" t="str">
        <f>IFERROR(VLOOKUP(INDEX('8- Politicas de admiistracion'!$B$16:$F$64,MATCH('5- Identificación de Riesgos'!J27,'8- Politicas de admiistracion'!$C$16:$C$64,0),1),'8- Politicas de admiistracion'!$B$16:$F$64,5,FALSE),"")</f>
        <v/>
      </c>
      <c r="M27" s="358"/>
      <c r="N27" s="358"/>
      <c r="O27" s="387"/>
      <c r="P27" s="60"/>
      <c r="Q27" s="60"/>
      <c r="R27" s="60"/>
      <c r="S27" s="60"/>
      <c r="T27" s="60"/>
      <c r="U27" s="60"/>
      <c r="V27" s="60"/>
      <c r="W27" s="60"/>
      <c r="X27" s="60"/>
      <c r="Y27" s="60"/>
      <c r="Z27" s="60"/>
      <c r="AA27" s="60"/>
      <c r="AB27" s="60"/>
      <c r="AC27" s="60"/>
      <c r="AD27" s="60"/>
      <c r="AE27" s="60"/>
      <c r="AF27" s="60"/>
      <c r="AG27" s="60"/>
      <c r="AH27" s="60"/>
      <c r="AI27" s="60"/>
      <c r="AJ27" s="60"/>
      <c r="AK27" s="60"/>
      <c r="AL27" s="60"/>
      <c r="AM27" s="60"/>
      <c r="AN27" s="60"/>
      <c r="AO27" s="60"/>
      <c r="AP27" s="60"/>
      <c r="AQ27" s="60"/>
      <c r="AR27" s="60"/>
      <c r="AS27" s="60"/>
      <c r="AT27" s="60"/>
      <c r="AU27" s="60"/>
      <c r="AV27" s="60"/>
      <c r="AW27" s="60"/>
      <c r="AX27" s="60"/>
      <c r="AY27" s="60"/>
      <c r="AZ27" s="60"/>
      <c r="BA27" s="60"/>
      <c r="BB27" s="60"/>
      <c r="BC27" s="60"/>
      <c r="BD27" s="60"/>
      <c r="BE27" s="60"/>
      <c r="BF27" s="60"/>
      <c r="BG27" s="60"/>
      <c r="BH27" s="60"/>
      <c r="BI27" s="60"/>
      <c r="BJ27" s="60"/>
      <c r="BK27" s="60"/>
      <c r="BL27" s="60"/>
      <c r="BM27" s="60"/>
      <c r="BN27" s="60"/>
      <c r="BO27" s="60"/>
      <c r="BP27" s="60"/>
      <c r="BQ27" s="60"/>
      <c r="BR27" s="60"/>
      <c r="BS27" s="60"/>
      <c r="BT27" s="60"/>
      <c r="BU27" s="60"/>
      <c r="BV27" s="60"/>
      <c r="BW27" s="60"/>
      <c r="BX27" s="60"/>
      <c r="BY27" s="60"/>
      <c r="BZ27" s="60"/>
      <c r="CA27" s="60"/>
      <c r="CB27" s="60"/>
      <c r="CC27" s="60"/>
      <c r="CD27" s="60"/>
      <c r="CE27" s="60"/>
      <c r="CF27" s="60"/>
      <c r="CG27" s="60"/>
      <c r="CH27" s="60"/>
      <c r="CI27" s="60"/>
      <c r="CJ27" s="60"/>
      <c r="CK27" s="60"/>
      <c r="CL27" s="60"/>
      <c r="CM27" s="60"/>
      <c r="CN27" s="60"/>
      <c r="CO27" s="60"/>
      <c r="CP27" s="60"/>
      <c r="CQ27" s="60"/>
      <c r="CR27" s="60"/>
      <c r="CS27" s="60"/>
      <c r="CT27" s="60"/>
      <c r="CU27" s="60"/>
      <c r="CV27" s="60"/>
      <c r="CW27" s="60"/>
      <c r="CX27" s="60"/>
      <c r="CY27" s="60"/>
      <c r="CZ27" s="60"/>
      <c r="DA27" s="60"/>
      <c r="DB27" s="60"/>
      <c r="DC27" s="60"/>
      <c r="DD27" s="60"/>
      <c r="DE27" s="60"/>
      <c r="DF27" s="60"/>
      <c r="DG27" s="60"/>
      <c r="DH27" s="60"/>
      <c r="DI27" s="60"/>
      <c r="DJ27" s="60"/>
      <c r="DK27" s="60"/>
      <c r="DL27" s="60"/>
      <c r="DM27" s="60"/>
      <c r="DN27" s="60"/>
      <c r="DO27" s="60"/>
      <c r="DP27" s="60"/>
      <c r="DQ27" s="60"/>
      <c r="DR27" s="60"/>
      <c r="DS27" s="60"/>
      <c r="DT27" s="60"/>
      <c r="DU27" s="60"/>
      <c r="DV27" s="60"/>
      <c r="DW27" s="60"/>
      <c r="DX27" s="60"/>
      <c r="DY27" s="60"/>
      <c r="DZ27" s="60"/>
      <c r="EA27" s="60"/>
      <c r="EB27" s="60"/>
      <c r="EC27" s="60"/>
      <c r="ED27" s="60"/>
      <c r="EE27" s="60"/>
      <c r="EF27" s="60"/>
      <c r="EG27" s="60"/>
      <c r="EH27" s="60"/>
      <c r="EI27" s="60"/>
      <c r="EJ27" s="60"/>
      <c r="EK27" s="60"/>
      <c r="EL27" s="60"/>
      <c r="EM27" s="60"/>
      <c r="EN27" s="60"/>
      <c r="EO27" s="60"/>
      <c r="EP27" s="60"/>
      <c r="EQ27" s="60"/>
      <c r="ER27" s="60"/>
      <c r="ES27" s="60"/>
      <c r="ET27" s="60"/>
      <c r="EU27" s="60"/>
      <c r="EV27" s="60"/>
      <c r="EW27" s="60"/>
      <c r="EX27" s="60"/>
      <c r="EY27" s="60"/>
      <c r="EZ27" s="60"/>
      <c r="FA27" s="60"/>
      <c r="FB27" s="60"/>
      <c r="FC27" s="60"/>
      <c r="FD27" s="60"/>
      <c r="FE27" s="60"/>
      <c r="FF27" s="60"/>
      <c r="FG27" s="60"/>
      <c r="FH27" s="60"/>
      <c r="FI27" s="60"/>
      <c r="FJ27" s="60"/>
      <c r="FK27" s="60"/>
      <c r="FL27" s="60"/>
      <c r="FM27" s="60"/>
      <c r="FN27" s="60"/>
      <c r="FO27" s="60"/>
      <c r="FP27" s="60"/>
      <c r="FQ27" s="60"/>
      <c r="FR27" s="60"/>
      <c r="FS27" s="60"/>
      <c r="FT27" s="60"/>
      <c r="FU27" s="60"/>
      <c r="FV27" s="60"/>
      <c r="FW27" s="60"/>
      <c r="FX27" s="60"/>
      <c r="FY27" s="60"/>
      <c r="FZ27" s="60"/>
      <c r="GA27" s="60"/>
      <c r="GB27" s="60"/>
      <c r="GC27" s="60"/>
      <c r="GD27" s="60"/>
      <c r="GE27" s="60"/>
      <c r="GF27" s="60"/>
      <c r="GG27" s="60"/>
      <c r="GH27" s="60"/>
      <c r="GI27" s="60"/>
      <c r="GJ27" s="60"/>
      <c r="GK27" s="60"/>
      <c r="GL27" s="60"/>
      <c r="GM27" s="60"/>
      <c r="GN27" s="60"/>
      <c r="GO27" s="60"/>
      <c r="GP27" s="60"/>
      <c r="GQ27" s="60"/>
      <c r="GR27" s="60"/>
      <c r="GS27" s="60"/>
      <c r="GT27" s="60"/>
      <c r="GU27" s="60"/>
      <c r="GV27" s="60"/>
      <c r="GW27" s="60"/>
      <c r="GX27" s="60"/>
      <c r="GY27" s="60"/>
      <c r="GZ27" s="60"/>
      <c r="HA27" s="60"/>
      <c r="HB27" s="60"/>
      <c r="HC27" s="60"/>
      <c r="HD27" s="60"/>
      <c r="HE27" s="60"/>
      <c r="HF27" s="60"/>
      <c r="HG27" s="60"/>
      <c r="HH27" s="60"/>
      <c r="HI27" s="60"/>
      <c r="HJ27" s="60"/>
      <c r="HK27" s="60"/>
      <c r="HL27" s="60"/>
      <c r="HM27" s="60"/>
      <c r="HN27" s="60"/>
      <c r="HO27" s="60"/>
      <c r="HP27" s="60"/>
      <c r="HQ27" s="60"/>
      <c r="HR27" s="60"/>
      <c r="HS27" s="60"/>
      <c r="HT27" s="60"/>
      <c r="HU27" s="60"/>
      <c r="HV27" s="60"/>
      <c r="HW27" s="60"/>
      <c r="HX27" s="60"/>
      <c r="HY27" s="60"/>
      <c r="HZ27" s="60"/>
      <c r="IA27" s="60"/>
      <c r="IB27" s="60"/>
      <c r="IC27" s="60"/>
      <c r="ID27" s="60"/>
      <c r="IE27" s="60"/>
      <c r="IF27" s="60"/>
      <c r="IG27" s="60"/>
      <c r="IH27" s="60"/>
      <c r="II27" s="60"/>
      <c r="IJ27" s="60"/>
      <c r="IK27" s="60"/>
      <c r="IL27" s="60"/>
      <c r="IM27" s="60"/>
      <c r="IN27" s="60"/>
      <c r="IO27" s="60"/>
      <c r="IP27" s="60"/>
      <c r="IQ27" s="60"/>
      <c r="IR27" s="60"/>
      <c r="IS27" s="60"/>
      <c r="IT27" s="60"/>
      <c r="IU27" s="60"/>
      <c r="IV27" s="60"/>
      <c r="IW27" s="60"/>
      <c r="IX27" s="60"/>
    </row>
    <row r="28" spans="1:258" ht="14.25" thickTop="1" thickBot="1">
      <c r="A28" s="358"/>
      <c r="B28" s="389"/>
      <c r="C28" s="357"/>
      <c r="D28" s="154"/>
      <c r="E28" s="358"/>
      <c r="F28" s="358"/>
      <c r="G28" s="388"/>
      <c r="H28" s="358"/>
      <c r="I28" s="157"/>
      <c r="J28" s="158"/>
      <c r="K28" s="151" t="str">
        <f>IFERROR(CONCATENATE(INDEX('8- Politicas de admiistracion'!$B$16:$F$53,MATCH('5- Identificación de Riesgos'!J28,'8- Politicas de admiistracion'!$C$16:$C$54,0),1)," - ",L28),"")</f>
        <v/>
      </c>
      <c r="L28" s="152" t="str">
        <f>IFERROR(VLOOKUP(INDEX('8- Politicas de admiistracion'!$B$16:$F$64,MATCH('5- Identificación de Riesgos'!J28,'8- Politicas de admiistracion'!$C$16:$C$64,0),1),'8- Politicas de admiistracion'!$B$16:$F$64,5,FALSE),"")</f>
        <v/>
      </c>
      <c r="M28" s="358"/>
      <c r="N28" s="358"/>
      <c r="O28" s="387"/>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c r="DJ28" s="60"/>
      <c r="DK28" s="60"/>
      <c r="DL28" s="60"/>
      <c r="DM28" s="60"/>
      <c r="DN28" s="60"/>
      <c r="DO28" s="60"/>
      <c r="DP28" s="60"/>
      <c r="DQ28" s="60"/>
      <c r="DR28" s="60"/>
      <c r="DS28" s="60"/>
      <c r="DT28" s="60"/>
      <c r="DU28" s="60"/>
      <c r="DV28" s="60"/>
      <c r="DW28" s="60"/>
      <c r="DX28" s="60"/>
      <c r="DY28" s="60"/>
      <c r="DZ28" s="60"/>
      <c r="EA28" s="60"/>
      <c r="EB28" s="60"/>
      <c r="EC28" s="60"/>
      <c r="ED28" s="60"/>
      <c r="EE28" s="60"/>
      <c r="EF28" s="60"/>
      <c r="EG28" s="60"/>
      <c r="EH28" s="60"/>
      <c r="EI28" s="60"/>
      <c r="EJ28" s="60"/>
      <c r="EK28" s="60"/>
      <c r="EL28" s="60"/>
      <c r="EM28" s="60"/>
      <c r="EN28" s="60"/>
      <c r="EO28" s="60"/>
      <c r="EP28" s="60"/>
      <c r="EQ28" s="60"/>
      <c r="ER28" s="60"/>
      <c r="ES28" s="60"/>
      <c r="ET28" s="60"/>
      <c r="EU28" s="60"/>
      <c r="EV28" s="60"/>
      <c r="EW28" s="60"/>
      <c r="EX28" s="60"/>
      <c r="EY28" s="60"/>
      <c r="EZ28" s="60"/>
      <c r="FA28" s="60"/>
      <c r="FB28" s="60"/>
      <c r="FC28" s="60"/>
      <c r="FD28" s="60"/>
      <c r="FE28" s="60"/>
      <c r="FF28" s="60"/>
      <c r="FG28" s="60"/>
      <c r="FH28" s="60"/>
      <c r="FI28" s="60"/>
      <c r="FJ28" s="60"/>
      <c r="FK28" s="60"/>
      <c r="FL28" s="60"/>
      <c r="FM28" s="60"/>
      <c r="FN28" s="60"/>
      <c r="FO28" s="60"/>
      <c r="FP28" s="60"/>
      <c r="FQ28" s="60"/>
      <c r="FR28" s="60"/>
      <c r="FS28" s="60"/>
      <c r="FT28" s="60"/>
      <c r="FU28" s="60"/>
      <c r="FV28" s="60"/>
      <c r="FW28" s="60"/>
      <c r="FX28" s="60"/>
      <c r="FY28" s="60"/>
      <c r="FZ28" s="60"/>
      <c r="GA28" s="60"/>
      <c r="GB28" s="60"/>
      <c r="GC28" s="60"/>
      <c r="GD28" s="60"/>
      <c r="GE28" s="60"/>
      <c r="GF28" s="60"/>
      <c r="GG28" s="60"/>
      <c r="GH28" s="60"/>
      <c r="GI28" s="60"/>
      <c r="GJ28" s="60"/>
      <c r="GK28" s="60"/>
      <c r="GL28" s="60"/>
      <c r="GM28" s="60"/>
      <c r="GN28" s="60"/>
      <c r="GO28" s="60"/>
      <c r="GP28" s="60"/>
      <c r="GQ28" s="60"/>
      <c r="GR28" s="60"/>
      <c r="GS28" s="60"/>
      <c r="GT28" s="60"/>
      <c r="GU28" s="60"/>
      <c r="GV28" s="60"/>
      <c r="GW28" s="60"/>
      <c r="GX28" s="60"/>
      <c r="GY28" s="60"/>
      <c r="GZ28" s="60"/>
      <c r="HA28" s="60"/>
      <c r="HB28" s="60"/>
      <c r="HC28" s="60"/>
      <c r="HD28" s="60"/>
      <c r="HE28" s="60"/>
      <c r="HF28" s="60"/>
      <c r="HG28" s="60"/>
      <c r="HH28" s="60"/>
      <c r="HI28" s="60"/>
      <c r="HJ28" s="60"/>
      <c r="HK28" s="60"/>
      <c r="HL28" s="60"/>
      <c r="HM28" s="60"/>
      <c r="HN28" s="60"/>
      <c r="HO28" s="60"/>
      <c r="HP28" s="60"/>
      <c r="HQ28" s="60"/>
      <c r="HR28" s="60"/>
      <c r="HS28" s="60"/>
      <c r="HT28" s="60"/>
      <c r="HU28" s="60"/>
      <c r="HV28" s="60"/>
      <c r="HW28" s="60"/>
      <c r="HX28" s="60"/>
      <c r="HY28" s="60"/>
      <c r="HZ28" s="60"/>
      <c r="IA28" s="60"/>
      <c r="IB28" s="60"/>
      <c r="IC28" s="60"/>
      <c r="ID28" s="60"/>
      <c r="IE28" s="60"/>
      <c r="IF28" s="60"/>
      <c r="IG28" s="60"/>
      <c r="IH28" s="60"/>
      <c r="II28" s="60"/>
      <c r="IJ28" s="60"/>
      <c r="IK28" s="60"/>
      <c r="IL28" s="60"/>
      <c r="IM28" s="60"/>
      <c r="IN28" s="60"/>
      <c r="IO28" s="60"/>
      <c r="IP28" s="60"/>
      <c r="IQ28" s="60"/>
      <c r="IR28" s="60"/>
      <c r="IS28" s="60"/>
      <c r="IT28" s="60"/>
      <c r="IU28" s="60"/>
      <c r="IV28" s="60"/>
      <c r="IW28" s="60"/>
      <c r="IX28" s="60"/>
    </row>
    <row r="29" spans="1:258" ht="14.25" thickTop="1" thickBot="1">
      <c r="A29" s="358"/>
      <c r="B29" s="389"/>
      <c r="C29" s="357"/>
      <c r="D29" s="154"/>
      <c r="E29" s="358"/>
      <c r="F29" s="358"/>
      <c r="G29" s="388"/>
      <c r="H29" s="358"/>
      <c r="I29" s="157"/>
      <c r="J29" s="158"/>
      <c r="K29" s="151" t="str">
        <f>IFERROR(CONCATENATE(INDEX('8- Politicas de admiistracion'!$B$16:$F$53,MATCH('5- Identificación de Riesgos'!J29,'8- Politicas de admiistracion'!$C$16:$C$54,0),1)," - ",L29),"")</f>
        <v/>
      </c>
      <c r="L29" s="152" t="str">
        <f>IFERROR(VLOOKUP(INDEX('8- Politicas de admiistracion'!$B$16:$F$64,MATCH('5- Identificación de Riesgos'!J29,'8- Politicas de admiistracion'!$C$16:$C$64,0),1),'8- Politicas de admiistracion'!$B$16:$F$64,5,FALSE),"")</f>
        <v/>
      </c>
      <c r="M29" s="358"/>
      <c r="N29" s="358"/>
      <c r="O29" s="387"/>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c r="DJ29" s="60"/>
      <c r="DK29" s="60"/>
      <c r="DL29" s="60"/>
      <c r="DM29" s="60"/>
      <c r="DN29" s="60"/>
      <c r="DO29" s="60"/>
      <c r="DP29" s="60"/>
      <c r="DQ29" s="60"/>
      <c r="DR29" s="60"/>
      <c r="DS29" s="60"/>
      <c r="DT29" s="60"/>
      <c r="DU29" s="60"/>
      <c r="DV29" s="60"/>
      <c r="DW29" s="60"/>
      <c r="DX29" s="60"/>
      <c r="DY29" s="60"/>
      <c r="DZ29" s="60"/>
      <c r="EA29" s="60"/>
      <c r="EB29" s="60"/>
      <c r="EC29" s="60"/>
      <c r="ED29" s="60"/>
      <c r="EE29" s="60"/>
      <c r="EF29" s="60"/>
      <c r="EG29" s="60"/>
      <c r="EH29" s="60"/>
      <c r="EI29" s="60"/>
      <c r="EJ29" s="60"/>
      <c r="EK29" s="60"/>
      <c r="EL29" s="60"/>
      <c r="EM29" s="60"/>
      <c r="EN29" s="60"/>
      <c r="EO29" s="60"/>
      <c r="EP29" s="60"/>
      <c r="EQ29" s="60"/>
      <c r="ER29" s="60"/>
      <c r="ES29" s="60"/>
      <c r="ET29" s="60"/>
      <c r="EU29" s="60"/>
      <c r="EV29" s="60"/>
      <c r="EW29" s="60"/>
      <c r="EX29" s="60"/>
      <c r="EY29" s="60"/>
      <c r="EZ29" s="60"/>
      <c r="FA29" s="60"/>
      <c r="FB29" s="60"/>
      <c r="FC29" s="60"/>
      <c r="FD29" s="60"/>
      <c r="FE29" s="60"/>
      <c r="FF29" s="60"/>
      <c r="FG29" s="60"/>
      <c r="FH29" s="60"/>
      <c r="FI29" s="60"/>
      <c r="FJ29" s="60"/>
      <c r="FK29" s="60"/>
      <c r="FL29" s="60"/>
      <c r="FM29" s="60"/>
      <c r="FN29" s="60"/>
      <c r="FO29" s="60"/>
      <c r="FP29" s="60"/>
      <c r="FQ29" s="60"/>
      <c r="FR29" s="60"/>
      <c r="FS29" s="60"/>
      <c r="FT29" s="60"/>
      <c r="FU29" s="60"/>
      <c r="FV29" s="60"/>
      <c r="FW29" s="60"/>
      <c r="FX29" s="60"/>
      <c r="FY29" s="60"/>
      <c r="FZ29" s="60"/>
      <c r="GA29" s="60"/>
      <c r="GB29" s="60"/>
      <c r="GC29" s="60"/>
      <c r="GD29" s="60"/>
      <c r="GE29" s="60"/>
      <c r="GF29" s="60"/>
      <c r="GG29" s="60"/>
      <c r="GH29" s="60"/>
      <c r="GI29" s="60"/>
      <c r="GJ29" s="60"/>
      <c r="GK29" s="60"/>
      <c r="GL29" s="60"/>
      <c r="GM29" s="60"/>
      <c r="GN29" s="60"/>
      <c r="GO29" s="60"/>
      <c r="GP29" s="60"/>
      <c r="GQ29" s="60"/>
      <c r="GR29" s="60"/>
      <c r="GS29" s="60"/>
      <c r="GT29" s="60"/>
      <c r="GU29" s="60"/>
      <c r="GV29" s="60"/>
      <c r="GW29" s="60"/>
      <c r="GX29" s="60"/>
      <c r="GY29" s="60"/>
      <c r="GZ29" s="60"/>
      <c r="HA29" s="60"/>
      <c r="HB29" s="60"/>
      <c r="HC29" s="60"/>
      <c r="HD29" s="60"/>
      <c r="HE29" s="60"/>
      <c r="HF29" s="60"/>
      <c r="HG29" s="60"/>
      <c r="HH29" s="60"/>
      <c r="HI29" s="60"/>
      <c r="HJ29" s="60"/>
      <c r="HK29" s="60"/>
      <c r="HL29" s="60"/>
      <c r="HM29" s="60"/>
      <c r="HN29" s="60"/>
      <c r="HO29" s="60"/>
      <c r="HP29" s="60"/>
      <c r="HQ29" s="60"/>
      <c r="HR29" s="60"/>
      <c r="HS29" s="60"/>
      <c r="HT29" s="60"/>
      <c r="HU29" s="60"/>
      <c r="HV29" s="60"/>
      <c r="HW29" s="60"/>
      <c r="HX29" s="60"/>
      <c r="HY29" s="60"/>
      <c r="HZ29" s="60"/>
      <c r="IA29" s="60"/>
      <c r="IB29" s="60"/>
      <c r="IC29" s="60"/>
      <c r="ID29" s="60"/>
      <c r="IE29" s="60"/>
      <c r="IF29" s="60"/>
      <c r="IG29" s="60"/>
      <c r="IH29" s="60"/>
      <c r="II29" s="60"/>
      <c r="IJ29" s="60"/>
      <c r="IK29" s="60"/>
      <c r="IL29" s="60"/>
      <c r="IM29" s="60"/>
      <c r="IN29" s="60"/>
      <c r="IO29" s="60"/>
      <c r="IP29" s="60"/>
      <c r="IQ29" s="60"/>
      <c r="IR29" s="60"/>
      <c r="IS29" s="60"/>
      <c r="IT29" s="60"/>
      <c r="IU29" s="60"/>
      <c r="IV29" s="60"/>
      <c r="IW29" s="60"/>
      <c r="IX29" s="60"/>
    </row>
    <row r="30" spans="1:258" ht="49.5" customHeight="1" thickTop="1" thickBot="1">
      <c r="A30" s="358">
        <v>3</v>
      </c>
      <c r="B30" s="390" t="s">
        <v>296</v>
      </c>
      <c r="C30" s="357" t="s">
        <v>297</v>
      </c>
      <c r="D30" s="149" t="s">
        <v>298</v>
      </c>
      <c r="E30" s="391">
        <v>2000</v>
      </c>
      <c r="F30" s="391">
        <v>50</v>
      </c>
      <c r="G30" s="388">
        <f>+F30/E30</f>
        <v>2.5000000000000001E-2</v>
      </c>
      <c r="H30" s="358" t="str">
        <f>CONCATENATE(IF(G30&lt;='8- Politicas de admiistracion'!$D$6,'8- Politicas de admiistracion'!$B$6,IF(G30&lt;='8- Politicas de admiistracion'!$D$7,'8- Politicas de admiistracion'!$B$7,IF(G30&lt;='8- Politicas de admiistracion'!$D$8,'8- Politicas de admiistracion'!$B$8,IF(G30&lt;='8- Politicas de admiistracion'!$D$9,'8- Politicas de admiistracion'!$B$9,IF(G30&lt;='8- Politicas de admiistracion'!$D$10,'8- Politicas de admiistracion'!$B$10,"Probabilidad no valida")))))," - ",VLOOKUP(IF(G30&lt;='8- Politicas de admiistracion'!$D$6,'8- Politicas de admiistracion'!$B$6,IF(G30&lt;='8- Politicas de admiistracion'!$D$7,'8- Politicas de admiistracion'!$B$7,IF(G30&lt;='8- Politicas de admiistracion'!$D$8,'8- Politicas de admiistracion'!$B$8,IF(G30&lt;='8- Politicas de admiistracion'!$D$9,'8- Politicas de admiistracion'!$B$9,IF(G30&lt;='8- Politicas de admiistracion'!$D$10,'8- Politicas de admiistracion'!$B$10,"Probabilidad no valida"))))),'8- Politicas de admiistracion'!$B$6:$F$10,5,FALSE))</f>
        <v>Muy Baja - 1</v>
      </c>
      <c r="I30" s="157" t="s">
        <v>290</v>
      </c>
      <c r="J30" s="158" t="s">
        <v>291</v>
      </c>
      <c r="K30" s="151" t="str">
        <f>IFERROR(CONCATENATE(INDEX('8- Politicas de admiistracion'!$B$16:$F$53,MATCH('5- Identificación de Riesgos'!J30,'8- Politicas de admiistracion'!$C$16:$C$54,0),1)," - ",L30),"")</f>
        <v>Menor - 2</v>
      </c>
      <c r="L30" s="152">
        <f>IFERROR(VLOOKUP(INDEX('8- Politicas de admiistracion'!$B$16:$F$64,MATCH('5- Identificación de Riesgos'!J30,'8- Politicas de admiistracion'!$C$16:$C$64,0),1),'8- Politicas de admiistracion'!$B$16:$F$64,5,FALSE),"")</f>
        <v>2</v>
      </c>
      <c r="M30" s="358" t="str">
        <f>IFERROR(CONCATENATE(INDEX('8- Politicas de admiistracion'!$B$16:$F$53,MATCH(ROUND(AVERAGE(L30:L39),0),'8- Politicas de admiistracion'!$F$16:$F$53,0),1)," - ",ROUND(AVERAGE(L30:L39),0)),"")</f>
        <v>Leve - 1</v>
      </c>
      <c r="N30" s="358" t="str">
        <f>IFERROR(CONCATENATE(VLOOKUP((LEFT(H30,LEN(H30)-4)&amp;LEFT(M30,LEN(M30)-4)),'9- Matriz de Calor '!$D$17:$E$41,2,0)," - ",RIGHT(H30,1)*RIGHT(M30,1)),"")</f>
        <v>Bajo - 1</v>
      </c>
      <c r="O30" s="153"/>
    </row>
    <row r="31" spans="1:258" ht="49.5" customHeight="1" thickTop="1" thickBot="1">
      <c r="A31" s="358"/>
      <c r="B31" s="390"/>
      <c r="C31" s="357"/>
      <c r="D31" s="149" t="s">
        <v>299</v>
      </c>
      <c r="E31" s="391"/>
      <c r="F31" s="391"/>
      <c r="G31" s="388"/>
      <c r="H31" s="358"/>
      <c r="I31" s="157" t="s">
        <v>282</v>
      </c>
      <c r="J31" s="158" t="s">
        <v>283</v>
      </c>
      <c r="K31" s="151" t="str">
        <f>IFERROR(CONCATENATE(INDEX('8- Politicas de admiistracion'!$B$16:$F$53,MATCH('5- Identificación de Riesgos'!J31,'8- Politicas de admiistracion'!$C$16:$C$54,0),1)," - ",L31),"")</f>
        <v>Leve - 1</v>
      </c>
      <c r="L31" s="152">
        <f>IFERROR(VLOOKUP(INDEX('8- Politicas de admiistracion'!$B$16:$F$64,MATCH('5- Identificación de Riesgos'!J31,'8- Politicas de admiistracion'!$C$16:$C$64,0),1),'8- Politicas de admiistracion'!$B$16:$F$64,5,FALSE),"")</f>
        <v>1</v>
      </c>
      <c r="M31" s="358"/>
      <c r="N31" s="358"/>
      <c r="O31" s="153"/>
    </row>
    <row r="32" spans="1:258" ht="27" thickTop="1" thickBot="1">
      <c r="A32" s="358"/>
      <c r="B32" s="390"/>
      <c r="C32" s="357"/>
      <c r="D32" s="149"/>
      <c r="E32" s="391"/>
      <c r="F32" s="391"/>
      <c r="G32" s="388"/>
      <c r="H32" s="358"/>
      <c r="I32" s="157" t="s">
        <v>285</v>
      </c>
      <c r="J32" s="158" t="s">
        <v>286</v>
      </c>
      <c r="K32" s="151" t="str">
        <f>IFERROR(CONCATENATE(INDEX('8- Politicas de admiistracion'!$B$16:$F$53,MATCH('5- Identificación de Riesgos'!J32,'8- Politicas de admiistracion'!$C$16:$C$54,0),1)," - ",L32),"")</f>
        <v>Leve - 1</v>
      </c>
      <c r="L32" s="152">
        <f>IFERROR(VLOOKUP(INDEX('8- Politicas de admiistracion'!$B$16:$F$64,MATCH('5- Identificación de Riesgos'!J32,'8- Politicas de admiistracion'!$C$16:$C$64,0),1),'8- Politicas de admiistracion'!$B$16:$F$64,5,FALSE),"")</f>
        <v>1</v>
      </c>
      <c r="M32" s="358"/>
      <c r="N32" s="358"/>
      <c r="O32" s="153"/>
    </row>
    <row r="33" spans="1:258" ht="14.25" thickTop="1" thickBot="1">
      <c r="A33" s="358"/>
      <c r="B33" s="390"/>
      <c r="C33" s="357"/>
      <c r="D33" s="149"/>
      <c r="E33" s="391"/>
      <c r="F33" s="391"/>
      <c r="G33" s="388"/>
      <c r="H33" s="358"/>
      <c r="I33" s="157"/>
      <c r="J33" s="158"/>
      <c r="K33" s="151" t="str">
        <f>IFERROR(CONCATENATE(INDEX('8- Politicas de admiistracion'!$B$16:$F$53,MATCH('5- Identificación de Riesgos'!J33,'8- Politicas de admiistracion'!$C$16:$C$54,0),1)," - ",L33),"")</f>
        <v/>
      </c>
      <c r="L33" s="152" t="str">
        <f>IFERROR(VLOOKUP(INDEX('8- Politicas de admiistracion'!$B$16:$F$64,MATCH('5- Identificación de Riesgos'!J33,'8- Politicas de admiistracion'!$C$16:$C$64,0),1),'8- Politicas de admiistracion'!$B$16:$F$64,5,FALSE),"")</f>
        <v/>
      </c>
      <c r="M33" s="358"/>
      <c r="N33" s="358"/>
      <c r="O33" s="153"/>
    </row>
    <row r="34" spans="1:258" s="59" customFormat="1" ht="16.5" customHeight="1" thickTop="1" thickBot="1">
      <c r="A34" s="358"/>
      <c r="B34" s="390"/>
      <c r="C34" s="357"/>
      <c r="D34" s="154"/>
      <c r="E34" s="391"/>
      <c r="F34" s="391"/>
      <c r="G34" s="388"/>
      <c r="H34" s="358"/>
      <c r="I34" s="157"/>
      <c r="J34" s="158"/>
      <c r="K34" s="151" t="str">
        <f>IFERROR(CONCATENATE(INDEX('8- Politicas de admiistracion'!$B$16:$F$53,MATCH('5- Identificación de Riesgos'!J34,'8- Politicas de admiistracion'!$C$16:$C$54,0),1)," - ",L34),"")</f>
        <v/>
      </c>
      <c r="L34" s="152" t="str">
        <f>IFERROR(VLOOKUP(INDEX('8- Politicas de admiistracion'!$B$16:$F$64,MATCH('5- Identificación de Riesgos'!J34,'8- Politicas de admiistracion'!$C$16:$C$64,0),1),'8- Politicas de admiistracion'!$B$16:$F$64,5,FALSE),"")</f>
        <v/>
      </c>
      <c r="M34" s="358"/>
      <c r="N34" s="358"/>
      <c r="O34" s="153"/>
    </row>
    <row r="35" spans="1:258" s="59" customFormat="1" ht="16.5" customHeight="1" thickTop="1" thickBot="1">
      <c r="A35" s="358"/>
      <c r="B35" s="390"/>
      <c r="C35" s="357"/>
      <c r="D35" s="154"/>
      <c r="E35" s="391"/>
      <c r="F35" s="391"/>
      <c r="G35" s="388"/>
      <c r="H35" s="358"/>
      <c r="I35" s="157"/>
      <c r="J35" s="158"/>
      <c r="K35" s="151" t="str">
        <f>IFERROR(CONCATENATE(INDEX('8- Politicas de admiistracion'!$B$16:$F$53,MATCH('5- Identificación de Riesgos'!J35,'8- Politicas de admiistracion'!$C$16:$C$54,0),1)," - ",L35),"")</f>
        <v/>
      </c>
      <c r="L35" s="152" t="str">
        <f>IFERROR(VLOOKUP(INDEX('8- Politicas de admiistracion'!$B$16:$F$64,MATCH('5- Identificación de Riesgos'!J35,'8- Politicas de admiistracion'!$C$16:$C$64,0),1),'8- Politicas de admiistracion'!$B$16:$F$64,5,FALSE),"")</f>
        <v/>
      </c>
      <c r="M35" s="358"/>
      <c r="N35" s="358"/>
      <c r="O35" s="153"/>
    </row>
    <row r="36" spans="1:258" s="59" customFormat="1" ht="16.5" customHeight="1" thickTop="1" thickBot="1">
      <c r="A36" s="358"/>
      <c r="B36" s="390"/>
      <c r="C36" s="357"/>
      <c r="D36" s="154"/>
      <c r="E36" s="391"/>
      <c r="F36" s="391"/>
      <c r="G36" s="388"/>
      <c r="H36" s="358"/>
      <c r="I36" s="157"/>
      <c r="J36" s="158"/>
      <c r="K36" s="151" t="str">
        <f>IFERROR(CONCATENATE(INDEX('8- Politicas de admiistracion'!$B$16:$F$53,MATCH('5- Identificación de Riesgos'!J36,'8- Politicas de admiistracion'!$C$16:$C$54,0),1)," - ",L36),"")</f>
        <v/>
      </c>
      <c r="L36" s="152" t="str">
        <f>IFERROR(VLOOKUP(INDEX('8- Politicas de admiistracion'!$B$16:$F$64,MATCH('5- Identificación de Riesgos'!J36,'8- Politicas de admiistracion'!$C$16:$C$64,0),1),'8- Politicas de admiistracion'!$B$16:$F$64,5,FALSE),"")</f>
        <v/>
      </c>
      <c r="M36" s="358"/>
      <c r="N36" s="358"/>
      <c r="O36" s="153"/>
    </row>
    <row r="37" spans="1:258" s="59" customFormat="1" ht="16.5" customHeight="1" thickTop="1" thickBot="1">
      <c r="A37" s="358"/>
      <c r="B37" s="390"/>
      <c r="C37" s="357"/>
      <c r="D37" s="154"/>
      <c r="E37" s="391"/>
      <c r="F37" s="391"/>
      <c r="G37" s="388"/>
      <c r="H37" s="358"/>
      <c r="I37" s="157"/>
      <c r="J37" s="158"/>
      <c r="K37" s="151" t="str">
        <f>IFERROR(CONCATENATE(INDEX('8- Politicas de admiistracion'!$B$16:$F$53,MATCH('5- Identificación de Riesgos'!J37,'8- Politicas de admiistracion'!$C$16:$C$54,0),1)," - ",L37),"")</f>
        <v/>
      </c>
      <c r="L37" s="152" t="str">
        <f>IFERROR(VLOOKUP(INDEX('8- Politicas de admiistracion'!$B$16:$F$64,MATCH('5- Identificación de Riesgos'!J37,'8- Politicas de admiistracion'!$C$16:$C$64,0),1),'8- Politicas de admiistracion'!$B$16:$F$64,5,FALSE),"")</f>
        <v/>
      </c>
      <c r="M37" s="358"/>
      <c r="N37" s="358"/>
      <c r="O37" s="153"/>
    </row>
    <row r="38" spans="1:258" s="59" customFormat="1" ht="16.5" customHeight="1" thickTop="1" thickBot="1">
      <c r="A38" s="358"/>
      <c r="B38" s="390"/>
      <c r="C38" s="357"/>
      <c r="D38" s="154"/>
      <c r="E38" s="391"/>
      <c r="F38" s="391"/>
      <c r="G38" s="388"/>
      <c r="H38" s="358"/>
      <c r="I38" s="157"/>
      <c r="J38" s="158"/>
      <c r="K38" s="151" t="str">
        <f>IFERROR(CONCATENATE(INDEX('8- Politicas de admiistracion'!$B$16:$F$53,MATCH('5- Identificación de Riesgos'!J38,'8- Politicas de admiistracion'!$C$16:$C$54,0),1)," - ",L38),"")</f>
        <v/>
      </c>
      <c r="L38" s="152" t="str">
        <f>IFERROR(VLOOKUP(INDEX('8- Politicas de admiistracion'!$B$16:$F$64,MATCH('5- Identificación de Riesgos'!J38,'8- Politicas de admiistracion'!$C$16:$C$64,0),1),'8- Politicas de admiistracion'!$B$16:$F$64,5,FALSE),"")</f>
        <v/>
      </c>
      <c r="M38" s="358"/>
      <c r="N38" s="358"/>
      <c r="O38" s="153"/>
    </row>
    <row r="39" spans="1:258" s="59" customFormat="1" ht="14.25" customHeight="1" thickTop="1" thickBot="1">
      <c r="A39" s="358"/>
      <c r="B39" s="390"/>
      <c r="C39" s="357"/>
      <c r="D39" s="155"/>
      <c r="E39" s="391"/>
      <c r="F39" s="391"/>
      <c r="G39" s="388"/>
      <c r="H39" s="358"/>
      <c r="I39" s="157"/>
      <c r="J39" s="158"/>
      <c r="K39" s="151" t="str">
        <f>IFERROR(CONCATENATE(INDEX('8- Politicas de admiistracion'!$B$16:$F$53,MATCH('5- Identificación de Riesgos'!J39,'8- Politicas de admiistracion'!$C$16:$C$54,0),1)," - ",L39),"")</f>
        <v/>
      </c>
      <c r="L39" s="152" t="str">
        <f>IFERROR(VLOOKUP(INDEX('8- Politicas de admiistracion'!$B$16:$F$64,MATCH('5- Identificación de Riesgos'!J39,'8- Politicas de admiistracion'!$C$16:$C$64,0),1),'8- Politicas de admiistracion'!$B$16:$F$64,5,FALSE),"")</f>
        <v/>
      </c>
      <c r="M39" s="358"/>
      <c r="N39" s="358"/>
      <c r="O39" s="153"/>
    </row>
    <row r="40" spans="1:258" ht="26.25" customHeight="1" thickTop="1" thickBot="1">
      <c r="A40" s="358">
        <v>4</v>
      </c>
      <c r="B40" s="389" t="s">
        <v>300</v>
      </c>
      <c r="C40" s="357" t="s">
        <v>301</v>
      </c>
      <c r="D40" s="149" t="s">
        <v>302</v>
      </c>
      <c r="E40" s="358">
        <v>365</v>
      </c>
      <c r="F40" s="358">
        <v>25</v>
      </c>
      <c r="G40" s="359">
        <f t="shared" ref="G40" si="2">F40/E40</f>
        <v>6.8493150684931503E-2</v>
      </c>
      <c r="H40" s="358" t="str">
        <f>CONCATENATE(IF(G40&lt;='8- Politicas de admiistracion'!$D$6,'8- Politicas de admiistracion'!$B$6,IF(G40&lt;='8- Politicas de admiistracion'!$D$7,'8- Politicas de admiistracion'!$B$7,IF(G40&lt;='8- Politicas de admiistracion'!$D$8,'8- Politicas de admiistracion'!$B$8,IF(G40&lt;='8- Politicas de admiistracion'!$D$9,'8- Politicas de admiistracion'!$B$9,IF(G40&lt;='8- Politicas de admiistracion'!$D$10,'8- Politicas de admiistracion'!$B$10,"Probabilidad no valida")))))," - ",VLOOKUP(IF(G40&lt;='8- Politicas de admiistracion'!$D$6,'8- Politicas de admiistracion'!$B$6,IF(G40&lt;='8- Politicas de admiistracion'!$D$7,'8- Politicas de admiistracion'!$B$7,IF(G40&lt;='8- Politicas de admiistracion'!$D$8,'8- Politicas de admiistracion'!$B$8,IF(G40&lt;='8- Politicas de admiistracion'!$D$9,'8- Politicas de admiistracion'!$B$9,IF(G40&lt;='8- Politicas de admiistracion'!$D$10,'8- Politicas de admiistracion'!$B$10,"Probabilidad no valida"))))),'8- Politicas de admiistracion'!$B$6:$F$10,5,FALSE))</f>
        <v>Baja - 2</v>
      </c>
      <c r="I40" s="157" t="s">
        <v>290</v>
      </c>
      <c r="J40" s="158" t="s">
        <v>291</v>
      </c>
      <c r="K40" s="151" t="str">
        <f>IFERROR(CONCATENATE(INDEX('8- Politicas de admiistracion'!$B$16:$F$53,MATCH('5- Identificación de Riesgos'!J40,'8- Politicas de admiistracion'!$C$16:$C$54,0),1)," - ",L40),"")</f>
        <v>Menor - 2</v>
      </c>
      <c r="L40" s="152">
        <f>IFERROR(VLOOKUP(INDEX('8- Politicas de admiistracion'!$B$16:$F$64,MATCH('5- Identificación de Riesgos'!J40,'8- Politicas de admiistracion'!$C$16:$C$64,0),1),'8- Politicas de admiistracion'!$B$16:$F$64,5,FALSE),"")</f>
        <v>2</v>
      </c>
      <c r="M40" s="358" t="str">
        <f>IFERROR(CONCATENATE(INDEX('8- Politicas de admiistracion'!$B$16:$F$53,MATCH(ROUND(AVERAGE(L40:L49),0),'8- Politicas de admiistracion'!$F$16:$F$53,0),1)," - ",ROUND(AVERAGE(L40:L49),0)),"")</f>
        <v>Leve - 1</v>
      </c>
      <c r="N40" s="358" t="str">
        <f>IFERROR(CONCATENATE(VLOOKUP((LEFT(H40,LEN(H40)-4)&amp;LEFT(M40,LEN(M40)-4)),'9- Matriz de Calor '!$D$17:$E$41,2,0)," - ",RIGHT(H40,1)*RIGHT(M40,1)),"")</f>
        <v>Bajo - 2</v>
      </c>
      <c r="O40" s="387">
        <f>RIGHT(H40,1)*RIGHT(M40,1)</f>
        <v>2</v>
      </c>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c r="CT40" s="60"/>
      <c r="CU40" s="60"/>
      <c r="CV40" s="60"/>
      <c r="CW40" s="60"/>
      <c r="CX40" s="60"/>
      <c r="CY40" s="60"/>
      <c r="CZ40" s="60"/>
      <c r="DA40" s="60"/>
      <c r="DB40" s="60"/>
      <c r="DC40" s="60"/>
      <c r="DD40" s="60"/>
      <c r="DE40" s="60"/>
      <c r="DF40" s="60"/>
      <c r="DG40" s="60"/>
      <c r="DH40" s="60"/>
      <c r="DI40" s="60"/>
      <c r="DJ40" s="60"/>
      <c r="DK40" s="60"/>
      <c r="DL40" s="60"/>
      <c r="DM40" s="60"/>
      <c r="DN40" s="60"/>
      <c r="DO40" s="60"/>
      <c r="DP40" s="60"/>
      <c r="DQ40" s="60"/>
      <c r="DR40" s="60"/>
      <c r="DS40" s="60"/>
      <c r="DT40" s="60"/>
      <c r="DU40" s="60"/>
      <c r="DV40" s="60"/>
      <c r="DW40" s="60"/>
      <c r="DX40" s="60"/>
      <c r="DY40" s="60"/>
      <c r="DZ40" s="60"/>
      <c r="EA40" s="60"/>
      <c r="EB40" s="60"/>
      <c r="EC40" s="60"/>
      <c r="ED40" s="60"/>
      <c r="EE40" s="60"/>
      <c r="EF40" s="60"/>
      <c r="EG40" s="60"/>
      <c r="EH40" s="60"/>
      <c r="EI40" s="60"/>
      <c r="EJ40" s="60"/>
      <c r="EK40" s="60"/>
      <c r="EL40" s="60"/>
      <c r="EM40" s="60"/>
      <c r="EN40" s="60"/>
      <c r="EO40" s="60"/>
      <c r="EP40" s="60"/>
      <c r="EQ40" s="60"/>
      <c r="ER40" s="60"/>
      <c r="ES40" s="60"/>
      <c r="ET40" s="60"/>
      <c r="EU40" s="60"/>
      <c r="EV40" s="60"/>
      <c r="EW40" s="60"/>
      <c r="EX40" s="60"/>
      <c r="EY40" s="60"/>
      <c r="EZ40" s="60"/>
      <c r="FA40" s="60"/>
      <c r="FB40" s="60"/>
      <c r="FC40" s="60"/>
      <c r="FD40" s="60"/>
      <c r="FE40" s="60"/>
      <c r="FF40" s="60"/>
      <c r="FG40" s="60"/>
      <c r="FH40" s="60"/>
      <c r="FI40" s="60"/>
      <c r="FJ40" s="60"/>
      <c r="FK40" s="60"/>
      <c r="FL40" s="60"/>
      <c r="FM40" s="60"/>
      <c r="FN40" s="60"/>
      <c r="FO40" s="60"/>
      <c r="FP40" s="60"/>
      <c r="FQ40" s="60"/>
      <c r="FR40" s="60"/>
      <c r="FS40" s="60"/>
      <c r="FT40" s="60"/>
      <c r="FU40" s="60"/>
      <c r="FV40" s="60"/>
      <c r="FW40" s="60"/>
      <c r="FX40" s="60"/>
      <c r="FY40" s="60"/>
      <c r="FZ40" s="60"/>
      <c r="GA40" s="60"/>
      <c r="GB40" s="60"/>
      <c r="GC40" s="60"/>
      <c r="GD40" s="60"/>
      <c r="GE40" s="60"/>
      <c r="GF40" s="60"/>
      <c r="GG40" s="60"/>
      <c r="GH40" s="60"/>
      <c r="GI40" s="60"/>
      <c r="GJ40" s="60"/>
      <c r="GK40" s="60"/>
      <c r="GL40" s="60"/>
      <c r="GM40" s="60"/>
      <c r="GN40" s="60"/>
      <c r="GO40" s="60"/>
      <c r="GP40" s="60"/>
      <c r="GQ40" s="60"/>
      <c r="GR40" s="60"/>
      <c r="GS40" s="60"/>
      <c r="GT40" s="60"/>
      <c r="GU40" s="60"/>
      <c r="GV40" s="60"/>
      <c r="GW40" s="60"/>
      <c r="GX40" s="60"/>
      <c r="GY40" s="60"/>
      <c r="GZ40" s="60"/>
      <c r="HA40" s="60"/>
      <c r="HB40" s="60"/>
      <c r="HC40" s="60"/>
      <c r="HD40" s="60"/>
      <c r="HE40" s="60"/>
      <c r="HF40" s="60"/>
      <c r="HG40" s="60"/>
      <c r="HH40" s="60"/>
      <c r="HI40" s="60"/>
      <c r="HJ40" s="60"/>
      <c r="HK40" s="60"/>
      <c r="HL40" s="60"/>
      <c r="HM40" s="60"/>
      <c r="HN40" s="60"/>
      <c r="HO40" s="60"/>
      <c r="HP40" s="60"/>
      <c r="HQ40" s="60"/>
      <c r="HR40" s="60"/>
      <c r="HS40" s="60"/>
      <c r="HT40" s="60"/>
      <c r="HU40" s="60"/>
      <c r="HV40" s="60"/>
      <c r="HW40" s="60"/>
      <c r="HX40" s="60"/>
      <c r="HY40" s="60"/>
      <c r="HZ40" s="60"/>
      <c r="IA40" s="60"/>
      <c r="IB40" s="60"/>
      <c r="IC40" s="60"/>
      <c r="ID40" s="60"/>
      <c r="IE40" s="60"/>
      <c r="IF40" s="60"/>
      <c r="IG40" s="60"/>
      <c r="IH40" s="60"/>
      <c r="II40" s="60"/>
      <c r="IJ40" s="60"/>
      <c r="IK40" s="60"/>
      <c r="IL40" s="60"/>
      <c r="IM40" s="60"/>
      <c r="IN40" s="60"/>
      <c r="IO40" s="60"/>
      <c r="IP40" s="60"/>
      <c r="IQ40" s="60"/>
      <c r="IR40" s="60"/>
      <c r="IS40" s="60"/>
      <c r="IT40" s="60"/>
      <c r="IU40" s="60"/>
      <c r="IV40" s="60"/>
      <c r="IW40" s="60"/>
      <c r="IX40" s="60"/>
    </row>
    <row r="41" spans="1:258" ht="26.25" customHeight="1" thickTop="1" thickBot="1">
      <c r="A41" s="358"/>
      <c r="B41" s="389"/>
      <c r="C41" s="357"/>
      <c r="D41" s="149" t="s">
        <v>303</v>
      </c>
      <c r="E41" s="358"/>
      <c r="F41" s="358"/>
      <c r="G41" s="359"/>
      <c r="H41" s="358"/>
      <c r="I41" s="157" t="s">
        <v>285</v>
      </c>
      <c r="J41" s="158" t="s">
        <v>286</v>
      </c>
      <c r="K41" s="151" t="str">
        <f>IFERROR(CONCATENATE(INDEX('8- Politicas de admiistracion'!$B$16:$F$53,MATCH('5- Identificación de Riesgos'!J41,'8- Politicas de admiistracion'!$C$16:$C$54,0),1)," - ",L41),"")</f>
        <v>Leve - 1</v>
      </c>
      <c r="L41" s="152">
        <f>IFERROR(VLOOKUP(INDEX('8- Politicas de admiistracion'!$B$16:$F$64,MATCH('5- Identificación de Riesgos'!J41,'8- Politicas de admiistracion'!$C$16:$C$64,0),1),'8- Politicas de admiistracion'!$B$16:$F$64,5,FALSE),"")</f>
        <v>1</v>
      </c>
      <c r="M41" s="358"/>
      <c r="N41" s="358"/>
      <c r="O41" s="387"/>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60"/>
      <c r="BS41" s="60"/>
      <c r="BT41" s="60"/>
      <c r="BU41" s="60"/>
      <c r="BV41" s="60"/>
      <c r="BW41" s="60"/>
      <c r="BX41" s="60"/>
      <c r="BY41" s="60"/>
      <c r="BZ41" s="60"/>
      <c r="CA41" s="60"/>
      <c r="CB41" s="60"/>
      <c r="CC41" s="60"/>
      <c r="CD41" s="60"/>
      <c r="CE41" s="60"/>
      <c r="CF41" s="60"/>
      <c r="CG41" s="60"/>
      <c r="CH41" s="60"/>
      <c r="CI41" s="60"/>
      <c r="CJ41" s="60"/>
      <c r="CK41" s="60"/>
      <c r="CL41" s="60"/>
      <c r="CM41" s="60"/>
      <c r="CN41" s="60"/>
      <c r="CO41" s="60"/>
      <c r="CP41" s="60"/>
      <c r="CQ41" s="60"/>
      <c r="CR41" s="60"/>
      <c r="CS41" s="60"/>
      <c r="CT41" s="60"/>
      <c r="CU41" s="60"/>
      <c r="CV41" s="60"/>
      <c r="CW41" s="60"/>
      <c r="CX41" s="60"/>
      <c r="CY41" s="60"/>
      <c r="CZ41" s="60"/>
      <c r="DA41" s="60"/>
      <c r="DB41" s="60"/>
      <c r="DC41" s="60"/>
      <c r="DD41" s="60"/>
      <c r="DE41" s="60"/>
      <c r="DF41" s="60"/>
      <c r="DG41" s="60"/>
      <c r="DH41" s="60"/>
      <c r="DI41" s="60"/>
      <c r="DJ41" s="60"/>
      <c r="DK41" s="60"/>
      <c r="DL41" s="60"/>
      <c r="DM41" s="60"/>
      <c r="DN41" s="60"/>
      <c r="DO41" s="60"/>
      <c r="DP41" s="60"/>
      <c r="DQ41" s="60"/>
      <c r="DR41" s="60"/>
      <c r="DS41" s="60"/>
      <c r="DT41" s="60"/>
      <c r="DU41" s="60"/>
      <c r="DV41" s="60"/>
      <c r="DW41" s="60"/>
      <c r="DX41" s="60"/>
      <c r="DY41" s="60"/>
      <c r="DZ41" s="60"/>
      <c r="EA41" s="60"/>
      <c r="EB41" s="60"/>
      <c r="EC41" s="60"/>
      <c r="ED41" s="60"/>
      <c r="EE41" s="60"/>
      <c r="EF41" s="60"/>
      <c r="EG41" s="60"/>
      <c r="EH41" s="60"/>
      <c r="EI41" s="60"/>
      <c r="EJ41" s="60"/>
      <c r="EK41" s="60"/>
      <c r="EL41" s="60"/>
      <c r="EM41" s="60"/>
      <c r="EN41" s="60"/>
      <c r="EO41" s="60"/>
      <c r="EP41" s="60"/>
      <c r="EQ41" s="60"/>
      <c r="ER41" s="60"/>
      <c r="ES41" s="60"/>
      <c r="ET41" s="60"/>
      <c r="EU41" s="60"/>
      <c r="EV41" s="60"/>
      <c r="EW41" s="60"/>
      <c r="EX41" s="60"/>
      <c r="EY41" s="60"/>
      <c r="EZ41" s="60"/>
      <c r="FA41" s="60"/>
      <c r="FB41" s="60"/>
      <c r="FC41" s="60"/>
      <c r="FD41" s="60"/>
      <c r="FE41" s="60"/>
      <c r="FF41" s="60"/>
      <c r="FG41" s="60"/>
      <c r="FH41" s="60"/>
      <c r="FI41" s="60"/>
      <c r="FJ41" s="60"/>
      <c r="FK41" s="60"/>
      <c r="FL41" s="60"/>
      <c r="FM41" s="60"/>
      <c r="FN41" s="60"/>
      <c r="FO41" s="60"/>
      <c r="FP41" s="60"/>
      <c r="FQ41" s="60"/>
      <c r="FR41" s="60"/>
      <c r="FS41" s="60"/>
      <c r="FT41" s="60"/>
      <c r="FU41" s="60"/>
      <c r="FV41" s="60"/>
      <c r="FW41" s="60"/>
      <c r="FX41" s="60"/>
      <c r="FY41" s="60"/>
      <c r="FZ41" s="60"/>
      <c r="GA41" s="60"/>
      <c r="GB41" s="60"/>
      <c r="GC41" s="60"/>
      <c r="GD41" s="60"/>
      <c r="GE41" s="60"/>
      <c r="GF41" s="60"/>
      <c r="GG41" s="60"/>
      <c r="GH41" s="60"/>
      <c r="GI41" s="60"/>
      <c r="GJ41" s="60"/>
      <c r="GK41" s="60"/>
      <c r="GL41" s="60"/>
      <c r="GM41" s="60"/>
      <c r="GN41" s="60"/>
      <c r="GO41" s="60"/>
      <c r="GP41" s="60"/>
      <c r="GQ41" s="60"/>
      <c r="GR41" s="60"/>
      <c r="GS41" s="60"/>
      <c r="GT41" s="60"/>
      <c r="GU41" s="60"/>
      <c r="GV41" s="60"/>
      <c r="GW41" s="60"/>
      <c r="GX41" s="60"/>
      <c r="GY41" s="60"/>
      <c r="GZ41" s="60"/>
      <c r="HA41" s="60"/>
      <c r="HB41" s="60"/>
      <c r="HC41" s="60"/>
      <c r="HD41" s="60"/>
      <c r="HE41" s="60"/>
      <c r="HF41" s="60"/>
      <c r="HG41" s="60"/>
      <c r="HH41" s="60"/>
      <c r="HI41" s="60"/>
      <c r="HJ41" s="60"/>
      <c r="HK41" s="60"/>
      <c r="HL41" s="60"/>
      <c r="HM41" s="60"/>
      <c r="HN41" s="60"/>
      <c r="HO41" s="60"/>
      <c r="HP41" s="60"/>
      <c r="HQ41" s="60"/>
      <c r="HR41" s="60"/>
      <c r="HS41" s="60"/>
      <c r="HT41" s="60"/>
      <c r="HU41" s="60"/>
      <c r="HV41" s="60"/>
      <c r="HW41" s="60"/>
      <c r="HX41" s="60"/>
      <c r="HY41" s="60"/>
      <c r="HZ41" s="60"/>
      <c r="IA41" s="60"/>
      <c r="IB41" s="60"/>
      <c r="IC41" s="60"/>
      <c r="ID41" s="60"/>
      <c r="IE41" s="60"/>
      <c r="IF41" s="60"/>
      <c r="IG41" s="60"/>
      <c r="IH41" s="60"/>
      <c r="II41" s="60"/>
      <c r="IJ41" s="60"/>
      <c r="IK41" s="60"/>
      <c r="IL41" s="60"/>
      <c r="IM41" s="60"/>
      <c r="IN41" s="60"/>
      <c r="IO41" s="60"/>
      <c r="IP41" s="60"/>
      <c r="IQ41" s="60"/>
      <c r="IR41" s="60"/>
      <c r="IS41" s="60"/>
      <c r="IT41" s="60"/>
      <c r="IU41" s="60"/>
      <c r="IV41" s="60"/>
      <c r="IW41" s="60"/>
      <c r="IX41" s="60"/>
    </row>
    <row r="42" spans="1:258" ht="27" thickTop="1" thickBot="1">
      <c r="A42" s="358"/>
      <c r="B42" s="389"/>
      <c r="C42" s="357"/>
      <c r="D42" s="154" t="s">
        <v>304</v>
      </c>
      <c r="E42" s="358"/>
      <c r="F42" s="358"/>
      <c r="G42" s="359"/>
      <c r="H42" s="358"/>
      <c r="I42" s="157" t="s">
        <v>282</v>
      </c>
      <c r="J42" s="158" t="s">
        <v>283</v>
      </c>
      <c r="K42" s="151" t="str">
        <f>IFERROR(CONCATENATE(INDEX('8- Politicas de admiistracion'!$B$16:$F$53,MATCH('5- Identificación de Riesgos'!J42,'8- Politicas de admiistracion'!$C$16:$C$54,0),1)," - ",L42),"")</f>
        <v>Leve - 1</v>
      </c>
      <c r="L42" s="152">
        <f>IFERROR(VLOOKUP(INDEX('8- Politicas de admiistracion'!$B$16:$F$64,MATCH('5- Identificación de Riesgos'!J42,'8- Politicas de admiistracion'!$C$16:$C$64,0),1),'8- Politicas de admiistracion'!$B$16:$F$64,5,FALSE),"")</f>
        <v>1</v>
      </c>
      <c r="M42" s="358"/>
      <c r="N42" s="358"/>
      <c r="O42" s="387"/>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60"/>
      <c r="CD42" s="60"/>
      <c r="CE42" s="60"/>
      <c r="CF42" s="60"/>
      <c r="CG42" s="60"/>
      <c r="CH42" s="60"/>
      <c r="CI42" s="60"/>
      <c r="CJ42" s="60"/>
      <c r="CK42" s="60"/>
      <c r="CL42" s="60"/>
      <c r="CM42" s="60"/>
      <c r="CN42" s="60"/>
      <c r="CO42" s="60"/>
      <c r="CP42" s="60"/>
      <c r="CQ42" s="60"/>
      <c r="CR42" s="60"/>
      <c r="CS42" s="60"/>
      <c r="CT42" s="60"/>
      <c r="CU42" s="60"/>
      <c r="CV42" s="60"/>
      <c r="CW42" s="60"/>
      <c r="CX42" s="60"/>
      <c r="CY42" s="60"/>
      <c r="CZ42" s="60"/>
      <c r="DA42" s="60"/>
      <c r="DB42" s="60"/>
      <c r="DC42" s="60"/>
      <c r="DD42" s="60"/>
      <c r="DE42" s="60"/>
      <c r="DF42" s="60"/>
      <c r="DG42" s="60"/>
      <c r="DH42" s="60"/>
      <c r="DI42" s="60"/>
      <c r="DJ42" s="60"/>
      <c r="DK42" s="60"/>
      <c r="DL42" s="60"/>
      <c r="DM42" s="60"/>
      <c r="DN42" s="60"/>
      <c r="DO42" s="60"/>
      <c r="DP42" s="60"/>
      <c r="DQ42" s="60"/>
      <c r="DR42" s="60"/>
      <c r="DS42" s="60"/>
      <c r="DT42" s="60"/>
      <c r="DU42" s="60"/>
      <c r="DV42" s="60"/>
      <c r="DW42" s="60"/>
      <c r="DX42" s="60"/>
      <c r="DY42" s="60"/>
      <c r="DZ42" s="60"/>
      <c r="EA42" s="60"/>
      <c r="EB42" s="60"/>
      <c r="EC42" s="60"/>
      <c r="ED42" s="60"/>
      <c r="EE42" s="60"/>
      <c r="EF42" s="60"/>
      <c r="EG42" s="60"/>
      <c r="EH42" s="60"/>
      <c r="EI42" s="60"/>
      <c r="EJ42" s="60"/>
      <c r="EK42" s="60"/>
      <c r="EL42" s="60"/>
      <c r="EM42" s="60"/>
      <c r="EN42" s="60"/>
      <c r="EO42" s="60"/>
      <c r="EP42" s="60"/>
      <c r="EQ42" s="60"/>
      <c r="ER42" s="60"/>
      <c r="ES42" s="60"/>
      <c r="ET42" s="60"/>
      <c r="EU42" s="60"/>
      <c r="EV42" s="60"/>
      <c r="EW42" s="60"/>
      <c r="EX42" s="60"/>
      <c r="EY42" s="60"/>
      <c r="EZ42" s="60"/>
      <c r="FA42" s="60"/>
      <c r="FB42" s="60"/>
      <c r="FC42" s="60"/>
      <c r="FD42" s="60"/>
      <c r="FE42" s="60"/>
      <c r="FF42" s="60"/>
      <c r="FG42" s="60"/>
      <c r="FH42" s="60"/>
      <c r="FI42" s="60"/>
      <c r="FJ42" s="60"/>
      <c r="FK42" s="60"/>
      <c r="FL42" s="60"/>
      <c r="FM42" s="60"/>
      <c r="FN42" s="60"/>
      <c r="FO42" s="60"/>
      <c r="FP42" s="60"/>
      <c r="FQ42" s="60"/>
      <c r="FR42" s="60"/>
      <c r="FS42" s="60"/>
      <c r="FT42" s="60"/>
      <c r="FU42" s="60"/>
      <c r="FV42" s="60"/>
      <c r="FW42" s="60"/>
      <c r="FX42" s="60"/>
      <c r="FY42" s="60"/>
      <c r="FZ42" s="60"/>
      <c r="GA42" s="60"/>
      <c r="GB42" s="60"/>
      <c r="GC42" s="60"/>
      <c r="GD42" s="60"/>
      <c r="GE42" s="60"/>
      <c r="GF42" s="60"/>
      <c r="GG42" s="60"/>
      <c r="GH42" s="60"/>
      <c r="GI42" s="60"/>
      <c r="GJ42" s="60"/>
      <c r="GK42" s="60"/>
      <c r="GL42" s="60"/>
      <c r="GM42" s="60"/>
      <c r="GN42" s="60"/>
      <c r="GO42" s="60"/>
      <c r="GP42" s="60"/>
      <c r="GQ42" s="60"/>
      <c r="GR42" s="60"/>
      <c r="GS42" s="60"/>
      <c r="GT42" s="60"/>
      <c r="GU42" s="60"/>
      <c r="GV42" s="60"/>
      <c r="GW42" s="60"/>
      <c r="GX42" s="60"/>
      <c r="GY42" s="60"/>
      <c r="GZ42" s="60"/>
      <c r="HA42" s="60"/>
      <c r="HB42" s="60"/>
      <c r="HC42" s="60"/>
      <c r="HD42" s="60"/>
      <c r="HE42" s="60"/>
      <c r="HF42" s="60"/>
      <c r="HG42" s="60"/>
      <c r="HH42" s="60"/>
      <c r="HI42" s="60"/>
      <c r="HJ42" s="60"/>
      <c r="HK42" s="60"/>
      <c r="HL42" s="60"/>
      <c r="HM42" s="60"/>
      <c r="HN42" s="60"/>
      <c r="HO42" s="60"/>
      <c r="HP42" s="60"/>
      <c r="HQ42" s="60"/>
      <c r="HR42" s="60"/>
      <c r="HS42" s="60"/>
      <c r="HT42" s="60"/>
      <c r="HU42" s="60"/>
      <c r="HV42" s="60"/>
      <c r="HW42" s="60"/>
      <c r="HX42" s="60"/>
      <c r="HY42" s="60"/>
      <c r="HZ42" s="60"/>
      <c r="IA42" s="60"/>
      <c r="IB42" s="60"/>
      <c r="IC42" s="60"/>
      <c r="ID42" s="60"/>
      <c r="IE42" s="60"/>
      <c r="IF42" s="60"/>
      <c r="IG42" s="60"/>
      <c r="IH42" s="60"/>
      <c r="II42" s="60"/>
      <c r="IJ42" s="60"/>
      <c r="IK42" s="60"/>
      <c r="IL42" s="60"/>
      <c r="IM42" s="60"/>
      <c r="IN42" s="60"/>
      <c r="IO42" s="60"/>
      <c r="IP42" s="60"/>
      <c r="IQ42" s="60"/>
      <c r="IR42" s="60"/>
      <c r="IS42" s="60"/>
      <c r="IT42" s="60"/>
      <c r="IU42" s="60"/>
      <c r="IV42" s="60"/>
      <c r="IW42" s="60"/>
      <c r="IX42" s="60"/>
    </row>
    <row r="43" spans="1:258" ht="14.25" thickTop="1" thickBot="1">
      <c r="A43" s="358"/>
      <c r="B43" s="389"/>
      <c r="C43" s="357"/>
      <c r="D43" s="155" t="s">
        <v>305</v>
      </c>
      <c r="E43" s="358"/>
      <c r="F43" s="358"/>
      <c r="G43" s="359"/>
      <c r="H43" s="358"/>
      <c r="I43" s="157"/>
      <c r="J43" s="158"/>
      <c r="K43" s="151" t="str">
        <f>IFERROR(CONCATENATE(INDEX('8- Politicas de admiistracion'!$B$16:$F$53,MATCH('5- Identificación de Riesgos'!J43,'8- Politicas de admiistracion'!$C$16:$C$54,0),1)," - ",L43),"")</f>
        <v/>
      </c>
      <c r="L43" s="152" t="str">
        <f>IFERROR(VLOOKUP(INDEX('8- Politicas de admiistracion'!$B$16:$F$64,MATCH('5- Identificación de Riesgos'!J43,'8- Politicas de admiistracion'!$C$16:$C$64,0),1),'8- Politicas de admiistracion'!$B$16:$F$64,5,FALSE),"")</f>
        <v/>
      </c>
      <c r="M43" s="358"/>
      <c r="N43" s="358"/>
      <c r="O43" s="387"/>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c r="BO43" s="60"/>
      <c r="BP43" s="60"/>
      <c r="BQ43" s="60"/>
      <c r="BR43" s="60"/>
      <c r="BS43" s="60"/>
      <c r="BT43" s="60"/>
      <c r="BU43" s="60"/>
      <c r="BV43" s="60"/>
      <c r="BW43" s="60"/>
      <c r="BX43" s="60"/>
      <c r="BY43" s="60"/>
      <c r="BZ43" s="60"/>
      <c r="CA43" s="60"/>
      <c r="CB43" s="60"/>
      <c r="CC43" s="60"/>
      <c r="CD43" s="60"/>
      <c r="CE43" s="60"/>
      <c r="CF43" s="60"/>
      <c r="CG43" s="60"/>
      <c r="CH43" s="60"/>
      <c r="CI43" s="60"/>
      <c r="CJ43" s="60"/>
      <c r="CK43" s="60"/>
      <c r="CL43" s="60"/>
      <c r="CM43" s="60"/>
      <c r="CN43" s="60"/>
      <c r="CO43" s="60"/>
      <c r="CP43" s="60"/>
      <c r="CQ43" s="60"/>
      <c r="CR43" s="60"/>
      <c r="CS43" s="60"/>
      <c r="CT43" s="60"/>
      <c r="CU43" s="60"/>
      <c r="CV43" s="60"/>
      <c r="CW43" s="60"/>
      <c r="CX43" s="60"/>
      <c r="CY43" s="60"/>
      <c r="CZ43" s="60"/>
      <c r="DA43" s="60"/>
      <c r="DB43" s="60"/>
      <c r="DC43" s="60"/>
      <c r="DD43" s="60"/>
      <c r="DE43" s="60"/>
      <c r="DF43" s="60"/>
      <c r="DG43" s="60"/>
      <c r="DH43" s="60"/>
      <c r="DI43" s="60"/>
      <c r="DJ43" s="60"/>
      <c r="DK43" s="60"/>
      <c r="DL43" s="60"/>
      <c r="DM43" s="60"/>
      <c r="DN43" s="60"/>
      <c r="DO43" s="60"/>
      <c r="DP43" s="60"/>
      <c r="DQ43" s="60"/>
      <c r="DR43" s="60"/>
      <c r="DS43" s="60"/>
      <c r="DT43" s="60"/>
      <c r="DU43" s="60"/>
      <c r="DV43" s="60"/>
      <c r="DW43" s="60"/>
      <c r="DX43" s="60"/>
      <c r="DY43" s="60"/>
      <c r="DZ43" s="60"/>
      <c r="EA43" s="60"/>
      <c r="EB43" s="60"/>
      <c r="EC43" s="60"/>
      <c r="ED43" s="60"/>
      <c r="EE43" s="60"/>
      <c r="EF43" s="60"/>
      <c r="EG43" s="60"/>
      <c r="EH43" s="60"/>
      <c r="EI43" s="60"/>
      <c r="EJ43" s="60"/>
      <c r="EK43" s="60"/>
      <c r="EL43" s="60"/>
      <c r="EM43" s="60"/>
      <c r="EN43" s="60"/>
      <c r="EO43" s="60"/>
      <c r="EP43" s="60"/>
      <c r="EQ43" s="60"/>
      <c r="ER43" s="60"/>
      <c r="ES43" s="60"/>
      <c r="ET43" s="60"/>
      <c r="EU43" s="60"/>
      <c r="EV43" s="60"/>
      <c r="EW43" s="60"/>
      <c r="EX43" s="60"/>
      <c r="EY43" s="60"/>
      <c r="EZ43" s="60"/>
      <c r="FA43" s="60"/>
      <c r="FB43" s="60"/>
      <c r="FC43" s="60"/>
      <c r="FD43" s="60"/>
      <c r="FE43" s="60"/>
      <c r="FF43" s="60"/>
      <c r="FG43" s="60"/>
      <c r="FH43" s="60"/>
      <c r="FI43" s="60"/>
      <c r="FJ43" s="60"/>
      <c r="FK43" s="60"/>
      <c r="FL43" s="60"/>
      <c r="FM43" s="60"/>
      <c r="FN43" s="60"/>
      <c r="FO43" s="60"/>
      <c r="FP43" s="60"/>
      <c r="FQ43" s="60"/>
      <c r="FR43" s="60"/>
      <c r="FS43" s="60"/>
      <c r="FT43" s="60"/>
      <c r="FU43" s="60"/>
      <c r="FV43" s="60"/>
      <c r="FW43" s="60"/>
      <c r="FX43" s="60"/>
      <c r="FY43" s="60"/>
      <c r="FZ43" s="60"/>
      <c r="GA43" s="60"/>
      <c r="GB43" s="60"/>
      <c r="GC43" s="60"/>
      <c r="GD43" s="60"/>
      <c r="GE43" s="60"/>
      <c r="GF43" s="60"/>
      <c r="GG43" s="60"/>
      <c r="GH43" s="60"/>
      <c r="GI43" s="60"/>
      <c r="GJ43" s="60"/>
      <c r="GK43" s="60"/>
      <c r="GL43" s="60"/>
      <c r="GM43" s="60"/>
      <c r="GN43" s="60"/>
      <c r="GO43" s="60"/>
      <c r="GP43" s="60"/>
      <c r="GQ43" s="60"/>
      <c r="GR43" s="60"/>
      <c r="GS43" s="60"/>
      <c r="GT43" s="60"/>
      <c r="GU43" s="60"/>
      <c r="GV43" s="60"/>
      <c r="GW43" s="60"/>
      <c r="GX43" s="60"/>
      <c r="GY43" s="60"/>
      <c r="GZ43" s="60"/>
      <c r="HA43" s="60"/>
      <c r="HB43" s="60"/>
      <c r="HC43" s="60"/>
      <c r="HD43" s="60"/>
      <c r="HE43" s="60"/>
      <c r="HF43" s="60"/>
      <c r="HG43" s="60"/>
      <c r="HH43" s="60"/>
      <c r="HI43" s="60"/>
      <c r="HJ43" s="60"/>
      <c r="HK43" s="60"/>
      <c r="HL43" s="60"/>
      <c r="HM43" s="60"/>
      <c r="HN43" s="60"/>
      <c r="HO43" s="60"/>
      <c r="HP43" s="60"/>
      <c r="HQ43" s="60"/>
      <c r="HR43" s="60"/>
      <c r="HS43" s="60"/>
      <c r="HT43" s="60"/>
      <c r="HU43" s="60"/>
      <c r="HV43" s="60"/>
      <c r="HW43" s="60"/>
      <c r="HX43" s="60"/>
      <c r="HY43" s="60"/>
      <c r="HZ43" s="60"/>
      <c r="IA43" s="60"/>
      <c r="IB43" s="60"/>
      <c r="IC43" s="60"/>
      <c r="ID43" s="60"/>
      <c r="IE43" s="60"/>
      <c r="IF43" s="60"/>
      <c r="IG43" s="60"/>
      <c r="IH43" s="60"/>
      <c r="II43" s="60"/>
      <c r="IJ43" s="60"/>
      <c r="IK43" s="60"/>
      <c r="IL43" s="60"/>
      <c r="IM43" s="60"/>
      <c r="IN43" s="60"/>
      <c r="IO43" s="60"/>
      <c r="IP43" s="60"/>
      <c r="IQ43" s="60"/>
      <c r="IR43" s="60"/>
      <c r="IS43" s="60"/>
      <c r="IT43" s="60"/>
      <c r="IU43" s="60"/>
      <c r="IV43" s="60"/>
      <c r="IW43" s="60"/>
      <c r="IX43" s="60"/>
    </row>
    <row r="44" spans="1:258" ht="14.25" thickTop="1" thickBot="1">
      <c r="A44" s="358"/>
      <c r="B44" s="389"/>
      <c r="C44" s="357"/>
      <c r="D44" s="154" t="s">
        <v>306</v>
      </c>
      <c r="E44" s="358"/>
      <c r="F44" s="358"/>
      <c r="G44" s="359"/>
      <c r="H44" s="358"/>
      <c r="I44" s="157"/>
      <c r="J44" s="158"/>
      <c r="K44" s="151" t="str">
        <f>IFERROR(CONCATENATE(INDEX('8- Politicas de admiistracion'!$B$16:$F$53,MATCH('5- Identificación de Riesgos'!J44,'8- Politicas de admiistracion'!$C$16:$C$54,0),1)," - ",L44),"")</f>
        <v/>
      </c>
      <c r="L44" s="152" t="str">
        <f>IFERROR(VLOOKUP(INDEX('8- Politicas de admiistracion'!$B$16:$F$64,MATCH('5- Identificación de Riesgos'!J44,'8- Politicas de admiistracion'!$C$16:$C$64,0),1),'8- Politicas de admiistracion'!$B$16:$F$64,5,FALSE),"")</f>
        <v/>
      </c>
      <c r="M44" s="358"/>
      <c r="N44" s="358"/>
      <c r="O44" s="387"/>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c r="BO44" s="60"/>
      <c r="BP44" s="60"/>
      <c r="BQ44" s="60"/>
      <c r="BR44" s="60"/>
      <c r="BS44" s="60"/>
      <c r="BT44" s="60"/>
      <c r="BU44" s="60"/>
      <c r="BV44" s="60"/>
      <c r="BW44" s="60"/>
      <c r="BX44" s="60"/>
      <c r="BY44" s="60"/>
      <c r="BZ44" s="60"/>
      <c r="CA44" s="60"/>
      <c r="CB44" s="60"/>
      <c r="CC44" s="60"/>
      <c r="CD44" s="60"/>
      <c r="CE44" s="60"/>
      <c r="CF44" s="60"/>
      <c r="CG44" s="60"/>
      <c r="CH44" s="60"/>
      <c r="CI44" s="60"/>
      <c r="CJ44" s="60"/>
      <c r="CK44" s="60"/>
      <c r="CL44" s="60"/>
      <c r="CM44" s="60"/>
      <c r="CN44" s="60"/>
      <c r="CO44" s="60"/>
      <c r="CP44" s="60"/>
      <c r="CQ44" s="60"/>
      <c r="CR44" s="60"/>
      <c r="CS44" s="60"/>
      <c r="CT44" s="60"/>
      <c r="CU44" s="60"/>
      <c r="CV44" s="60"/>
      <c r="CW44" s="60"/>
      <c r="CX44" s="60"/>
      <c r="CY44" s="60"/>
      <c r="CZ44" s="60"/>
      <c r="DA44" s="60"/>
      <c r="DB44" s="60"/>
      <c r="DC44" s="60"/>
      <c r="DD44" s="60"/>
      <c r="DE44" s="60"/>
      <c r="DF44" s="60"/>
      <c r="DG44" s="60"/>
      <c r="DH44" s="60"/>
      <c r="DI44" s="60"/>
      <c r="DJ44" s="60"/>
      <c r="DK44" s="60"/>
      <c r="DL44" s="60"/>
      <c r="DM44" s="60"/>
      <c r="DN44" s="60"/>
      <c r="DO44" s="60"/>
      <c r="DP44" s="60"/>
      <c r="DQ44" s="60"/>
      <c r="DR44" s="60"/>
      <c r="DS44" s="60"/>
      <c r="DT44" s="60"/>
      <c r="DU44" s="60"/>
      <c r="DV44" s="60"/>
      <c r="DW44" s="60"/>
      <c r="DX44" s="60"/>
      <c r="DY44" s="60"/>
      <c r="DZ44" s="60"/>
      <c r="EA44" s="60"/>
      <c r="EB44" s="60"/>
      <c r="EC44" s="60"/>
      <c r="ED44" s="60"/>
      <c r="EE44" s="60"/>
      <c r="EF44" s="60"/>
      <c r="EG44" s="60"/>
      <c r="EH44" s="60"/>
      <c r="EI44" s="60"/>
      <c r="EJ44" s="60"/>
      <c r="EK44" s="60"/>
      <c r="EL44" s="60"/>
      <c r="EM44" s="60"/>
      <c r="EN44" s="60"/>
      <c r="EO44" s="60"/>
      <c r="EP44" s="60"/>
      <c r="EQ44" s="60"/>
      <c r="ER44" s="60"/>
      <c r="ES44" s="60"/>
      <c r="ET44" s="60"/>
      <c r="EU44" s="60"/>
      <c r="EV44" s="60"/>
      <c r="EW44" s="60"/>
      <c r="EX44" s="60"/>
      <c r="EY44" s="60"/>
      <c r="EZ44" s="60"/>
      <c r="FA44" s="60"/>
      <c r="FB44" s="60"/>
      <c r="FC44" s="60"/>
      <c r="FD44" s="60"/>
      <c r="FE44" s="60"/>
      <c r="FF44" s="60"/>
      <c r="FG44" s="60"/>
      <c r="FH44" s="60"/>
      <c r="FI44" s="60"/>
      <c r="FJ44" s="60"/>
      <c r="FK44" s="60"/>
      <c r="FL44" s="60"/>
      <c r="FM44" s="60"/>
      <c r="FN44" s="60"/>
      <c r="FO44" s="60"/>
      <c r="FP44" s="60"/>
      <c r="FQ44" s="60"/>
      <c r="FR44" s="60"/>
      <c r="FS44" s="60"/>
      <c r="FT44" s="60"/>
      <c r="FU44" s="60"/>
      <c r="FV44" s="60"/>
      <c r="FW44" s="60"/>
      <c r="FX44" s="60"/>
      <c r="FY44" s="60"/>
      <c r="FZ44" s="60"/>
      <c r="GA44" s="60"/>
      <c r="GB44" s="60"/>
      <c r="GC44" s="60"/>
      <c r="GD44" s="60"/>
      <c r="GE44" s="60"/>
      <c r="GF44" s="60"/>
      <c r="GG44" s="60"/>
      <c r="GH44" s="60"/>
      <c r="GI44" s="60"/>
      <c r="GJ44" s="60"/>
      <c r="GK44" s="60"/>
      <c r="GL44" s="60"/>
      <c r="GM44" s="60"/>
      <c r="GN44" s="60"/>
      <c r="GO44" s="60"/>
      <c r="GP44" s="60"/>
      <c r="GQ44" s="60"/>
      <c r="GR44" s="60"/>
      <c r="GS44" s="60"/>
      <c r="GT44" s="60"/>
      <c r="GU44" s="60"/>
      <c r="GV44" s="60"/>
      <c r="GW44" s="60"/>
      <c r="GX44" s="60"/>
      <c r="GY44" s="60"/>
      <c r="GZ44" s="60"/>
      <c r="HA44" s="60"/>
      <c r="HB44" s="60"/>
      <c r="HC44" s="60"/>
      <c r="HD44" s="60"/>
      <c r="HE44" s="60"/>
      <c r="HF44" s="60"/>
      <c r="HG44" s="60"/>
      <c r="HH44" s="60"/>
      <c r="HI44" s="60"/>
      <c r="HJ44" s="60"/>
      <c r="HK44" s="60"/>
      <c r="HL44" s="60"/>
      <c r="HM44" s="60"/>
      <c r="HN44" s="60"/>
      <c r="HO44" s="60"/>
      <c r="HP44" s="60"/>
      <c r="HQ44" s="60"/>
      <c r="HR44" s="60"/>
      <c r="HS44" s="60"/>
      <c r="HT44" s="60"/>
      <c r="HU44" s="60"/>
      <c r="HV44" s="60"/>
      <c r="HW44" s="60"/>
      <c r="HX44" s="60"/>
      <c r="HY44" s="60"/>
      <c r="HZ44" s="60"/>
      <c r="IA44" s="60"/>
      <c r="IB44" s="60"/>
      <c r="IC44" s="60"/>
      <c r="ID44" s="60"/>
      <c r="IE44" s="60"/>
      <c r="IF44" s="60"/>
      <c r="IG44" s="60"/>
      <c r="IH44" s="60"/>
      <c r="II44" s="60"/>
      <c r="IJ44" s="60"/>
      <c r="IK44" s="60"/>
      <c r="IL44" s="60"/>
      <c r="IM44" s="60"/>
      <c r="IN44" s="60"/>
      <c r="IO44" s="60"/>
      <c r="IP44" s="60"/>
      <c r="IQ44" s="60"/>
      <c r="IR44" s="60"/>
      <c r="IS44" s="60"/>
      <c r="IT44" s="60"/>
      <c r="IU44" s="60"/>
      <c r="IV44" s="60"/>
      <c r="IW44" s="60"/>
      <c r="IX44" s="60"/>
    </row>
    <row r="45" spans="1:258" ht="14.25" thickTop="1" thickBot="1">
      <c r="A45" s="358"/>
      <c r="B45" s="389"/>
      <c r="C45" s="357"/>
      <c r="D45" s="154"/>
      <c r="E45" s="358"/>
      <c r="F45" s="358"/>
      <c r="G45" s="359"/>
      <c r="H45" s="358"/>
      <c r="I45" s="157"/>
      <c r="J45" s="158"/>
      <c r="K45" s="151" t="str">
        <f>IFERROR(CONCATENATE(INDEX('8- Politicas de admiistracion'!$B$16:$F$53,MATCH('5- Identificación de Riesgos'!J45,'8- Politicas de admiistracion'!$C$16:$C$54,0),1)," - ",L45),"")</f>
        <v/>
      </c>
      <c r="L45" s="152" t="str">
        <f>IFERROR(VLOOKUP(INDEX('8- Politicas de admiistracion'!$B$16:$F$64,MATCH('5- Identificación de Riesgos'!J45,'8- Politicas de admiistracion'!$C$16:$C$64,0),1),'8- Politicas de admiistracion'!$B$16:$F$64,5,FALSE),"")</f>
        <v/>
      </c>
      <c r="M45" s="358"/>
      <c r="N45" s="358"/>
      <c r="O45" s="387"/>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60"/>
      <c r="CH45" s="60"/>
      <c r="CI45" s="60"/>
      <c r="CJ45" s="60"/>
      <c r="CK45" s="60"/>
      <c r="CL45" s="60"/>
      <c r="CM45" s="60"/>
      <c r="CN45" s="60"/>
      <c r="CO45" s="60"/>
      <c r="CP45" s="60"/>
      <c r="CQ45" s="60"/>
      <c r="CR45" s="60"/>
      <c r="CS45" s="60"/>
      <c r="CT45" s="60"/>
      <c r="CU45" s="60"/>
      <c r="CV45" s="60"/>
      <c r="CW45" s="60"/>
      <c r="CX45" s="60"/>
      <c r="CY45" s="60"/>
      <c r="CZ45" s="60"/>
      <c r="DA45" s="60"/>
      <c r="DB45" s="60"/>
      <c r="DC45" s="60"/>
      <c r="DD45" s="60"/>
      <c r="DE45" s="60"/>
      <c r="DF45" s="60"/>
      <c r="DG45" s="60"/>
      <c r="DH45" s="60"/>
      <c r="DI45" s="60"/>
      <c r="DJ45" s="60"/>
      <c r="DK45" s="60"/>
      <c r="DL45" s="60"/>
      <c r="DM45" s="60"/>
      <c r="DN45" s="60"/>
      <c r="DO45" s="60"/>
      <c r="DP45" s="60"/>
      <c r="DQ45" s="60"/>
      <c r="DR45" s="60"/>
      <c r="DS45" s="60"/>
      <c r="DT45" s="60"/>
      <c r="DU45" s="60"/>
      <c r="DV45" s="60"/>
      <c r="DW45" s="60"/>
      <c r="DX45" s="60"/>
      <c r="DY45" s="60"/>
      <c r="DZ45" s="60"/>
      <c r="EA45" s="60"/>
      <c r="EB45" s="60"/>
      <c r="EC45" s="60"/>
      <c r="ED45" s="60"/>
      <c r="EE45" s="60"/>
      <c r="EF45" s="60"/>
      <c r="EG45" s="60"/>
      <c r="EH45" s="60"/>
      <c r="EI45" s="60"/>
      <c r="EJ45" s="60"/>
      <c r="EK45" s="60"/>
      <c r="EL45" s="60"/>
      <c r="EM45" s="60"/>
      <c r="EN45" s="60"/>
      <c r="EO45" s="60"/>
      <c r="EP45" s="60"/>
      <c r="EQ45" s="60"/>
      <c r="ER45" s="60"/>
      <c r="ES45" s="60"/>
      <c r="ET45" s="60"/>
      <c r="EU45" s="60"/>
      <c r="EV45" s="60"/>
      <c r="EW45" s="60"/>
      <c r="EX45" s="60"/>
      <c r="EY45" s="60"/>
      <c r="EZ45" s="60"/>
      <c r="FA45" s="60"/>
      <c r="FB45" s="60"/>
      <c r="FC45" s="60"/>
      <c r="FD45" s="60"/>
      <c r="FE45" s="60"/>
      <c r="FF45" s="60"/>
      <c r="FG45" s="60"/>
      <c r="FH45" s="60"/>
      <c r="FI45" s="60"/>
      <c r="FJ45" s="60"/>
      <c r="FK45" s="60"/>
      <c r="FL45" s="60"/>
      <c r="FM45" s="60"/>
      <c r="FN45" s="60"/>
      <c r="FO45" s="60"/>
      <c r="FP45" s="60"/>
      <c r="FQ45" s="60"/>
      <c r="FR45" s="60"/>
      <c r="FS45" s="60"/>
      <c r="FT45" s="60"/>
      <c r="FU45" s="60"/>
      <c r="FV45" s="60"/>
      <c r="FW45" s="60"/>
      <c r="FX45" s="60"/>
      <c r="FY45" s="60"/>
      <c r="FZ45" s="60"/>
      <c r="GA45" s="60"/>
      <c r="GB45" s="60"/>
      <c r="GC45" s="60"/>
      <c r="GD45" s="60"/>
      <c r="GE45" s="60"/>
      <c r="GF45" s="60"/>
      <c r="GG45" s="60"/>
      <c r="GH45" s="60"/>
      <c r="GI45" s="60"/>
      <c r="GJ45" s="60"/>
      <c r="GK45" s="60"/>
      <c r="GL45" s="60"/>
      <c r="GM45" s="60"/>
      <c r="GN45" s="60"/>
      <c r="GO45" s="60"/>
      <c r="GP45" s="60"/>
      <c r="GQ45" s="60"/>
      <c r="GR45" s="60"/>
      <c r="GS45" s="60"/>
      <c r="GT45" s="60"/>
      <c r="GU45" s="60"/>
      <c r="GV45" s="60"/>
      <c r="GW45" s="60"/>
      <c r="GX45" s="60"/>
      <c r="GY45" s="60"/>
      <c r="GZ45" s="60"/>
      <c r="HA45" s="60"/>
      <c r="HB45" s="60"/>
      <c r="HC45" s="60"/>
      <c r="HD45" s="60"/>
      <c r="HE45" s="60"/>
      <c r="HF45" s="60"/>
      <c r="HG45" s="60"/>
      <c r="HH45" s="60"/>
      <c r="HI45" s="60"/>
      <c r="HJ45" s="60"/>
      <c r="HK45" s="60"/>
      <c r="HL45" s="60"/>
      <c r="HM45" s="60"/>
      <c r="HN45" s="60"/>
      <c r="HO45" s="60"/>
      <c r="HP45" s="60"/>
      <c r="HQ45" s="60"/>
      <c r="HR45" s="60"/>
      <c r="HS45" s="60"/>
      <c r="HT45" s="60"/>
      <c r="HU45" s="60"/>
      <c r="HV45" s="60"/>
      <c r="HW45" s="60"/>
      <c r="HX45" s="60"/>
      <c r="HY45" s="60"/>
      <c r="HZ45" s="60"/>
      <c r="IA45" s="60"/>
      <c r="IB45" s="60"/>
      <c r="IC45" s="60"/>
      <c r="ID45" s="60"/>
      <c r="IE45" s="60"/>
      <c r="IF45" s="60"/>
      <c r="IG45" s="60"/>
      <c r="IH45" s="60"/>
      <c r="II45" s="60"/>
      <c r="IJ45" s="60"/>
      <c r="IK45" s="60"/>
      <c r="IL45" s="60"/>
      <c r="IM45" s="60"/>
      <c r="IN45" s="60"/>
      <c r="IO45" s="60"/>
      <c r="IP45" s="60"/>
      <c r="IQ45" s="60"/>
      <c r="IR45" s="60"/>
      <c r="IS45" s="60"/>
      <c r="IT45" s="60"/>
      <c r="IU45" s="60"/>
      <c r="IV45" s="60"/>
      <c r="IW45" s="60"/>
      <c r="IX45" s="60"/>
    </row>
    <row r="46" spans="1:258" ht="14.25" thickTop="1" thickBot="1">
      <c r="A46" s="358"/>
      <c r="B46" s="389"/>
      <c r="C46" s="357"/>
      <c r="D46" s="154"/>
      <c r="E46" s="358"/>
      <c r="F46" s="358"/>
      <c r="G46" s="359"/>
      <c r="H46" s="358"/>
      <c r="I46" s="157"/>
      <c r="J46" s="158"/>
      <c r="K46" s="151" t="str">
        <f>IFERROR(CONCATENATE(INDEX('8- Politicas de admiistracion'!$B$16:$F$53,MATCH('5- Identificación de Riesgos'!J46,'8- Politicas de admiistracion'!$C$16:$C$54,0),1)," - ",L46),"")</f>
        <v/>
      </c>
      <c r="L46" s="152" t="str">
        <f>IFERROR(VLOOKUP(INDEX('8- Politicas de admiistracion'!$B$16:$F$64,MATCH('5- Identificación de Riesgos'!J46,'8- Politicas de admiistracion'!$C$16:$C$64,0),1),'8- Politicas de admiistracion'!$B$16:$F$64,5,FALSE),"")</f>
        <v/>
      </c>
      <c r="M46" s="358"/>
      <c r="N46" s="358"/>
      <c r="O46" s="387"/>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c r="BM46" s="60"/>
      <c r="BN46" s="60"/>
      <c r="BO46" s="60"/>
      <c r="BP46" s="60"/>
      <c r="BQ46" s="60"/>
      <c r="BR46" s="60"/>
      <c r="BS46" s="60"/>
      <c r="BT46" s="60"/>
      <c r="BU46" s="60"/>
      <c r="BV46" s="60"/>
      <c r="BW46" s="60"/>
      <c r="BX46" s="60"/>
      <c r="BY46" s="60"/>
      <c r="BZ46" s="60"/>
      <c r="CA46" s="60"/>
      <c r="CB46" s="60"/>
      <c r="CC46" s="60"/>
      <c r="CD46" s="60"/>
      <c r="CE46" s="60"/>
      <c r="CF46" s="60"/>
      <c r="CG46" s="60"/>
      <c r="CH46" s="60"/>
      <c r="CI46" s="60"/>
      <c r="CJ46" s="60"/>
      <c r="CK46" s="60"/>
      <c r="CL46" s="60"/>
      <c r="CM46" s="60"/>
      <c r="CN46" s="60"/>
      <c r="CO46" s="60"/>
      <c r="CP46" s="60"/>
      <c r="CQ46" s="60"/>
      <c r="CR46" s="60"/>
      <c r="CS46" s="60"/>
      <c r="CT46" s="60"/>
      <c r="CU46" s="60"/>
      <c r="CV46" s="60"/>
      <c r="CW46" s="60"/>
      <c r="CX46" s="60"/>
      <c r="CY46" s="60"/>
      <c r="CZ46" s="60"/>
      <c r="DA46" s="60"/>
      <c r="DB46" s="60"/>
      <c r="DC46" s="60"/>
      <c r="DD46" s="60"/>
      <c r="DE46" s="60"/>
      <c r="DF46" s="60"/>
      <c r="DG46" s="60"/>
      <c r="DH46" s="60"/>
      <c r="DI46" s="60"/>
      <c r="DJ46" s="60"/>
      <c r="DK46" s="60"/>
      <c r="DL46" s="60"/>
      <c r="DM46" s="60"/>
      <c r="DN46" s="60"/>
      <c r="DO46" s="60"/>
      <c r="DP46" s="60"/>
      <c r="DQ46" s="60"/>
      <c r="DR46" s="60"/>
      <c r="DS46" s="60"/>
      <c r="DT46" s="60"/>
      <c r="DU46" s="60"/>
      <c r="DV46" s="60"/>
      <c r="DW46" s="60"/>
      <c r="DX46" s="60"/>
      <c r="DY46" s="60"/>
      <c r="DZ46" s="60"/>
      <c r="EA46" s="60"/>
      <c r="EB46" s="60"/>
      <c r="EC46" s="60"/>
      <c r="ED46" s="60"/>
      <c r="EE46" s="60"/>
      <c r="EF46" s="60"/>
      <c r="EG46" s="60"/>
      <c r="EH46" s="60"/>
      <c r="EI46" s="60"/>
      <c r="EJ46" s="60"/>
      <c r="EK46" s="60"/>
      <c r="EL46" s="60"/>
      <c r="EM46" s="60"/>
      <c r="EN46" s="60"/>
      <c r="EO46" s="60"/>
      <c r="EP46" s="60"/>
      <c r="EQ46" s="60"/>
      <c r="ER46" s="60"/>
      <c r="ES46" s="60"/>
      <c r="ET46" s="60"/>
      <c r="EU46" s="60"/>
      <c r="EV46" s="60"/>
      <c r="EW46" s="60"/>
      <c r="EX46" s="60"/>
      <c r="EY46" s="60"/>
      <c r="EZ46" s="60"/>
      <c r="FA46" s="60"/>
      <c r="FB46" s="60"/>
      <c r="FC46" s="60"/>
      <c r="FD46" s="60"/>
      <c r="FE46" s="60"/>
      <c r="FF46" s="60"/>
      <c r="FG46" s="60"/>
      <c r="FH46" s="60"/>
      <c r="FI46" s="60"/>
      <c r="FJ46" s="60"/>
      <c r="FK46" s="60"/>
      <c r="FL46" s="60"/>
      <c r="FM46" s="60"/>
      <c r="FN46" s="60"/>
      <c r="FO46" s="60"/>
      <c r="FP46" s="60"/>
      <c r="FQ46" s="60"/>
      <c r="FR46" s="60"/>
      <c r="FS46" s="60"/>
      <c r="FT46" s="60"/>
      <c r="FU46" s="60"/>
      <c r="FV46" s="60"/>
      <c r="FW46" s="60"/>
      <c r="FX46" s="60"/>
      <c r="FY46" s="60"/>
      <c r="FZ46" s="60"/>
      <c r="GA46" s="60"/>
      <c r="GB46" s="60"/>
      <c r="GC46" s="60"/>
      <c r="GD46" s="60"/>
      <c r="GE46" s="60"/>
      <c r="GF46" s="60"/>
      <c r="GG46" s="60"/>
      <c r="GH46" s="60"/>
      <c r="GI46" s="60"/>
      <c r="GJ46" s="60"/>
      <c r="GK46" s="60"/>
      <c r="GL46" s="60"/>
      <c r="GM46" s="60"/>
      <c r="GN46" s="60"/>
      <c r="GO46" s="60"/>
      <c r="GP46" s="60"/>
      <c r="GQ46" s="60"/>
      <c r="GR46" s="60"/>
      <c r="GS46" s="60"/>
      <c r="GT46" s="60"/>
      <c r="GU46" s="60"/>
      <c r="GV46" s="60"/>
      <c r="GW46" s="60"/>
      <c r="GX46" s="60"/>
      <c r="GY46" s="60"/>
      <c r="GZ46" s="60"/>
      <c r="HA46" s="60"/>
      <c r="HB46" s="60"/>
      <c r="HC46" s="60"/>
      <c r="HD46" s="60"/>
      <c r="HE46" s="60"/>
      <c r="HF46" s="60"/>
      <c r="HG46" s="60"/>
      <c r="HH46" s="60"/>
      <c r="HI46" s="60"/>
      <c r="HJ46" s="60"/>
      <c r="HK46" s="60"/>
      <c r="HL46" s="60"/>
      <c r="HM46" s="60"/>
      <c r="HN46" s="60"/>
      <c r="HO46" s="60"/>
      <c r="HP46" s="60"/>
      <c r="HQ46" s="60"/>
      <c r="HR46" s="60"/>
      <c r="HS46" s="60"/>
      <c r="HT46" s="60"/>
      <c r="HU46" s="60"/>
      <c r="HV46" s="60"/>
      <c r="HW46" s="60"/>
      <c r="HX46" s="60"/>
      <c r="HY46" s="60"/>
      <c r="HZ46" s="60"/>
      <c r="IA46" s="60"/>
      <c r="IB46" s="60"/>
      <c r="IC46" s="60"/>
      <c r="ID46" s="60"/>
      <c r="IE46" s="60"/>
      <c r="IF46" s="60"/>
      <c r="IG46" s="60"/>
      <c r="IH46" s="60"/>
      <c r="II46" s="60"/>
      <c r="IJ46" s="60"/>
      <c r="IK46" s="60"/>
      <c r="IL46" s="60"/>
      <c r="IM46" s="60"/>
      <c r="IN46" s="60"/>
      <c r="IO46" s="60"/>
      <c r="IP46" s="60"/>
      <c r="IQ46" s="60"/>
      <c r="IR46" s="60"/>
      <c r="IS46" s="60"/>
      <c r="IT46" s="60"/>
      <c r="IU46" s="60"/>
      <c r="IV46" s="60"/>
      <c r="IW46" s="60"/>
      <c r="IX46" s="60"/>
    </row>
    <row r="47" spans="1:258" ht="14.25" thickTop="1" thickBot="1">
      <c r="A47" s="358"/>
      <c r="B47" s="389"/>
      <c r="C47" s="357"/>
      <c r="D47" s="154"/>
      <c r="E47" s="358"/>
      <c r="F47" s="358"/>
      <c r="G47" s="359"/>
      <c r="H47" s="358"/>
      <c r="I47" s="157"/>
      <c r="J47" s="158"/>
      <c r="K47" s="151" t="str">
        <f>IFERROR(CONCATENATE(INDEX('8- Politicas de admiistracion'!$B$16:$F$53,MATCH('5- Identificación de Riesgos'!J47,'8- Politicas de admiistracion'!$C$16:$C$54,0),1)," - ",L47),"")</f>
        <v/>
      </c>
      <c r="L47" s="152" t="str">
        <f>IFERROR(VLOOKUP(INDEX('8- Politicas de admiistracion'!$B$16:$F$64,MATCH('5- Identificación de Riesgos'!J47,'8- Politicas de admiistracion'!$C$16:$C$64,0),1),'8- Politicas de admiistracion'!$B$16:$F$64,5,FALSE),"")</f>
        <v/>
      </c>
      <c r="M47" s="358"/>
      <c r="N47" s="358"/>
      <c r="O47" s="387"/>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c r="BM47" s="60"/>
      <c r="BN47" s="60"/>
      <c r="BO47" s="60"/>
      <c r="BP47" s="60"/>
      <c r="BQ47" s="60"/>
      <c r="BR47" s="60"/>
      <c r="BS47" s="60"/>
      <c r="BT47" s="60"/>
      <c r="BU47" s="60"/>
      <c r="BV47" s="60"/>
      <c r="BW47" s="60"/>
      <c r="BX47" s="60"/>
      <c r="BY47" s="60"/>
      <c r="BZ47" s="60"/>
      <c r="CA47" s="60"/>
      <c r="CB47" s="60"/>
      <c r="CC47" s="60"/>
      <c r="CD47" s="60"/>
      <c r="CE47" s="60"/>
      <c r="CF47" s="60"/>
      <c r="CG47" s="60"/>
      <c r="CH47" s="60"/>
      <c r="CI47" s="60"/>
      <c r="CJ47" s="60"/>
      <c r="CK47" s="60"/>
      <c r="CL47" s="60"/>
      <c r="CM47" s="60"/>
      <c r="CN47" s="60"/>
      <c r="CO47" s="60"/>
      <c r="CP47" s="60"/>
      <c r="CQ47" s="60"/>
      <c r="CR47" s="60"/>
      <c r="CS47" s="60"/>
      <c r="CT47" s="60"/>
      <c r="CU47" s="60"/>
      <c r="CV47" s="60"/>
      <c r="CW47" s="60"/>
      <c r="CX47" s="60"/>
      <c r="CY47" s="60"/>
      <c r="CZ47" s="60"/>
      <c r="DA47" s="60"/>
      <c r="DB47" s="60"/>
      <c r="DC47" s="60"/>
      <c r="DD47" s="60"/>
      <c r="DE47" s="60"/>
      <c r="DF47" s="60"/>
      <c r="DG47" s="60"/>
      <c r="DH47" s="60"/>
      <c r="DI47" s="60"/>
      <c r="DJ47" s="60"/>
      <c r="DK47" s="60"/>
      <c r="DL47" s="60"/>
      <c r="DM47" s="60"/>
      <c r="DN47" s="60"/>
      <c r="DO47" s="60"/>
      <c r="DP47" s="60"/>
      <c r="DQ47" s="60"/>
      <c r="DR47" s="60"/>
      <c r="DS47" s="60"/>
      <c r="DT47" s="60"/>
      <c r="DU47" s="60"/>
      <c r="DV47" s="60"/>
      <c r="DW47" s="60"/>
      <c r="DX47" s="60"/>
      <c r="DY47" s="60"/>
      <c r="DZ47" s="60"/>
      <c r="EA47" s="60"/>
      <c r="EB47" s="60"/>
      <c r="EC47" s="60"/>
      <c r="ED47" s="60"/>
      <c r="EE47" s="60"/>
      <c r="EF47" s="60"/>
      <c r="EG47" s="60"/>
      <c r="EH47" s="60"/>
      <c r="EI47" s="60"/>
      <c r="EJ47" s="60"/>
      <c r="EK47" s="60"/>
      <c r="EL47" s="60"/>
      <c r="EM47" s="60"/>
      <c r="EN47" s="60"/>
      <c r="EO47" s="60"/>
      <c r="EP47" s="60"/>
      <c r="EQ47" s="60"/>
      <c r="ER47" s="60"/>
      <c r="ES47" s="60"/>
      <c r="ET47" s="60"/>
      <c r="EU47" s="60"/>
      <c r="EV47" s="60"/>
      <c r="EW47" s="60"/>
      <c r="EX47" s="60"/>
      <c r="EY47" s="60"/>
      <c r="EZ47" s="60"/>
      <c r="FA47" s="60"/>
      <c r="FB47" s="60"/>
      <c r="FC47" s="60"/>
      <c r="FD47" s="60"/>
      <c r="FE47" s="60"/>
      <c r="FF47" s="60"/>
      <c r="FG47" s="60"/>
      <c r="FH47" s="60"/>
      <c r="FI47" s="60"/>
      <c r="FJ47" s="60"/>
      <c r="FK47" s="60"/>
      <c r="FL47" s="60"/>
      <c r="FM47" s="60"/>
      <c r="FN47" s="60"/>
      <c r="FO47" s="60"/>
      <c r="FP47" s="60"/>
      <c r="FQ47" s="60"/>
      <c r="FR47" s="60"/>
      <c r="FS47" s="60"/>
      <c r="FT47" s="60"/>
      <c r="FU47" s="60"/>
      <c r="FV47" s="60"/>
      <c r="FW47" s="60"/>
      <c r="FX47" s="60"/>
      <c r="FY47" s="60"/>
      <c r="FZ47" s="60"/>
      <c r="GA47" s="60"/>
      <c r="GB47" s="60"/>
      <c r="GC47" s="60"/>
      <c r="GD47" s="60"/>
      <c r="GE47" s="60"/>
      <c r="GF47" s="60"/>
      <c r="GG47" s="60"/>
      <c r="GH47" s="60"/>
      <c r="GI47" s="60"/>
      <c r="GJ47" s="60"/>
      <c r="GK47" s="60"/>
      <c r="GL47" s="60"/>
      <c r="GM47" s="60"/>
      <c r="GN47" s="60"/>
      <c r="GO47" s="60"/>
      <c r="GP47" s="60"/>
      <c r="GQ47" s="60"/>
      <c r="GR47" s="60"/>
      <c r="GS47" s="60"/>
      <c r="GT47" s="60"/>
      <c r="GU47" s="60"/>
      <c r="GV47" s="60"/>
      <c r="GW47" s="60"/>
      <c r="GX47" s="60"/>
      <c r="GY47" s="60"/>
      <c r="GZ47" s="60"/>
      <c r="HA47" s="60"/>
      <c r="HB47" s="60"/>
      <c r="HC47" s="60"/>
      <c r="HD47" s="60"/>
      <c r="HE47" s="60"/>
      <c r="HF47" s="60"/>
      <c r="HG47" s="60"/>
      <c r="HH47" s="60"/>
      <c r="HI47" s="60"/>
      <c r="HJ47" s="60"/>
      <c r="HK47" s="60"/>
      <c r="HL47" s="60"/>
      <c r="HM47" s="60"/>
      <c r="HN47" s="60"/>
      <c r="HO47" s="60"/>
      <c r="HP47" s="60"/>
      <c r="HQ47" s="60"/>
      <c r="HR47" s="60"/>
      <c r="HS47" s="60"/>
      <c r="HT47" s="60"/>
      <c r="HU47" s="60"/>
      <c r="HV47" s="60"/>
      <c r="HW47" s="60"/>
      <c r="HX47" s="60"/>
      <c r="HY47" s="60"/>
      <c r="HZ47" s="60"/>
      <c r="IA47" s="60"/>
      <c r="IB47" s="60"/>
      <c r="IC47" s="60"/>
      <c r="ID47" s="60"/>
      <c r="IE47" s="60"/>
      <c r="IF47" s="60"/>
      <c r="IG47" s="60"/>
      <c r="IH47" s="60"/>
      <c r="II47" s="60"/>
      <c r="IJ47" s="60"/>
      <c r="IK47" s="60"/>
      <c r="IL47" s="60"/>
      <c r="IM47" s="60"/>
      <c r="IN47" s="60"/>
      <c r="IO47" s="60"/>
      <c r="IP47" s="60"/>
      <c r="IQ47" s="60"/>
      <c r="IR47" s="60"/>
      <c r="IS47" s="60"/>
      <c r="IT47" s="60"/>
      <c r="IU47" s="60"/>
      <c r="IV47" s="60"/>
      <c r="IW47" s="60"/>
      <c r="IX47" s="60"/>
    </row>
    <row r="48" spans="1:258" ht="14.25" thickTop="1" thickBot="1">
      <c r="A48" s="358"/>
      <c r="B48" s="389"/>
      <c r="C48" s="357"/>
      <c r="D48" s="154"/>
      <c r="E48" s="358"/>
      <c r="F48" s="358"/>
      <c r="G48" s="359"/>
      <c r="H48" s="358"/>
      <c r="I48" s="157"/>
      <c r="J48" s="158"/>
      <c r="K48" s="151" t="str">
        <f>IFERROR(CONCATENATE(INDEX('8- Politicas de admiistracion'!$B$16:$F$53,MATCH('5- Identificación de Riesgos'!J48,'8- Politicas de admiistracion'!$C$16:$C$54,0),1)," - ",L48),"")</f>
        <v/>
      </c>
      <c r="L48" s="152" t="str">
        <f>IFERROR(VLOOKUP(INDEX('8- Politicas de admiistracion'!$B$16:$F$64,MATCH('5- Identificación de Riesgos'!J48,'8- Politicas de admiistracion'!$C$16:$C$64,0),1),'8- Politicas de admiistracion'!$B$16:$F$64,5,FALSE),"")</f>
        <v/>
      </c>
      <c r="M48" s="358"/>
      <c r="N48" s="358"/>
      <c r="O48" s="387"/>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c r="BM48" s="60"/>
      <c r="BN48" s="60"/>
      <c r="BO48" s="60"/>
      <c r="BP48" s="60"/>
      <c r="BQ48" s="60"/>
      <c r="BR48" s="60"/>
      <c r="BS48" s="60"/>
      <c r="BT48" s="60"/>
      <c r="BU48" s="60"/>
      <c r="BV48" s="60"/>
      <c r="BW48" s="60"/>
      <c r="BX48" s="60"/>
      <c r="BY48" s="60"/>
      <c r="BZ48" s="60"/>
      <c r="CA48" s="60"/>
      <c r="CB48" s="60"/>
      <c r="CC48" s="60"/>
      <c r="CD48" s="60"/>
      <c r="CE48" s="60"/>
      <c r="CF48" s="60"/>
      <c r="CG48" s="60"/>
      <c r="CH48" s="60"/>
      <c r="CI48" s="60"/>
      <c r="CJ48" s="60"/>
      <c r="CK48" s="60"/>
      <c r="CL48" s="60"/>
      <c r="CM48" s="60"/>
      <c r="CN48" s="60"/>
      <c r="CO48" s="60"/>
      <c r="CP48" s="60"/>
      <c r="CQ48" s="60"/>
      <c r="CR48" s="60"/>
      <c r="CS48" s="60"/>
      <c r="CT48" s="60"/>
      <c r="CU48" s="60"/>
      <c r="CV48" s="60"/>
      <c r="CW48" s="60"/>
      <c r="CX48" s="60"/>
      <c r="CY48" s="60"/>
      <c r="CZ48" s="60"/>
      <c r="DA48" s="60"/>
      <c r="DB48" s="60"/>
      <c r="DC48" s="60"/>
      <c r="DD48" s="60"/>
      <c r="DE48" s="60"/>
      <c r="DF48" s="60"/>
      <c r="DG48" s="60"/>
      <c r="DH48" s="60"/>
      <c r="DI48" s="60"/>
      <c r="DJ48" s="60"/>
      <c r="DK48" s="60"/>
      <c r="DL48" s="60"/>
      <c r="DM48" s="60"/>
      <c r="DN48" s="60"/>
      <c r="DO48" s="60"/>
      <c r="DP48" s="60"/>
      <c r="DQ48" s="60"/>
      <c r="DR48" s="60"/>
      <c r="DS48" s="60"/>
      <c r="DT48" s="60"/>
      <c r="DU48" s="60"/>
      <c r="DV48" s="60"/>
      <c r="DW48" s="60"/>
      <c r="DX48" s="60"/>
      <c r="DY48" s="60"/>
      <c r="DZ48" s="60"/>
      <c r="EA48" s="60"/>
      <c r="EB48" s="60"/>
      <c r="EC48" s="60"/>
      <c r="ED48" s="60"/>
      <c r="EE48" s="60"/>
      <c r="EF48" s="60"/>
      <c r="EG48" s="60"/>
      <c r="EH48" s="60"/>
      <c r="EI48" s="60"/>
      <c r="EJ48" s="60"/>
      <c r="EK48" s="60"/>
      <c r="EL48" s="60"/>
      <c r="EM48" s="60"/>
      <c r="EN48" s="60"/>
      <c r="EO48" s="60"/>
      <c r="EP48" s="60"/>
      <c r="EQ48" s="60"/>
      <c r="ER48" s="60"/>
      <c r="ES48" s="60"/>
      <c r="ET48" s="60"/>
      <c r="EU48" s="60"/>
      <c r="EV48" s="60"/>
      <c r="EW48" s="60"/>
      <c r="EX48" s="60"/>
      <c r="EY48" s="60"/>
      <c r="EZ48" s="60"/>
      <c r="FA48" s="60"/>
      <c r="FB48" s="60"/>
      <c r="FC48" s="60"/>
      <c r="FD48" s="60"/>
      <c r="FE48" s="60"/>
      <c r="FF48" s="60"/>
      <c r="FG48" s="60"/>
      <c r="FH48" s="60"/>
      <c r="FI48" s="60"/>
      <c r="FJ48" s="60"/>
      <c r="FK48" s="60"/>
      <c r="FL48" s="60"/>
      <c r="FM48" s="60"/>
      <c r="FN48" s="60"/>
      <c r="FO48" s="60"/>
      <c r="FP48" s="60"/>
      <c r="FQ48" s="60"/>
      <c r="FR48" s="60"/>
      <c r="FS48" s="60"/>
      <c r="FT48" s="60"/>
      <c r="FU48" s="60"/>
      <c r="FV48" s="60"/>
      <c r="FW48" s="60"/>
      <c r="FX48" s="60"/>
      <c r="FY48" s="60"/>
      <c r="FZ48" s="60"/>
      <c r="GA48" s="60"/>
      <c r="GB48" s="60"/>
      <c r="GC48" s="60"/>
      <c r="GD48" s="60"/>
      <c r="GE48" s="60"/>
      <c r="GF48" s="60"/>
      <c r="GG48" s="60"/>
      <c r="GH48" s="60"/>
      <c r="GI48" s="60"/>
      <c r="GJ48" s="60"/>
      <c r="GK48" s="60"/>
      <c r="GL48" s="60"/>
      <c r="GM48" s="60"/>
      <c r="GN48" s="60"/>
      <c r="GO48" s="60"/>
      <c r="GP48" s="60"/>
      <c r="GQ48" s="60"/>
      <c r="GR48" s="60"/>
      <c r="GS48" s="60"/>
      <c r="GT48" s="60"/>
      <c r="GU48" s="60"/>
      <c r="GV48" s="60"/>
      <c r="GW48" s="60"/>
      <c r="GX48" s="60"/>
      <c r="GY48" s="60"/>
      <c r="GZ48" s="60"/>
      <c r="HA48" s="60"/>
      <c r="HB48" s="60"/>
      <c r="HC48" s="60"/>
      <c r="HD48" s="60"/>
      <c r="HE48" s="60"/>
      <c r="HF48" s="60"/>
      <c r="HG48" s="60"/>
      <c r="HH48" s="60"/>
      <c r="HI48" s="60"/>
      <c r="HJ48" s="60"/>
      <c r="HK48" s="60"/>
      <c r="HL48" s="60"/>
      <c r="HM48" s="60"/>
      <c r="HN48" s="60"/>
      <c r="HO48" s="60"/>
      <c r="HP48" s="60"/>
      <c r="HQ48" s="60"/>
      <c r="HR48" s="60"/>
      <c r="HS48" s="60"/>
      <c r="HT48" s="60"/>
      <c r="HU48" s="60"/>
      <c r="HV48" s="60"/>
      <c r="HW48" s="60"/>
      <c r="HX48" s="60"/>
      <c r="HY48" s="60"/>
      <c r="HZ48" s="60"/>
      <c r="IA48" s="60"/>
      <c r="IB48" s="60"/>
      <c r="IC48" s="60"/>
      <c r="ID48" s="60"/>
      <c r="IE48" s="60"/>
      <c r="IF48" s="60"/>
      <c r="IG48" s="60"/>
      <c r="IH48" s="60"/>
      <c r="II48" s="60"/>
      <c r="IJ48" s="60"/>
      <c r="IK48" s="60"/>
      <c r="IL48" s="60"/>
      <c r="IM48" s="60"/>
      <c r="IN48" s="60"/>
      <c r="IO48" s="60"/>
      <c r="IP48" s="60"/>
      <c r="IQ48" s="60"/>
      <c r="IR48" s="60"/>
      <c r="IS48" s="60"/>
      <c r="IT48" s="60"/>
      <c r="IU48" s="60"/>
      <c r="IV48" s="60"/>
      <c r="IW48" s="60"/>
      <c r="IX48" s="60"/>
    </row>
    <row r="49" spans="1:258" ht="14.25" thickTop="1" thickBot="1">
      <c r="A49" s="358"/>
      <c r="B49" s="389"/>
      <c r="C49" s="357"/>
      <c r="D49" s="154"/>
      <c r="E49" s="358"/>
      <c r="F49" s="358"/>
      <c r="G49" s="359"/>
      <c r="H49" s="358"/>
      <c r="I49" s="157"/>
      <c r="J49" s="158"/>
      <c r="K49" s="151" t="str">
        <f>IFERROR(CONCATENATE(INDEX('8- Politicas de admiistracion'!$B$16:$F$53,MATCH('5- Identificación de Riesgos'!J49,'8- Politicas de admiistracion'!$C$16:$C$54,0),1)," - ",L49),"")</f>
        <v/>
      </c>
      <c r="L49" s="152" t="str">
        <f>IFERROR(VLOOKUP(INDEX('8- Politicas de admiistracion'!$B$16:$F$64,MATCH('5- Identificación de Riesgos'!J49,'8- Politicas de admiistracion'!$C$16:$C$64,0),1),'8- Politicas de admiistracion'!$B$16:$F$64,5,FALSE),"")</f>
        <v/>
      </c>
      <c r="M49" s="358"/>
      <c r="N49" s="358"/>
      <c r="O49" s="387"/>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c r="BC49" s="60"/>
      <c r="BD49" s="60"/>
      <c r="BE49" s="60"/>
      <c r="BF49" s="60"/>
      <c r="BG49" s="60"/>
      <c r="BH49" s="60"/>
      <c r="BI49" s="60"/>
      <c r="BJ49" s="60"/>
      <c r="BK49" s="60"/>
      <c r="BL49" s="60"/>
      <c r="BM49" s="60"/>
      <c r="BN49" s="60"/>
      <c r="BO49" s="60"/>
      <c r="BP49" s="60"/>
      <c r="BQ49" s="60"/>
      <c r="BR49" s="60"/>
      <c r="BS49" s="60"/>
      <c r="BT49" s="60"/>
      <c r="BU49" s="60"/>
      <c r="BV49" s="60"/>
      <c r="BW49" s="60"/>
      <c r="BX49" s="60"/>
      <c r="BY49" s="60"/>
      <c r="BZ49" s="60"/>
      <c r="CA49" s="60"/>
      <c r="CB49" s="60"/>
      <c r="CC49" s="60"/>
      <c r="CD49" s="60"/>
      <c r="CE49" s="60"/>
      <c r="CF49" s="60"/>
      <c r="CG49" s="60"/>
      <c r="CH49" s="60"/>
      <c r="CI49" s="60"/>
      <c r="CJ49" s="60"/>
      <c r="CK49" s="60"/>
      <c r="CL49" s="60"/>
      <c r="CM49" s="60"/>
      <c r="CN49" s="60"/>
      <c r="CO49" s="60"/>
      <c r="CP49" s="60"/>
      <c r="CQ49" s="60"/>
      <c r="CR49" s="60"/>
      <c r="CS49" s="60"/>
      <c r="CT49" s="60"/>
      <c r="CU49" s="60"/>
      <c r="CV49" s="60"/>
      <c r="CW49" s="60"/>
      <c r="CX49" s="60"/>
      <c r="CY49" s="60"/>
      <c r="CZ49" s="60"/>
      <c r="DA49" s="60"/>
      <c r="DB49" s="60"/>
      <c r="DC49" s="60"/>
      <c r="DD49" s="60"/>
      <c r="DE49" s="60"/>
      <c r="DF49" s="60"/>
      <c r="DG49" s="60"/>
      <c r="DH49" s="60"/>
      <c r="DI49" s="60"/>
      <c r="DJ49" s="60"/>
      <c r="DK49" s="60"/>
      <c r="DL49" s="60"/>
      <c r="DM49" s="60"/>
      <c r="DN49" s="60"/>
      <c r="DO49" s="60"/>
      <c r="DP49" s="60"/>
      <c r="DQ49" s="60"/>
      <c r="DR49" s="60"/>
      <c r="DS49" s="60"/>
      <c r="DT49" s="60"/>
      <c r="DU49" s="60"/>
      <c r="DV49" s="60"/>
      <c r="DW49" s="60"/>
      <c r="DX49" s="60"/>
      <c r="DY49" s="60"/>
      <c r="DZ49" s="60"/>
      <c r="EA49" s="60"/>
      <c r="EB49" s="60"/>
      <c r="EC49" s="60"/>
      <c r="ED49" s="60"/>
      <c r="EE49" s="60"/>
      <c r="EF49" s="60"/>
      <c r="EG49" s="60"/>
      <c r="EH49" s="60"/>
      <c r="EI49" s="60"/>
      <c r="EJ49" s="60"/>
      <c r="EK49" s="60"/>
      <c r="EL49" s="60"/>
      <c r="EM49" s="60"/>
      <c r="EN49" s="60"/>
      <c r="EO49" s="60"/>
      <c r="EP49" s="60"/>
      <c r="EQ49" s="60"/>
      <c r="ER49" s="60"/>
      <c r="ES49" s="60"/>
      <c r="ET49" s="60"/>
      <c r="EU49" s="60"/>
      <c r="EV49" s="60"/>
      <c r="EW49" s="60"/>
      <c r="EX49" s="60"/>
      <c r="EY49" s="60"/>
      <c r="EZ49" s="60"/>
      <c r="FA49" s="60"/>
      <c r="FB49" s="60"/>
      <c r="FC49" s="60"/>
      <c r="FD49" s="60"/>
      <c r="FE49" s="60"/>
      <c r="FF49" s="60"/>
      <c r="FG49" s="60"/>
      <c r="FH49" s="60"/>
      <c r="FI49" s="60"/>
      <c r="FJ49" s="60"/>
      <c r="FK49" s="60"/>
      <c r="FL49" s="60"/>
      <c r="FM49" s="60"/>
      <c r="FN49" s="60"/>
      <c r="FO49" s="60"/>
      <c r="FP49" s="60"/>
      <c r="FQ49" s="60"/>
      <c r="FR49" s="60"/>
      <c r="FS49" s="60"/>
      <c r="FT49" s="60"/>
      <c r="FU49" s="60"/>
      <c r="FV49" s="60"/>
      <c r="FW49" s="60"/>
      <c r="FX49" s="60"/>
      <c r="FY49" s="60"/>
      <c r="FZ49" s="60"/>
      <c r="GA49" s="60"/>
      <c r="GB49" s="60"/>
      <c r="GC49" s="60"/>
      <c r="GD49" s="60"/>
      <c r="GE49" s="60"/>
      <c r="GF49" s="60"/>
      <c r="GG49" s="60"/>
      <c r="GH49" s="60"/>
      <c r="GI49" s="60"/>
      <c r="GJ49" s="60"/>
      <c r="GK49" s="60"/>
      <c r="GL49" s="60"/>
      <c r="GM49" s="60"/>
      <c r="GN49" s="60"/>
      <c r="GO49" s="60"/>
      <c r="GP49" s="60"/>
      <c r="GQ49" s="60"/>
      <c r="GR49" s="60"/>
      <c r="GS49" s="60"/>
      <c r="GT49" s="60"/>
      <c r="GU49" s="60"/>
      <c r="GV49" s="60"/>
      <c r="GW49" s="60"/>
      <c r="GX49" s="60"/>
      <c r="GY49" s="60"/>
      <c r="GZ49" s="60"/>
      <c r="HA49" s="60"/>
      <c r="HB49" s="60"/>
      <c r="HC49" s="60"/>
      <c r="HD49" s="60"/>
      <c r="HE49" s="60"/>
      <c r="HF49" s="60"/>
      <c r="HG49" s="60"/>
      <c r="HH49" s="60"/>
      <c r="HI49" s="60"/>
      <c r="HJ49" s="60"/>
      <c r="HK49" s="60"/>
      <c r="HL49" s="60"/>
      <c r="HM49" s="60"/>
      <c r="HN49" s="60"/>
      <c r="HO49" s="60"/>
      <c r="HP49" s="60"/>
      <c r="HQ49" s="60"/>
      <c r="HR49" s="60"/>
      <c r="HS49" s="60"/>
      <c r="HT49" s="60"/>
      <c r="HU49" s="60"/>
      <c r="HV49" s="60"/>
      <c r="HW49" s="60"/>
      <c r="HX49" s="60"/>
      <c r="HY49" s="60"/>
      <c r="HZ49" s="60"/>
      <c r="IA49" s="60"/>
      <c r="IB49" s="60"/>
      <c r="IC49" s="60"/>
      <c r="ID49" s="60"/>
      <c r="IE49" s="60"/>
      <c r="IF49" s="60"/>
      <c r="IG49" s="60"/>
      <c r="IH49" s="60"/>
      <c r="II49" s="60"/>
      <c r="IJ49" s="60"/>
      <c r="IK49" s="60"/>
      <c r="IL49" s="60"/>
      <c r="IM49" s="60"/>
      <c r="IN49" s="60"/>
      <c r="IO49" s="60"/>
      <c r="IP49" s="60"/>
      <c r="IQ49" s="60"/>
      <c r="IR49" s="60"/>
      <c r="IS49" s="60"/>
      <c r="IT49" s="60"/>
      <c r="IU49" s="60"/>
      <c r="IV49" s="60"/>
      <c r="IW49" s="60"/>
      <c r="IX49" s="60"/>
    </row>
    <row r="50" spans="1:258" ht="45.75" hidden="1" customHeight="1" thickTop="1" thickBot="1">
      <c r="A50" s="355">
        <v>6</v>
      </c>
      <c r="B50" s="392" t="s">
        <v>307</v>
      </c>
      <c r="C50" s="357" t="s">
        <v>308</v>
      </c>
      <c r="D50" s="149" t="s">
        <v>309</v>
      </c>
      <c r="E50" s="393">
        <v>200</v>
      </c>
      <c r="F50" s="393">
        <v>0</v>
      </c>
      <c r="G50" s="359">
        <f t="shared" ref="G50" si="3">F50/E50</f>
        <v>0</v>
      </c>
      <c r="H50" s="358" t="str">
        <f>CONCATENATE(IF(G50&lt;='8- Politicas de admiistracion'!$D$6,'8- Politicas de admiistracion'!$B$6,IF(G50&lt;='8- Politicas de admiistracion'!$D$7,'8- Politicas de admiistracion'!$B$7,IF(G50&lt;='8- Politicas de admiistracion'!$D$8,'8- Politicas de admiistracion'!$B$8,IF(G50&lt;='8- Politicas de admiistracion'!$D$9,'8- Politicas de admiistracion'!$B$9,IF(G50&lt;='8- Politicas de admiistracion'!$D$10,'8- Politicas de admiistracion'!$B$10,"Probabilidad no valida")))))," - ",VLOOKUP(IF(G50&lt;='8- Politicas de admiistracion'!$D$6,'8- Politicas de admiistracion'!$B$6,IF(G50&lt;='8- Politicas de admiistracion'!$D$7,'8- Politicas de admiistracion'!$B$7,IF(G50&lt;='8- Politicas de admiistracion'!$D$8,'8- Politicas de admiistracion'!$B$8,IF(G50&lt;='8- Politicas de admiistracion'!$D$9,'8- Politicas de admiistracion'!$B$9,IF(G50&lt;='8- Politicas de admiistracion'!$D$10,'8- Politicas de admiistracion'!$B$10,"Probabilidad no valida"))))),'8- Politicas de admiistracion'!$B$6:$F$10,5,FALSE))</f>
        <v>Muy Baja - 1</v>
      </c>
      <c r="I50" s="154" t="s">
        <v>290</v>
      </c>
      <c r="J50" s="155" t="s">
        <v>310</v>
      </c>
      <c r="K50" s="151" t="str">
        <f>IFERROR(CONCATENATE(INDEX('8- Politicas de admiistracion'!$B$16:$F$53,MATCH('5- Identificación de Riesgos'!J50,'8- Politicas de admiistracion'!$C$16:$C$54,0),1)," - ",L50),"")</f>
        <v>Catastrófico - 5</v>
      </c>
      <c r="L50" s="152">
        <f>IFERROR(VLOOKUP(INDEX('8- Politicas de admiistracion'!$B$16:$F$64,MATCH('5- Identificación de Riesgos'!J50,'8- Politicas de admiistracion'!$C$16:$C$64,0),1),'8- Politicas de admiistracion'!$B$16:$F$64,5,FALSE),"")</f>
        <v>5</v>
      </c>
      <c r="M50" s="358" t="str">
        <f>IFERROR(CONCATENATE(INDEX('8- Politicas de admiistracion'!$B$16:$F$53,MATCH(ROUND(AVERAGE(L50:L59),0),'8- Politicas de admiistracion'!$F$16:$F$53,0),1)," - ",ROUND(AVERAGE(L50:L59),0)),"")</f>
        <v>Catastrófico - 5</v>
      </c>
      <c r="N50" s="358" t="str">
        <f>IFERROR(CONCATENATE(VLOOKUP((LEFT(H50,LEN(H50)-4)&amp;LEFT(M50,LEN(M50)-4)),'9- Matriz de Calor '!$D$17:$E$41,2,0)," - ",RIGHT(H50,1)*RIGHT(M50,1)),"")</f>
        <v>Extremo - 5</v>
      </c>
      <c r="O50" s="387">
        <f>RIGHT(H50,1)*RIGHT(M50,1)</f>
        <v>5</v>
      </c>
      <c r="P50" s="60"/>
      <c r="Q50" s="59" t="s">
        <v>311</v>
      </c>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c r="BA50" s="60"/>
      <c r="BB50" s="60"/>
      <c r="BC50" s="60"/>
      <c r="BD50" s="60"/>
      <c r="BE50" s="60"/>
      <c r="BF50" s="60"/>
      <c r="BG50" s="60"/>
      <c r="BH50" s="60"/>
      <c r="BI50" s="60"/>
      <c r="BJ50" s="60"/>
      <c r="BK50" s="60"/>
      <c r="BL50" s="60"/>
      <c r="BM50" s="60"/>
      <c r="BN50" s="60"/>
      <c r="BO50" s="60"/>
      <c r="BP50" s="60"/>
      <c r="BQ50" s="60"/>
      <c r="BR50" s="60"/>
      <c r="BS50" s="60"/>
      <c r="BT50" s="60"/>
      <c r="BU50" s="60"/>
      <c r="BV50" s="60"/>
      <c r="BW50" s="60"/>
      <c r="BX50" s="60"/>
      <c r="BY50" s="60"/>
      <c r="BZ50" s="60"/>
      <c r="CA50" s="60"/>
      <c r="CB50" s="60"/>
      <c r="CC50" s="60"/>
      <c r="CD50" s="60"/>
      <c r="CE50" s="60"/>
      <c r="CF50" s="60"/>
      <c r="CG50" s="60"/>
      <c r="CH50" s="60"/>
      <c r="CI50" s="60"/>
      <c r="CJ50" s="60"/>
      <c r="CK50" s="60"/>
      <c r="CL50" s="60"/>
      <c r="CM50" s="60"/>
      <c r="CN50" s="60"/>
      <c r="CO50" s="60"/>
      <c r="CP50" s="60"/>
      <c r="CQ50" s="60"/>
      <c r="CR50" s="60"/>
      <c r="CS50" s="60"/>
      <c r="CT50" s="60"/>
      <c r="CU50" s="60"/>
      <c r="CV50" s="60"/>
      <c r="CW50" s="60"/>
      <c r="CX50" s="60"/>
      <c r="CY50" s="60"/>
      <c r="CZ50" s="60"/>
      <c r="DA50" s="60"/>
      <c r="DB50" s="60"/>
      <c r="DC50" s="60"/>
      <c r="DD50" s="60"/>
      <c r="DE50" s="60"/>
      <c r="DF50" s="60"/>
      <c r="DG50" s="60"/>
      <c r="DH50" s="60"/>
      <c r="DI50" s="60"/>
      <c r="DJ50" s="60"/>
      <c r="DK50" s="60"/>
      <c r="DL50" s="60"/>
      <c r="DM50" s="60"/>
      <c r="DN50" s="60"/>
      <c r="DO50" s="60"/>
      <c r="DP50" s="60"/>
      <c r="DQ50" s="60"/>
      <c r="DR50" s="60"/>
      <c r="DS50" s="60"/>
      <c r="DT50" s="60"/>
      <c r="DU50" s="60"/>
      <c r="DV50" s="60"/>
      <c r="DW50" s="60"/>
      <c r="DX50" s="60"/>
      <c r="DY50" s="60"/>
      <c r="DZ50" s="60"/>
      <c r="EA50" s="60"/>
      <c r="EB50" s="60"/>
      <c r="EC50" s="60"/>
      <c r="ED50" s="60"/>
      <c r="EE50" s="60"/>
      <c r="EF50" s="60"/>
      <c r="EG50" s="60"/>
      <c r="EH50" s="60"/>
      <c r="EI50" s="60"/>
      <c r="EJ50" s="60"/>
      <c r="EK50" s="60"/>
      <c r="EL50" s="60"/>
      <c r="EM50" s="60"/>
      <c r="EN50" s="60"/>
      <c r="EO50" s="60"/>
      <c r="EP50" s="60"/>
      <c r="EQ50" s="60"/>
      <c r="ER50" s="60"/>
      <c r="ES50" s="60"/>
      <c r="ET50" s="60"/>
      <c r="EU50" s="60"/>
      <c r="EV50" s="60"/>
      <c r="EW50" s="60"/>
      <c r="EX50" s="60"/>
      <c r="EY50" s="60"/>
      <c r="EZ50" s="60"/>
      <c r="FA50" s="60"/>
      <c r="FB50" s="60"/>
      <c r="FC50" s="60"/>
      <c r="FD50" s="60"/>
      <c r="FE50" s="60"/>
      <c r="FF50" s="60"/>
      <c r="FG50" s="60"/>
      <c r="FH50" s="60"/>
      <c r="FI50" s="60"/>
      <c r="FJ50" s="60"/>
      <c r="FK50" s="60"/>
      <c r="FL50" s="60"/>
      <c r="FM50" s="60"/>
      <c r="FN50" s="60"/>
      <c r="FO50" s="60"/>
      <c r="FP50" s="60"/>
      <c r="FQ50" s="60"/>
      <c r="FR50" s="60"/>
      <c r="FS50" s="60"/>
      <c r="FT50" s="60"/>
      <c r="FU50" s="60"/>
      <c r="FV50" s="60"/>
      <c r="FW50" s="60"/>
      <c r="FX50" s="60"/>
      <c r="FY50" s="60"/>
      <c r="FZ50" s="60"/>
      <c r="GA50" s="60"/>
      <c r="GB50" s="60"/>
      <c r="GC50" s="60"/>
      <c r="GD50" s="60"/>
      <c r="GE50" s="60"/>
      <c r="GF50" s="60"/>
      <c r="GG50" s="60"/>
      <c r="GH50" s="60"/>
      <c r="GI50" s="60"/>
      <c r="GJ50" s="60"/>
      <c r="GK50" s="60"/>
      <c r="GL50" s="60"/>
      <c r="GM50" s="60"/>
      <c r="GN50" s="60"/>
      <c r="GO50" s="60"/>
      <c r="GP50" s="60"/>
      <c r="GQ50" s="60"/>
      <c r="GR50" s="60"/>
      <c r="GS50" s="60"/>
      <c r="GT50" s="60"/>
      <c r="GU50" s="60"/>
      <c r="GV50" s="60"/>
      <c r="GW50" s="60"/>
      <c r="GX50" s="60"/>
      <c r="GY50" s="60"/>
      <c r="GZ50" s="60"/>
      <c r="HA50" s="60"/>
      <c r="HB50" s="60"/>
      <c r="HC50" s="60"/>
      <c r="HD50" s="60"/>
      <c r="HE50" s="60"/>
      <c r="HF50" s="60"/>
      <c r="HG50" s="60"/>
      <c r="HH50" s="60"/>
      <c r="HI50" s="60"/>
      <c r="HJ50" s="60"/>
      <c r="HK50" s="60"/>
      <c r="HL50" s="60"/>
      <c r="HM50" s="60"/>
      <c r="HN50" s="60"/>
      <c r="HO50" s="60"/>
      <c r="HP50" s="60"/>
      <c r="HQ50" s="60"/>
      <c r="HR50" s="60"/>
      <c r="HS50" s="60"/>
      <c r="HT50" s="60"/>
      <c r="HU50" s="60"/>
      <c r="HV50" s="60"/>
      <c r="HW50" s="60"/>
      <c r="HX50" s="60"/>
      <c r="HY50" s="60"/>
      <c r="HZ50" s="60"/>
      <c r="IA50" s="60"/>
      <c r="IB50" s="60"/>
      <c r="IC50" s="60"/>
      <c r="ID50" s="60"/>
      <c r="IE50" s="60"/>
      <c r="IF50" s="60"/>
      <c r="IG50" s="60"/>
      <c r="IH50" s="60"/>
      <c r="II50" s="60"/>
      <c r="IJ50" s="60"/>
      <c r="IK50" s="60"/>
      <c r="IL50" s="60"/>
      <c r="IM50" s="60"/>
      <c r="IN50" s="60"/>
      <c r="IO50" s="60"/>
      <c r="IP50" s="60"/>
      <c r="IQ50" s="60"/>
      <c r="IR50" s="60"/>
      <c r="IS50" s="60"/>
      <c r="IT50" s="60"/>
      <c r="IU50" s="60"/>
      <c r="IV50" s="60"/>
      <c r="IW50" s="60"/>
      <c r="IX50" s="60"/>
    </row>
    <row r="51" spans="1:258" ht="58.5" hidden="1" customHeight="1" thickTop="1" thickBot="1">
      <c r="A51" s="355"/>
      <c r="B51" s="392"/>
      <c r="C51" s="357"/>
      <c r="D51" s="149" t="s">
        <v>312</v>
      </c>
      <c r="E51" s="394"/>
      <c r="F51" s="394"/>
      <c r="G51" s="359"/>
      <c r="H51" s="358"/>
      <c r="I51" s="154" t="s">
        <v>313</v>
      </c>
      <c r="J51" s="155" t="s">
        <v>314</v>
      </c>
      <c r="K51" s="151" t="str">
        <f>IFERROR(CONCATENATE(INDEX('8- Politicas de admiistracion'!$B$16:$F$53,MATCH('5- Identificación de Riesgos'!J51,'8- Politicas de admiistracion'!$C$16:$C$54,0),1)," - ",L51),"")</f>
        <v>Catastrófico - 5</v>
      </c>
      <c r="L51" s="152">
        <f>IFERROR(VLOOKUP(INDEX('8- Politicas de admiistracion'!$B$16:$F$64,MATCH('5- Identificación de Riesgos'!J51,'8- Politicas de admiistracion'!$C$16:$C$64,0),1),'8- Politicas de admiistracion'!$B$16:$F$64,5,FALSE),"")</f>
        <v>5</v>
      </c>
      <c r="M51" s="358"/>
      <c r="N51" s="358"/>
      <c r="O51" s="387"/>
      <c r="P51" s="60"/>
      <c r="Q51" s="59" t="s">
        <v>315</v>
      </c>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c r="BA51" s="60"/>
      <c r="BB51" s="60"/>
      <c r="BC51" s="60"/>
      <c r="BD51" s="60"/>
      <c r="BE51" s="60"/>
      <c r="BF51" s="60"/>
      <c r="BG51" s="60"/>
      <c r="BH51" s="60"/>
      <c r="BI51" s="60"/>
      <c r="BJ51" s="60"/>
      <c r="BK51" s="60"/>
      <c r="BL51" s="60"/>
      <c r="BM51" s="60"/>
      <c r="BN51" s="60"/>
      <c r="BO51" s="60"/>
      <c r="BP51" s="60"/>
      <c r="BQ51" s="60"/>
      <c r="BR51" s="60"/>
      <c r="BS51" s="60"/>
      <c r="BT51" s="60"/>
      <c r="BU51" s="60"/>
      <c r="BV51" s="60"/>
      <c r="BW51" s="60"/>
      <c r="BX51" s="60"/>
      <c r="BY51" s="60"/>
      <c r="BZ51" s="60"/>
      <c r="CA51" s="60"/>
      <c r="CB51" s="60"/>
      <c r="CC51" s="60"/>
      <c r="CD51" s="60"/>
      <c r="CE51" s="60"/>
      <c r="CF51" s="60"/>
      <c r="CG51" s="60"/>
      <c r="CH51" s="60"/>
      <c r="CI51" s="60"/>
      <c r="CJ51" s="60"/>
      <c r="CK51" s="60"/>
      <c r="CL51" s="60"/>
      <c r="CM51" s="60"/>
      <c r="CN51" s="60"/>
      <c r="CO51" s="60"/>
      <c r="CP51" s="60"/>
      <c r="CQ51" s="60"/>
      <c r="CR51" s="60"/>
      <c r="CS51" s="60"/>
      <c r="CT51" s="60"/>
      <c r="CU51" s="60"/>
      <c r="CV51" s="60"/>
      <c r="CW51" s="60"/>
      <c r="CX51" s="60"/>
      <c r="CY51" s="60"/>
      <c r="CZ51" s="60"/>
      <c r="DA51" s="60"/>
      <c r="DB51" s="60"/>
      <c r="DC51" s="60"/>
      <c r="DD51" s="60"/>
      <c r="DE51" s="60"/>
      <c r="DF51" s="60"/>
      <c r="DG51" s="60"/>
      <c r="DH51" s="60"/>
      <c r="DI51" s="60"/>
      <c r="DJ51" s="60"/>
      <c r="DK51" s="60"/>
      <c r="DL51" s="60"/>
      <c r="DM51" s="60"/>
      <c r="DN51" s="60"/>
      <c r="DO51" s="60"/>
      <c r="DP51" s="60"/>
      <c r="DQ51" s="60"/>
      <c r="DR51" s="60"/>
      <c r="DS51" s="60"/>
      <c r="DT51" s="60"/>
      <c r="DU51" s="60"/>
      <c r="DV51" s="60"/>
      <c r="DW51" s="60"/>
      <c r="DX51" s="60"/>
      <c r="DY51" s="60"/>
      <c r="DZ51" s="60"/>
      <c r="EA51" s="60"/>
      <c r="EB51" s="60"/>
      <c r="EC51" s="60"/>
      <c r="ED51" s="60"/>
      <c r="EE51" s="60"/>
      <c r="EF51" s="60"/>
      <c r="EG51" s="60"/>
      <c r="EH51" s="60"/>
      <c r="EI51" s="60"/>
      <c r="EJ51" s="60"/>
      <c r="EK51" s="60"/>
      <c r="EL51" s="60"/>
      <c r="EM51" s="60"/>
      <c r="EN51" s="60"/>
      <c r="EO51" s="60"/>
      <c r="EP51" s="60"/>
      <c r="EQ51" s="60"/>
      <c r="ER51" s="60"/>
      <c r="ES51" s="60"/>
      <c r="ET51" s="60"/>
      <c r="EU51" s="60"/>
      <c r="EV51" s="60"/>
      <c r="EW51" s="60"/>
      <c r="EX51" s="60"/>
      <c r="EY51" s="60"/>
      <c r="EZ51" s="60"/>
      <c r="FA51" s="60"/>
      <c r="FB51" s="60"/>
      <c r="FC51" s="60"/>
      <c r="FD51" s="60"/>
      <c r="FE51" s="60"/>
      <c r="FF51" s="60"/>
      <c r="FG51" s="60"/>
      <c r="FH51" s="60"/>
      <c r="FI51" s="60"/>
      <c r="FJ51" s="60"/>
      <c r="FK51" s="60"/>
      <c r="FL51" s="60"/>
      <c r="FM51" s="60"/>
      <c r="FN51" s="60"/>
      <c r="FO51" s="60"/>
      <c r="FP51" s="60"/>
      <c r="FQ51" s="60"/>
      <c r="FR51" s="60"/>
      <c r="FS51" s="60"/>
      <c r="FT51" s="60"/>
      <c r="FU51" s="60"/>
      <c r="FV51" s="60"/>
      <c r="FW51" s="60"/>
      <c r="FX51" s="60"/>
      <c r="FY51" s="60"/>
      <c r="FZ51" s="60"/>
      <c r="GA51" s="60"/>
      <c r="GB51" s="60"/>
      <c r="GC51" s="60"/>
      <c r="GD51" s="60"/>
      <c r="GE51" s="60"/>
      <c r="GF51" s="60"/>
      <c r="GG51" s="60"/>
      <c r="GH51" s="60"/>
      <c r="GI51" s="60"/>
      <c r="GJ51" s="60"/>
      <c r="GK51" s="60"/>
      <c r="GL51" s="60"/>
      <c r="GM51" s="60"/>
      <c r="GN51" s="60"/>
      <c r="GO51" s="60"/>
      <c r="GP51" s="60"/>
      <c r="GQ51" s="60"/>
      <c r="GR51" s="60"/>
      <c r="GS51" s="60"/>
      <c r="GT51" s="60"/>
      <c r="GU51" s="60"/>
      <c r="GV51" s="60"/>
      <c r="GW51" s="60"/>
      <c r="GX51" s="60"/>
      <c r="GY51" s="60"/>
      <c r="GZ51" s="60"/>
      <c r="HA51" s="60"/>
      <c r="HB51" s="60"/>
      <c r="HC51" s="60"/>
      <c r="HD51" s="60"/>
      <c r="HE51" s="60"/>
      <c r="HF51" s="60"/>
      <c r="HG51" s="60"/>
      <c r="HH51" s="60"/>
      <c r="HI51" s="60"/>
      <c r="HJ51" s="60"/>
      <c r="HK51" s="60"/>
      <c r="HL51" s="60"/>
      <c r="HM51" s="60"/>
      <c r="HN51" s="60"/>
      <c r="HO51" s="60"/>
      <c r="HP51" s="60"/>
      <c r="HQ51" s="60"/>
      <c r="HR51" s="60"/>
      <c r="HS51" s="60"/>
      <c r="HT51" s="60"/>
      <c r="HU51" s="60"/>
      <c r="HV51" s="60"/>
      <c r="HW51" s="60"/>
      <c r="HX51" s="60"/>
      <c r="HY51" s="60"/>
      <c r="HZ51" s="60"/>
      <c r="IA51" s="60"/>
      <c r="IB51" s="60"/>
      <c r="IC51" s="60"/>
      <c r="ID51" s="60"/>
      <c r="IE51" s="60"/>
      <c r="IF51" s="60"/>
      <c r="IG51" s="60"/>
      <c r="IH51" s="60"/>
      <c r="II51" s="60"/>
      <c r="IJ51" s="60"/>
      <c r="IK51" s="60"/>
      <c r="IL51" s="60"/>
      <c r="IM51" s="60"/>
      <c r="IN51" s="60"/>
      <c r="IO51" s="60"/>
      <c r="IP51" s="60"/>
      <c r="IQ51" s="60"/>
      <c r="IR51" s="60"/>
      <c r="IS51" s="60"/>
      <c r="IT51" s="60"/>
      <c r="IU51" s="60"/>
      <c r="IV51" s="60"/>
      <c r="IW51" s="60"/>
      <c r="IX51" s="60"/>
    </row>
    <row r="52" spans="1:258" ht="30" hidden="1" customHeight="1" thickTop="1" thickBot="1">
      <c r="A52" s="355"/>
      <c r="B52" s="392"/>
      <c r="C52" s="357"/>
      <c r="D52" s="154" t="s">
        <v>316</v>
      </c>
      <c r="E52" s="394"/>
      <c r="F52" s="394"/>
      <c r="G52" s="359"/>
      <c r="H52" s="358"/>
      <c r="I52" s="157"/>
      <c r="J52" s="158"/>
      <c r="K52" s="151" t="str">
        <f>IFERROR(CONCATENATE(INDEX('8- Politicas de admiistracion'!$B$16:$F$53,MATCH('5- Identificación de Riesgos'!J52,'8- Politicas de admiistracion'!$C$16:$C$54,0),1)," - ",L52),"")</f>
        <v/>
      </c>
      <c r="L52" s="152" t="str">
        <f>IFERROR(VLOOKUP(INDEX('8- Politicas de admiistracion'!$B$16:$F$64,MATCH('5- Identificación de Riesgos'!J52,'8- Politicas de admiistracion'!$C$16:$C$64,0),1),'8- Politicas de admiistracion'!$B$16:$F$64,5,FALSE),"")</f>
        <v/>
      </c>
      <c r="M52" s="358"/>
      <c r="N52" s="358"/>
      <c r="O52" s="387"/>
      <c r="P52" s="60"/>
      <c r="Q52" s="59" t="s">
        <v>317</v>
      </c>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c r="BA52" s="60"/>
      <c r="BB52" s="60"/>
      <c r="BC52" s="60"/>
      <c r="BD52" s="60"/>
      <c r="BE52" s="60"/>
      <c r="BF52" s="60"/>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c r="IW52" s="60"/>
      <c r="IX52" s="60"/>
    </row>
    <row r="53" spans="1:258" ht="27.75" hidden="1" customHeight="1" thickTop="1" thickBot="1">
      <c r="A53" s="355"/>
      <c r="B53" s="392"/>
      <c r="C53" s="357"/>
      <c r="D53" s="155" t="s">
        <v>318</v>
      </c>
      <c r="E53" s="394"/>
      <c r="F53" s="394"/>
      <c r="G53" s="359"/>
      <c r="H53" s="358"/>
      <c r="I53" s="157"/>
      <c r="J53" s="158"/>
      <c r="K53" s="151" t="str">
        <f>IFERROR(CONCATENATE(INDEX('8- Politicas de admiistracion'!$B$16:$F$53,MATCH('5- Identificación de Riesgos'!J53,'8- Politicas de admiistracion'!$C$16:$C$54,0),1)," - ",L53),"")</f>
        <v/>
      </c>
      <c r="L53" s="152" t="str">
        <f>IFERROR(VLOOKUP(INDEX('8- Politicas de admiistracion'!$B$16:$F$64,MATCH('5- Identificación de Riesgos'!J53,'8- Politicas de admiistracion'!$C$16:$C$64,0),1),'8- Politicas de admiistracion'!$B$16:$F$64,5,FALSE),"")</f>
        <v/>
      </c>
      <c r="M53" s="358"/>
      <c r="N53" s="358"/>
      <c r="O53" s="387"/>
      <c r="P53" s="60"/>
      <c r="Q53" s="59" t="s">
        <v>319</v>
      </c>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c r="AW53" s="60"/>
      <c r="AX53" s="60"/>
      <c r="AY53" s="60"/>
      <c r="AZ53" s="60"/>
      <c r="BA53" s="60"/>
      <c r="BB53" s="60"/>
      <c r="BC53" s="60"/>
      <c r="BD53" s="60"/>
      <c r="BE53" s="60"/>
      <c r="BF53" s="60"/>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c r="IW53" s="60"/>
      <c r="IX53" s="60"/>
    </row>
    <row r="54" spans="1:258" ht="14.25" hidden="1" customHeight="1" thickTop="1" thickBot="1">
      <c r="A54" s="355"/>
      <c r="B54" s="392"/>
      <c r="C54" s="357"/>
      <c r="D54" s="154"/>
      <c r="E54" s="394"/>
      <c r="F54" s="394"/>
      <c r="G54" s="359"/>
      <c r="H54" s="358"/>
      <c r="I54" s="157"/>
      <c r="J54" s="158"/>
      <c r="K54" s="151" t="str">
        <f>IFERROR(CONCATENATE(INDEX('8- Politicas de admiistracion'!$B$16:$F$53,MATCH('5- Identificación de Riesgos'!J54,'8- Politicas de admiistracion'!$C$16:$C$54,0),1)," - ",L54),"")</f>
        <v/>
      </c>
      <c r="L54" s="152" t="str">
        <f>IFERROR(VLOOKUP(INDEX('8- Politicas de admiistracion'!$B$16:$F$64,MATCH('5- Identificación de Riesgos'!J54,'8- Politicas de admiistracion'!$C$16:$C$64,0),1),'8- Politicas de admiistracion'!$B$16:$F$64,5,FALSE),"")</f>
        <v/>
      </c>
      <c r="M54" s="358"/>
      <c r="N54" s="358"/>
      <c r="O54" s="387"/>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c r="AW54" s="60"/>
      <c r="AX54" s="60"/>
      <c r="AY54" s="60"/>
      <c r="AZ54" s="60"/>
      <c r="BA54" s="60"/>
      <c r="BB54" s="60"/>
      <c r="BC54" s="60"/>
      <c r="BD54" s="60"/>
      <c r="BE54" s="60"/>
      <c r="BF54" s="60"/>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c r="IW54" s="60"/>
      <c r="IX54" s="60"/>
    </row>
    <row r="55" spans="1:258" ht="14.25" hidden="1" customHeight="1" thickTop="1" thickBot="1">
      <c r="A55" s="355"/>
      <c r="B55" s="392"/>
      <c r="C55" s="357"/>
      <c r="D55" s="154"/>
      <c r="E55" s="394"/>
      <c r="F55" s="394"/>
      <c r="G55" s="359"/>
      <c r="H55" s="358"/>
      <c r="I55" s="157"/>
      <c r="J55" s="158"/>
      <c r="K55" s="151" t="str">
        <f>IFERROR(CONCATENATE(INDEX('8- Politicas de admiistracion'!$B$16:$F$53,MATCH('5- Identificación de Riesgos'!J55,'8- Politicas de admiistracion'!$C$16:$C$54,0),1)," - ",L55),"")</f>
        <v/>
      </c>
      <c r="L55" s="152" t="str">
        <f>IFERROR(VLOOKUP(INDEX('8- Politicas de admiistracion'!$B$16:$F$64,MATCH('5- Identificación de Riesgos'!J55,'8- Politicas de admiistracion'!$C$16:$C$64,0),1),'8- Politicas de admiistracion'!$B$16:$F$64,5,FALSE),"")</f>
        <v/>
      </c>
      <c r="M55" s="358"/>
      <c r="N55" s="358"/>
      <c r="O55" s="387"/>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c r="IW55" s="60"/>
      <c r="IX55" s="60"/>
    </row>
    <row r="56" spans="1:258" ht="14.25" hidden="1" customHeight="1" thickTop="1" thickBot="1">
      <c r="A56" s="355"/>
      <c r="B56" s="392"/>
      <c r="C56" s="357"/>
      <c r="D56" s="154"/>
      <c r="E56" s="394"/>
      <c r="F56" s="394"/>
      <c r="G56" s="359"/>
      <c r="H56" s="358"/>
      <c r="I56" s="157"/>
      <c r="J56" s="158"/>
      <c r="K56" s="151" t="str">
        <f>IFERROR(CONCATENATE(INDEX('8- Politicas de admiistracion'!$B$16:$F$53,MATCH('5- Identificación de Riesgos'!J56,'8- Politicas de admiistracion'!$C$16:$C$54,0),1)," - ",L56),"")</f>
        <v/>
      </c>
      <c r="L56" s="152" t="str">
        <f>IFERROR(VLOOKUP(INDEX('8- Politicas de admiistracion'!$B$16:$F$64,MATCH('5- Identificación de Riesgos'!J56,'8- Politicas de admiistracion'!$C$16:$C$64,0),1),'8- Politicas de admiistracion'!$B$16:$F$64,5,FALSE),"")</f>
        <v/>
      </c>
      <c r="M56" s="358"/>
      <c r="N56" s="358"/>
      <c r="O56" s="387"/>
      <c r="P56" s="60"/>
      <c r="Q56" s="60"/>
      <c r="R56" s="60"/>
      <c r="S56" s="60"/>
      <c r="T56" s="60"/>
      <c r="U56" s="60"/>
      <c r="V56" s="60"/>
      <c r="W56" s="60"/>
      <c r="X56" s="60"/>
      <c r="Y56" s="60"/>
      <c r="Z56" s="60"/>
      <c r="AA56" s="60"/>
      <c r="AB56" s="60"/>
      <c r="AC56" s="60"/>
      <c r="AD56" s="60"/>
      <c r="AE56" s="60"/>
      <c r="AF56" s="60"/>
      <c r="AG56" s="60"/>
      <c r="AH56" s="60"/>
      <c r="AI56" s="60"/>
      <c r="AJ56" s="60"/>
      <c r="AK56" s="60"/>
      <c r="AL56" s="60"/>
      <c r="AM56" s="60"/>
      <c r="AN56" s="60"/>
      <c r="AO56" s="60"/>
      <c r="AP56" s="60"/>
      <c r="AQ56" s="60"/>
      <c r="AR56" s="60"/>
      <c r="AS56" s="60"/>
      <c r="AT56" s="60"/>
      <c r="AU56" s="60"/>
      <c r="AV56" s="60"/>
      <c r="AW56" s="60"/>
      <c r="AX56" s="60"/>
      <c r="AY56" s="60"/>
      <c r="AZ56" s="60"/>
      <c r="BA56" s="60"/>
      <c r="BB56" s="60"/>
      <c r="BC56" s="60"/>
      <c r="BD56" s="60"/>
      <c r="BE56" s="60"/>
      <c r="BF56" s="60"/>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c r="IW56" s="60"/>
      <c r="IX56" s="60"/>
    </row>
    <row r="57" spans="1:258" ht="14.25" hidden="1" customHeight="1" thickTop="1" thickBot="1">
      <c r="A57" s="355"/>
      <c r="B57" s="392"/>
      <c r="C57" s="357"/>
      <c r="D57" s="154"/>
      <c r="E57" s="394"/>
      <c r="F57" s="394"/>
      <c r="G57" s="359"/>
      <c r="H57" s="358"/>
      <c r="I57" s="157"/>
      <c r="J57" s="158"/>
      <c r="K57" s="151" t="str">
        <f>IFERROR(CONCATENATE(INDEX('8- Politicas de admiistracion'!$B$16:$F$53,MATCH('5- Identificación de Riesgos'!J57,'8- Politicas de admiistracion'!$C$16:$C$54,0),1)," - ",L57),"")</f>
        <v/>
      </c>
      <c r="L57" s="152" t="str">
        <f>IFERROR(VLOOKUP(INDEX('8- Politicas de admiistracion'!$B$16:$F$64,MATCH('5- Identificación de Riesgos'!J57,'8- Politicas de admiistracion'!$C$16:$C$64,0),1),'8- Politicas de admiistracion'!$B$16:$F$64,5,FALSE),"")</f>
        <v/>
      </c>
      <c r="M57" s="358"/>
      <c r="N57" s="358"/>
      <c r="O57" s="387"/>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60"/>
      <c r="AS57" s="60"/>
      <c r="AT57" s="60"/>
      <c r="AU57" s="60"/>
      <c r="AV57" s="60"/>
      <c r="AW57" s="60"/>
      <c r="AX57" s="60"/>
      <c r="AY57" s="60"/>
      <c r="AZ57" s="60"/>
      <c r="BA57" s="60"/>
      <c r="BB57" s="60"/>
      <c r="BC57" s="60"/>
      <c r="BD57" s="60"/>
      <c r="BE57" s="60"/>
      <c r="BF57" s="60"/>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c r="IW57" s="60"/>
      <c r="IX57" s="60"/>
    </row>
    <row r="58" spans="1:258" ht="14.25" hidden="1" customHeight="1" thickTop="1" thickBot="1">
      <c r="A58" s="355"/>
      <c r="B58" s="392"/>
      <c r="C58" s="357"/>
      <c r="D58" s="154"/>
      <c r="E58" s="394"/>
      <c r="F58" s="394"/>
      <c r="G58" s="359"/>
      <c r="H58" s="358"/>
      <c r="I58" s="157"/>
      <c r="J58" s="158"/>
      <c r="K58" s="151" t="str">
        <f>IFERROR(CONCATENATE(INDEX('8- Politicas de admiistracion'!$B$16:$F$53,MATCH('5- Identificación de Riesgos'!J58,'8- Politicas de admiistracion'!$C$16:$C$54,0),1)," - ",L58),"")</f>
        <v/>
      </c>
      <c r="L58" s="152" t="str">
        <f>IFERROR(VLOOKUP(INDEX('8- Politicas de admiistracion'!$B$16:$F$64,MATCH('5- Identificación de Riesgos'!J58,'8- Politicas de admiistracion'!$C$16:$C$64,0),1),'8- Politicas de admiistracion'!$B$16:$F$64,5,FALSE),"")</f>
        <v/>
      </c>
      <c r="M58" s="358"/>
      <c r="N58" s="358"/>
      <c r="O58" s="387"/>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60"/>
      <c r="AS58" s="60"/>
      <c r="AT58" s="60"/>
      <c r="AU58" s="60"/>
      <c r="AV58" s="60"/>
      <c r="AW58" s="60"/>
      <c r="AX58" s="60"/>
      <c r="AY58" s="60"/>
      <c r="AZ58" s="60"/>
      <c r="BA58" s="60"/>
      <c r="BB58" s="60"/>
      <c r="BC58" s="60"/>
      <c r="BD58" s="60"/>
      <c r="BE58" s="60"/>
      <c r="BF58" s="60"/>
      <c r="BG58" s="60"/>
      <c r="BH58" s="60"/>
      <c r="BI58" s="60"/>
      <c r="BJ58" s="60"/>
      <c r="BK58" s="60"/>
      <c r="BL58" s="60"/>
      <c r="BM58" s="60"/>
      <c r="BN58" s="60"/>
      <c r="BO58" s="60"/>
      <c r="BP58" s="60"/>
      <c r="BQ58" s="60"/>
      <c r="BR58" s="60"/>
      <c r="BS58" s="60"/>
      <c r="BT58" s="60"/>
      <c r="BU58" s="60"/>
      <c r="BV58" s="60"/>
      <c r="BW58" s="60"/>
      <c r="BX58" s="60"/>
      <c r="BY58" s="60"/>
      <c r="BZ58" s="60"/>
      <c r="CA58" s="60"/>
      <c r="CB58" s="60"/>
      <c r="CC58" s="60"/>
      <c r="CD58" s="60"/>
      <c r="CE58" s="60"/>
      <c r="CF58" s="60"/>
      <c r="CG58" s="60"/>
      <c r="CH58" s="60"/>
      <c r="CI58" s="60"/>
      <c r="CJ58" s="60"/>
      <c r="CK58" s="60"/>
      <c r="CL58" s="60"/>
      <c r="CM58" s="60"/>
      <c r="CN58" s="60"/>
      <c r="CO58" s="60"/>
      <c r="CP58" s="60"/>
      <c r="CQ58" s="60"/>
      <c r="CR58" s="60"/>
      <c r="CS58" s="60"/>
      <c r="CT58" s="60"/>
      <c r="CU58" s="60"/>
      <c r="CV58" s="60"/>
      <c r="CW58" s="60"/>
      <c r="CX58" s="60"/>
      <c r="CY58" s="60"/>
      <c r="CZ58" s="60"/>
      <c r="DA58" s="60"/>
      <c r="DB58" s="60"/>
      <c r="DC58" s="60"/>
      <c r="DD58" s="60"/>
      <c r="DE58" s="60"/>
      <c r="DF58" s="60"/>
      <c r="DG58" s="60"/>
      <c r="DH58" s="60"/>
      <c r="DI58" s="60"/>
      <c r="DJ58" s="60"/>
      <c r="DK58" s="60"/>
      <c r="DL58" s="60"/>
      <c r="DM58" s="60"/>
      <c r="DN58" s="60"/>
      <c r="DO58" s="60"/>
      <c r="DP58" s="60"/>
      <c r="DQ58" s="60"/>
      <c r="DR58" s="60"/>
      <c r="DS58" s="60"/>
      <c r="DT58" s="60"/>
      <c r="DU58" s="60"/>
      <c r="DV58" s="60"/>
      <c r="DW58" s="60"/>
      <c r="DX58" s="60"/>
      <c r="DY58" s="60"/>
      <c r="DZ58" s="60"/>
      <c r="EA58" s="60"/>
      <c r="EB58" s="60"/>
      <c r="EC58" s="60"/>
      <c r="ED58" s="60"/>
      <c r="EE58" s="60"/>
      <c r="EF58" s="60"/>
      <c r="EG58" s="60"/>
      <c r="EH58" s="60"/>
      <c r="EI58" s="60"/>
      <c r="EJ58" s="60"/>
      <c r="EK58" s="60"/>
      <c r="EL58" s="60"/>
      <c r="EM58" s="60"/>
      <c r="EN58" s="60"/>
      <c r="EO58" s="60"/>
      <c r="EP58" s="60"/>
      <c r="EQ58" s="60"/>
      <c r="ER58" s="60"/>
      <c r="ES58" s="60"/>
      <c r="ET58" s="60"/>
      <c r="EU58" s="60"/>
      <c r="EV58" s="60"/>
      <c r="EW58" s="60"/>
      <c r="EX58" s="60"/>
      <c r="EY58" s="60"/>
      <c r="EZ58" s="60"/>
      <c r="FA58" s="60"/>
      <c r="FB58" s="60"/>
      <c r="FC58" s="60"/>
      <c r="FD58" s="60"/>
      <c r="FE58" s="60"/>
      <c r="FF58" s="60"/>
      <c r="FG58" s="60"/>
      <c r="FH58" s="60"/>
      <c r="FI58" s="60"/>
      <c r="FJ58" s="60"/>
      <c r="FK58" s="60"/>
      <c r="FL58" s="60"/>
      <c r="FM58" s="60"/>
      <c r="FN58" s="60"/>
      <c r="FO58" s="60"/>
      <c r="FP58" s="60"/>
      <c r="FQ58" s="60"/>
      <c r="FR58" s="60"/>
      <c r="FS58" s="60"/>
      <c r="FT58" s="60"/>
      <c r="FU58" s="60"/>
      <c r="FV58" s="60"/>
      <c r="FW58" s="60"/>
      <c r="FX58" s="60"/>
      <c r="FY58" s="60"/>
      <c r="FZ58" s="60"/>
      <c r="GA58" s="60"/>
      <c r="GB58" s="60"/>
      <c r="GC58" s="60"/>
      <c r="GD58" s="60"/>
      <c r="GE58" s="60"/>
      <c r="GF58" s="60"/>
      <c r="GG58" s="60"/>
      <c r="GH58" s="60"/>
      <c r="GI58" s="60"/>
      <c r="GJ58" s="60"/>
      <c r="GK58" s="60"/>
      <c r="GL58" s="60"/>
      <c r="GM58" s="60"/>
      <c r="GN58" s="60"/>
      <c r="GO58" s="60"/>
      <c r="GP58" s="60"/>
      <c r="GQ58" s="60"/>
      <c r="GR58" s="60"/>
      <c r="GS58" s="60"/>
      <c r="GT58" s="60"/>
      <c r="GU58" s="60"/>
      <c r="GV58" s="60"/>
      <c r="GW58" s="60"/>
      <c r="GX58" s="60"/>
      <c r="GY58" s="60"/>
      <c r="GZ58" s="60"/>
      <c r="HA58" s="60"/>
      <c r="HB58" s="60"/>
      <c r="HC58" s="60"/>
      <c r="HD58" s="60"/>
      <c r="HE58" s="60"/>
      <c r="HF58" s="60"/>
      <c r="HG58" s="60"/>
      <c r="HH58" s="60"/>
      <c r="HI58" s="60"/>
      <c r="HJ58" s="60"/>
      <c r="HK58" s="60"/>
      <c r="HL58" s="60"/>
      <c r="HM58" s="60"/>
      <c r="HN58" s="60"/>
      <c r="HO58" s="60"/>
      <c r="HP58" s="60"/>
      <c r="HQ58" s="60"/>
      <c r="HR58" s="60"/>
      <c r="HS58" s="60"/>
      <c r="HT58" s="60"/>
      <c r="HU58" s="60"/>
      <c r="HV58" s="60"/>
      <c r="HW58" s="60"/>
      <c r="HX58" s="60"/>
      <c r="HY58" s="60"/>
      <c r="HZ58" s="60"/>
      <c r="IA58" s="60"/>
      <c r="IB58" s="60"/>
      <c r="IC58" s="60"/>
      <c r="ID58" s="60"/>
      <c r="IE58" s="60"/>
      <c r="IF58" s="60"/>
      <c r="IG58" s="60"/>
      <c r="IH58" s="60"/>
      <c r="II58" s="60"/>
      <c r="IJ58" s="60"/>
      <c r="IK58" s="60"/>
      <c r="IL58" s="60"/>
      <c r="IM58" s="60"/>
      <c r="IN58" s="60"/>
      <c r="IO58" s="60"/>
      <c r="IP58" s="60"/>
      <c r="IQ58" s="60"/>
      <c r="IR58" s="60"/>
      <c r="IS58" s="60"/>
      <c r="IT58" s="60"/>
      <c r="IU58" s="60"/>
      <c r="IV58" s="60"/>
      <c r="IW58" s="60"/>
      <c r="IX58" s="60"/>
    </row>
    <row r="59" spans="1:258" ht="14.25" hidden="1" customHeight="1" thickTop="1" thickBot="1">
      <c r="A59" s="355"/>
      <c r="B59" s="392"/>
      <c r="C59" s="357"/>
      <c r="D59" s="154"/>
      <c r="E59" s="395"/>
      <c r="F59" s="395"/>
      <c r="G59" s="359"/>
      <c r="H59" s="358"/>
      <c r="I59" s="157"/>
      <c r="J59" s="158"/>
      <c r="K59" s="151" t="str">
        <f>IFERROR(CONCATENATE(INDEX('8- Politicas de admiistracion'!$B$16:$F$53,MATCH('5- Identificación de Riesgos'!J59,'8- Politicas de admiistracion'!$C$16:$C$54,0),1)," - ",L59),"")</f>
        <v/>
      </c>
      <c r="L59" s="152" t="str">
        <f>IFERROR(VLOOKUP(INDEX('8- Politicas de admiistracion'!$B$16:$F$64,MATCH('5- Identificación de Riesgos'!J59,'8- Politicas de admiistracion'!$C$16:$C$64,0),1),'8- Politicas de admiistracion'!$B$16:$F$64,5,FALSE),"")</f>
        <v/>
      </c>
      <c r="M59" s="358"/>
      <c r="N59" s="358"/>
      <c r="O59" s="387"/>
      <c r="P59" s="60"/>
      <c r="Q59" s="60"/>
      <c r="R59" s="60"/>
      <c r="S59" s="60"/>
      <c r="T59" s="60"/>
      <c r="U59" s="60"/>
      <c r="V59" s="60"/>
      <c r="W59" s="60"/>
      <c r="X59" s="60"/>
      <c r="Y59" s="60"/>
      <c r="Z59" s="60"/>
      <c r="AA59" s="60"/>
      <c r="AB59" s="60"/>
      <c r="AC59" s="60"/>
      <c r="AD59" s="60"/>
      <c r="AE59" s="60"/>
      <c r="AF59" s="60"/>
      <c r="AG59" s="60"/>
      <c r="AH59" s="60"/>
      <c r="AI59" s="60"/>
      <c r="AJ59" s="60"/>
      <c r="AK59" s="60"/>
      <c r="AL59" s="60"/>
      <c r="AM59" s="60"/>
      <c r="AN59" s="60"/>
      <c r="AO59" s="60"/>
      <c r="AP59" s="60"/>
      <c r="AQ59" s="60"/>
      <c r="AR59" s="60"/>
      <c r="AS59" s="60"/>
      <c r="AT59" s="60"/>
      <c r="AU59" s="60"/>
      <c r="AV59" s="60"/>
      <c r="AW59" s="60"/>
      <c r="AX59" s="60"/>
      <c r="AY59" s="60"/>
      <c r="AZ59" s="60"/>
      <c r="BA59" s="60"/>
      <c r="BB59" s="60"/>
      <c r="BC59" s="60"/>
      <c r="BD59" s="60"/>
      <c r="BE59" s="60"/>
      <c r="BF59" s="60"/>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60"/>
      <c r="CP59" s="60"/>
      <c r="CQ59" s="60"/>
      <c r="CR59" s="60"/>
      <c r="CS59" s="60"/>
      <c r="CT59" s="60"/>
      <c r="CU59" s="60"/>
      <c r="CV59" s="60"/>
      <c r="CW59" s="60"/>
      <c r="CX59" s="60"/>
      <c r="CY59" s="60"/>
      <c r="CZ59" s="60"/>
      <c r="DA59" s="60"/>
      <c r="DB59" s="60"/>
      <c r="DC59" s="60"/>
      <c r="DD59" s="60"/>
      <c r="DE59" s="60"/>
      <c r="DF59" s="60"/>
      <c r="DG59" s="60"/>
      <c r="DH59" s="60"/>
      <c r="DI59" s="60"/>
      <c r="DJ59" s="60"/>
      <c r="DK59" s="60"/>
      <c r="DL59" s="60"/>
      <c r="DM59" s="60"/>
      <c r="DN59" s="60"/>
      <c r="DO59" s="60"/>
      <c r="DP59" s="60"/>
      <c r="DQ59" s="60"/>
      <c r="DR59" s="60"/>
      <c r="DS59" s="60"/>
      <c r="DT59" s="60"/>
      <c r="DU59" s="60"/>
      <c r="DV59" s="60"/>
      <c r="DW59" s="60"/>
      <c r="DX59" s="60"/>
      <c r="DY59" s="60"/>
      <c r="DZ59" s="60"/>
      <c r="EA59" s="60"/>
      <c r="EB59" s="60"/>
      <c r="EC59" s="60"/>
      <c r="ED59" s="60"/>
      <c r="EE59" s="60"/>
      <c r="EF59" s="60"/>
      <c r="EG59" s="60"/>
      <c r="EH59" s="60"/>
      <c r="EI59" s="60"/>
      <c r="EJ59" s="60"/>
      <c r="EK59" s="60"/>
      <c r="EL59" s="60"/>
      <c r="EM59" s="60"/>
      <c r="EN59" s="60"/>
      <c r="EO59" s="60"/>
      <c r="EP59" s="60"/>
      <c r="EQ59" s="60"/>
      <c r="ER59" s="60"/>
      <c r="ES59" s="60"/>
      <c r="ET59" s="60"/>
      <c r="EU59" s="60"/>
      <c r="EV59" s="60"/>
      <c r="EW59" s="60"/>
      <c r="EX59" s="60"/>
      <c r="EY59" s="60"/>
      <c r="EZ59" s="60"/>
      <c r="FA59" s="60"/>
      <c r="FB59" s="60"/>
      <c r="FC59" s="60"/>
      <c r="FD59" s="60"/>
      <c r="FE59" s="60"/>
      <c r="FF59" s="60"/>
      <c r="FG59" s="60"/>
      <c r="FH59" s="60"/>
      <c r="FI59" s="60"/>
      <c r="FJ59" s="60"/>
      <c r="FK59" s="60"/>
      <c r="FL59" s="60"/>
      <c r="FM59" s="60"/>
      <c r="FN59" s="60"/>
      <c r="FO59" s="60"/>
      <c r="FP59" s="60"/>
      <c r="FQ59" s="60"/>
      <c r="FR59" s="60"/>
      <c r="FS59" s="60"/>
      <c r="FT59" s="60"/>
      <c r="FU59" s="60"/>
      <c r="FV59" s="60"/>
      <c r="FW59" s="60"/>
      <c r="FX59" s="60"/>
      <c r="FY59" s="60"/>
      <c r="FZ59" s="60"/>
      <c r="GA59" s="60"/>
      <c r="GB59" s="60"/>
      <c r="GC59" s="60"/>
      <c r="GD59" s="60"/>
      <c r="GE59" s="60"/>
      <c r="GF59" s="60"/>
      <c r="GG59" s="60"/>
      <c r="GH59" s="60"/>
      <c r="GI59" s="60"/>
      <c r="GJ59" s="60"/>
      <c r="GK59" s="60"/>
      <c r="GL59" s="60"/>
      <c r="GM59" s="60"/>
      <c r="GN59" s="60"/>
      <c r="GO59" s="60"/>
      <c r="GP59" s="60"/>
      <c r="GQ59" s="60"/>
      <c r="GR59" s="60"/>
      <c r="GS59" s="60"/>
      <c r="GT59" s="60"/>
      <c r="GU59" s="60"/>
      <c r="GV59" s="60"/>
      <c r="GW59" s="60"/>
      <c r="GX59" s="60"/>
      <c r="GY59" s="60"/>
      <c r="GZ59" s="60"/>
      <c r="HA59" s="60"/>
      <c r="HB59" s="60"/>
      <c r="HC59" s="60"/>
      <c r="HD59" s="60"/>
      <c r="HE59" s="60"/>
      <c r="HF59" s="60"/>
      <c r="HG59" s="60"/>
      <c r="HH59" s="60"/>
      <c r="HI59" s="60"/>
      <c r="HJ59" s="60"/>
      <c r="HK59" s="60"/>
      <c r="HL59" s="60"/>
      <c r="HM59" s="60"/>
      <c r="HN59" s="60"/>
      <c r="HO59" s="60"/>
      <c r="HP59" s="60"/>
      <c r="HQ59" s="60"/>
      <c r="HR59" s="60"/>
      <c r="HS59" s="60"/>
      <c r="HT59" s="60"/>
      <c r="HU59" s="60"/>
      <c r="HV59" s="60"/>
      <c r="HW59" s="60"/>
      <c r="HX59" s="60"/>
      <c r="HY59" s="60"/>
      <c r="HZ59" s="60"/>
      <c r="IA59" s="60"/>
      <c r="IB59" s="60"/>
      <c r="IC59" s="60"/>
      <c r="ID59" s="60"/>
      <c r="IE59" s="60"/>
      <c r="IF59" s="60"/>
      <c r="IG59" s="60"/>
      <c r="IH59" s="60"/>
      <c r="II59" s="60"/>
      <c r="IJ59" s="60"/>
      <c r="IK59" s="60"/>
      <c r="IL59" s="60"/>
      <c r="IM59" s="60"/>
      <c r="IN59" s="60"/>
      <c r="IO59" s="60"/>
      <c r="IP59" s="60"/>
      <c r="IQ59" s="60"/>
      <c r="IR59" s="60"/>
      <c r="IS59" s="60"/>
      <c r="IT59" s="60"/>
      <c r="IU59" s="60"/>
      <c r="IV59" s="60"/>
      <c r="IW59" s="60"/>
      <c r="IX59" s="60"/>
    </row>
    <row r="60" spans="1:258" ht="27" hidden="1" thickTop="1" thickBot="1">
      <c r="A60" s="355">
        <v>7</v>
      </c>
      <c r="B60" s="392" t="s">
        <v>320</v>
      </c>
      <c r="C60" s="357" t="s">
        <v>321</v>
      </c>
      <c r="D60" s="149" t="s">
        <v>322</v>
      </c>
      <c r="E60" s="358">
        <v>2</v>
      </c>
      <c r="F60" s="358">
        <v>0</v>
      </c>
      <c r="G60" s="359">
        <f t="shared" ref="G60" si="4">F60/E60</f>
        <v>0</v>
      </c>
      <c r="H60" s="358" t="str">
        <f>CONCATENATE(IF(G60&lt;='8- Politicas de admiistracion'!$D$6,'8- Politicas de admiistracion'!$B$6,IF(G60&lt;='8- Politicas de admiistracion'!$D$7,'8- Politicas de admiistracion'!$B$7,IF(G60&lt;='8- Politicas de admiistracion'!$D$8,'8- Politicas de admiistracion'!$B$8,IF(G60&lt;='8- Politicas de admiistracion'!$D$9,'8- Politicas de admiistracion'!$B$9,IF(G60&lt;='8- Politicas de admiistracion'!$D$10,'8- Politicas de admiistracion'!$B$10,"Probabilidad no valida")))))," - ",VLOOKUP(IF(G60&lt;='8- Politicas de admiistracion'!$D$6,'8- Politicas de admiistracion'!$B$6,IF(G60&lt;='8- Politicas de admiistracion'!$D$7,'8- Politicas de admiistracion'!$B$7,IF(G60&lt;='8- Politicas de admiistracion'!$D$8,'8- Politicas de admiistracion'!$B$8,IF(G60&lt;='8- Politicas de admiistracion'!$D$9,'8- Politicas de admiistracion'!$B$9,IF(G60&lt;='8- Politicas de admiistracion'!$D$10,'8- Politicas de admiistracion'!$B$10,"Probabilidad no valida"))))),'8- Politicas de admiistracion'!$B$6:$F$10,5,FALSE))</f>
        <v>Muy Baja - 1</v>
      </c>
      <c r="I60" s="157" t="s">
        <v>290</v>
      </c>
      <c r="J60" s="158" t="s">
        <v>323</v>
      </c>
      <c r="K60" s="151" t="str">
        <f>IFERROR(CONCATENATE(INDEX('8- Politicas de admiistracion'!$B$16:$F$53,MATCH('5- Identificación de Riesgos'!J60,'8- Politicas de admiistracion'!$C$16:$C$54,0),1)," - ",L60),"")</f>
        <v>Mayor - 4</v>
      </c>
      <c r="L60" s="152">
        <f>IFERROR(VLOOKUP(INDEX('8- Politicas de admiistracion'!$B$16:$F$64,MATCH('5- Identificación de Riesgos'!J60,'8- Politicas de admiistracion'!$C$16:$C$64,0),1),'8- Politicas de admiistracion'!$B$16:$F$64,5,FALSE),"")</f>
        <v>4</v>
      </c>
      <c r="M60" s="358" t="str">
        <f>IFERROR(CONCATENATE(INDEX('8- Politicas de admiistracion'!$B$16:$F$53,MATCH(ROUND(AVERAGE(L60:L69),0),'8- Politicas de admiistracion'!$F$16:$F$53,0),1)," - ",ROUND(AVERAGE(L60:L69),0)),"")</f>
        <v>Moderado - 3</v>
      </c>
      <c r="N60" s="358" t="str">
        <f>IFERROR(CONCATENATE(VLOOKUP((LEFT(H60,LEN(H60)-4)&amp;LEFT(M60,LEN(M60)-4)),'9- Matriz de Calor '!$D$17:$E$41,2,0)," - ",RIGHT(H60,1)*RIGHT(M60,1)),"")</f>
        <v>Moderado - 3</v>
      </c>
      <c r="O60" s="15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c r="BO60" s="60"/>
      <c r="BP60" s="60"/>
      <c r="BQ60" s="60"/>
      <c r="BR60" s="60"/>
      <c r="BS60" s="60"/>
      <c r="BT60" s="60"/>
      <c r="BU60" s="60"/>
      <c r="BV60" s="60"/>
      <c r="BW60" s="60"/>
      <c r="BX60" s="60"/>
      <c r="BY60" s="60"/>
      <c r="BZ60" s="60"/>
      <c r="CA60" s="60"/>
      <c r="CB60" s="60"/>
      <c r="CC60" s="60"/>
      <c r="CD60" s="60"/>
      <c r="CE60" s="60"/>
      <c r="CF60" s="60"/>
      <c r="CG60" s="60"/>
      <c r="CH60" s="60"/>
      <c r="CI60" s="60"/>
      <c r="CJ60" s="60"/>
      <c r="CK60" s="60"/>
      <c r="CL60" s="60"/>
      <c r="CM60" s="60"/>
      <c r="CN60" s="60"/>
      <c r="CO60" s="60"/>
      <c r="CP60" s="60"/>
      <c r="CQ60" s="60"/>
      <c r="CR60" s="60"/>
      <c r="CS60" s="60"/>
      <c r="CT60" s="60"/>
      <c r="CU60" s="60"/>
      <c r="CV60" s="60"/>
      <c r="CW60" s="60"/>
      <c r="CX60" s="60"/>
      <c r="CY60" s="60"/>
      <c r="CZ60" s="60"/>
      <c r="DA60" s="60"/>
      <c r="DB60" s="60"/>
      <c r="DC60" s="60"/>
      <c r="DD60" s="60"/>
      <c r="DE60" s="60"/>
      <c r="DF60" s="60"/>
      <c r="DG60" s="60"/>
      <c r="DH60" s="60"/>
      <c r="DI60" s="60"/>
      <c r="DJ60" s="60"/>
      <c r="DK60" s="60"/>
      <c r="DL60" s="60"/>
      <c r="DM60" s="60"/>
      <c r="DN60" s="60"/>
      <c r="DO60" s="60"/>
      <c r="DP60" s="60"/>
      <c r="DQ60" s="60"/>
      <c r="DR60" s="60"/>
      <c r="DS60" s="60"/>
      <c r="DT60" s="60"/>
      <c r="DU60" s="60"/>
      <c r="DV60" s="60"/>
      <c r="DW60" s="60"/>
      <c r="DX60" s="60"/>
      <c r="DY60" s="60"/>
      <c r="DZ60" s="60"/>
      <c r="EA60" s="60"/>
      <c r="EB60" s="60"/>
      <c r="EC60" s="60"/>
      <c r="ED60" s="60"/>
      <c r="EE60" s="60"/>
      <c r="EF60" s="60"/>
      <c r="EG60" s="60"/>
      <c r="EH60" s="60"/>
      <c r="EI60" s="60"/>
      <c r="EJ60" s="60"/>
      <c r="EK60" s="60"/>
      <c r="EL60" s="60"/>
      <c r="EM60" s="60"/>
      <c r="EN60" s="60"/>
      <c r="EO60" s="60"/>
      <c r="EP60" s="60"/>
      <c r="EQ60" s="60"/>
      <c r="ER60" s="60"/>
      <c r="ES60" s="60"/>
      <c r="ET60" s="60"/>
      <c r="EU60" s="60"/>
      <c r="EV60" s="60"/>
      <c r="EW60" s="60"/>
      <c r="EX60" s="60"/>
      <c r="EY60" s="60"/>
      <c r="EZ60" s="60"/>
      <c r="FA60" s="60"/>
      <c r="FB60" s="60"/>
      <c r="FC60" s="60"/>
      <c r="FD60" s="60"/>
      <c r="FE60" s="60"/>
      <c r="FF60" s="60"/>
      <c r="FG60" s="60"/>
      <c r="FH60" s="60"/>
      <c r="FI60" s="60"/>
      <c r="FJ60" s="60"/>
      <c r="FK60" s="60"/>
      <c r="FL60" s="60"/>
      <c r="FM60" s="60"/>
      <c r="FN60" s="60"/>
      <c r="FO60" s="60"/>
      <c r="FP60" s="60"/>
      <c r="FQ60" s="60"/>
      <c r="FR60" s="60"/>
      <c r="FS60" s="60"/>
      <c r="FT60" s="60"/>
      <c r="FU60" s="60"/>
      <c r="FV60" s="60"/>
      <c r="FW60" s="60"/>
      <c r="FX60" s="60"/>
      <c r="FY60" s="60"/>
      <c r="FZ60" s="60"/>
      <c r="GA60" s="60"/>
      <c r="GB60" s="60"/>
      <c r="GC60" s="60"/>
      <c r="GD60" s="60"/>
      <c r="GE60" s="60"/>
      <c r="GF60" s="60"/>
      <c r="GG60" s="60"/>
      <c r="GH60" s="60"/>
      <c r="GI60" s="60"/>
      <c r="GJ60" s="60"/>
      <c r="GK60" s="60"/>
      <c r="GL60" s="60"/>
      <c r="GM60" s="60"/>
      <c r="GN60" s="60"/>
      <c r="GO60" s="60"/>
      <c r="GP60" s="60"/>
      <c r="GQ60" s="60"/>
      <c r="GR60" s="60"/>
      <c r="GS60" s="60"/>
      <c r="GT60" s="60"/>
      <c r="GU60" s="60"/>
      <c r="GV60" s="60"/>
      <c r="GW60" s="60"/>
      <c r="GX60" s="60"/>
      <c r="GY60" s="60"/>
      <c r="GZ60" s="60"/>
      <c r="HA60" s="60"/>
      <c r="HB60" s="60"/>
      <c r="HC60" s="60"/>
      <c r="HD60" s="60"/>
      <c r="HE60" s="60"/>
      <c r="HF60" s="60"/>
      <c r="HG60" s="60"/>
      <c r="HH60" s="60"/>
      <c r="HI60" s="60"/>
      <c r="HJ60" s="60"/>
      <c r="HK60" s="60"/>
      <c r="HL60" s="60"/>
      <c r="HM60" s="60"/>
      <c r="HN60" s="60"/>
      <c r="HO60" s="60"/>
      <c r="HP60" s="60"/>
      <c r="HQ60" s="60"/>
      <c r="HR60" s="60"/>
      <c r="HS60" s="60"/>
      <c r="HT60" s="60"/>
      <c r="HU60" s="60"/>
      <c r="HV60" s="60"/>
      <c r="HW60" s="60"/>
      <c r="HX60" s="60"/>
      <c r="HY60" s="60"/>
      <c r="HZ60" s="60"/>
      <c r="IA60" s="60"/>
      <c r="IB60" s="60"/>
      <c r="IC60" s="60"/>
      <c r="ID60" s="60"/>
      <c r="IE60" s="60"/>
      <c r="IF60" s="60"/>
      <c r="IG60" s="60"/>
      <c r="IH60" s="60"/>
      <c r="II60" s="60"/>
      <c r="IJ60" s="60"/>
      <c r="IK60" s="60"/>
      <c r="IL60" s="60"/>
      <c r="IM60" s="60"/>
      <c r="IN60" s="60"/>
      <c r="IO60" s="60"/>
      <c r="IP60" s="60"/>
      <c r="IQ60" s="60"/>
      <c r="IR60" s="60"/>
      <c r="IS60" s="60"/>
      <c r="IT60" s="60"/>
      <c r="IU60" s="60"/>
      <c r="IV60" s="60"/>
      <c r="IW60" s="60"/>
      <c r="IX60" s="60"/>
    </row>
    <row r="61" spans="1:258" ht="27" hidden="1" thickTop="1" thickBot="1">
      <c r="A61" s="355"/>
      <c r="B61" s="392"/>
      <c r="C61" s="357"/>
      <c r="D61" s="149" t="s">
        <v>324</v>
      </c>
      <c r="E61" s="358"/>
      <c r="F61" s="358"/>
      <c r="G61" s="359"/>
      <c r="H61" s="358"/>
      <c r="I61" s="157" t="s">
        <v>313</v>
      </c>
      <c r="J61" s="158" t="s">
        <v>315</v>
      </c>
      <c r="K61" s="151" t="str">
        <f>IFERROR(CONCATENATE(INDEX('8- Politicas de admiistracion'!$B$16:$F$53,MATCH('5- Identificación de Riesgos'!J61,'8- Politicas de admiistracion'!$C$16:$C$54,0),1)," - ",L61),"")</f>
        <v>Menor - 2</v>
      </c>
      <c r="L61" s="152">
        <f>IFERROR(VLOOKUP(INDEX('8- Politicas de admiistracion'!$B$16:$F$64,MATCH('5- Identificación de Riesgos'!J61,'8- Politicas de admiistracion'!$C$16:$C$64,0),1),'8- Politicas de admiistracion'!$B$16:$F$64,5,FALSE),"")</f>
        <v>2</v>
      </c>
      <c r="M61" s="358"/>
      <c r="N61" s="358"/>
      <c r="O61" s="15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c r="BM61" s="60"/>
      <c r="BN61" s="60"/>
      <c r="BO61" s="60"/>
      <c r="BP61" s="60"/>
      <c r="BQ61" s="60"/>
      <c r="BR61" s="60"/>
      <c r="BS61" s="60"/>
      <c r="BT61" s="60"/>
      <c r="BU61" s="60"/>
      <c r="BV61" s="60"/>
      <c r="BW61" s="60"/>
      <c r="BX61" s="60"/>
      <c r="BY61" s="60"/>
      <c r="BZ61" s="60"/>
      <c r="CA61" s="60"/>
      <c r="CB61" s="60"/>
      <c r="CC61" s="60"/>
      <c r="CD61" s="60"/>
      <c r="CE61" s="60"/>
      <c r="CF61" s="60"/>
      <c r="CG61" s="60"/>
      <c r="CH61" s="60"/>
      <c r="CI61" s="60"/>
      <c r="CJ61" s="60"/>
      <c r="CK61" s="60"/>
      <c r="CL61" s="60"/>
      <c r="CM61" s="60"/>
      <c r="CN61" s="60"/>
      <c r="CO61" s="60"/>
      <c r="CP61" s="60"/>
      <c r="CQ61" s="60"/>
      <c r="CR61" s="60"/>
      <c r="CS61" s="60"/>
      <c r="CT61" s="60"/>
      <c r="CU61" s="60"/>
      <c r="CV61" s="60"/>
      <c r="CW61" s="60"/>
      <c r="CX61" s="60"/>
      <c r="CY61" s="60"/>
      <c r="CZ61" s="60"/>
      <c r="DA61" s="60"/>
      <c r="DB61" s="60"/>
      <c r="DC61" s="60"/>
      <c r="DD61" s="60"/>
      <c r="DE61" s="60"/>
      <c r="DF61" s="60"/>
      <c r="DG61" s="60"/>
      <c r="DH61" s="60"/>
      <c r="DI61" s="60"/>
      <c r="DJ61" s="60"/>
      <c r="DK61" s="60"/>
      <c r="DL61" s="60"/>
      <c r="DM61" s="60"/>
      <c r="DN61" s="60"/>
      <c r="DO61" s="60"/>
      <c r="DP61" s="60"/>
      <c r="DQ61" s="60"/>
      <c r="DR61" s="60"/>
      <c r="DS61" s="60"/>
      <c r="DT61" s="60"/>
      <c r="DU61" s="60"/>
      <c r="DV61" s="60"/>
      <c r="DW61" s="60"/>
      <c r="DX61" s="60"/>
      <c r="DY61" s="60"/>
      <c r="DZ61" s="60"/>
      <c r="EA61" s="60"/>
      <c r="EB61" s="60"/>
      <c r="EC61" s="60"/>
      <c r="ED61" s="60"/>
      <c r="EE61" s="60"/>
      <c r="EF61" s="60"/>
      <c r="EG61" s="60"/>
      <c r="EH61" s="60"/>
      <c r="EI61" s="60"/>
      <c r="EJ61" s="60"/>
      <c r="EK61" s="60"/>
      <c r="EL61" s="60"/>
      <c r="EM61" s="60"/>
      <c r="EN61" s="60"/>
      <c r="EO61" s="60"/>
      <c r="EP61" s="60"/>
      <c r="EQ61" s="60"/>
      <c r="ER61" s="60"/>
      <c r="ES61" s="60"/>
      <c r="ET61" s="60"/>
      <c r="EU61" s="60"/>
      <c r="EV61" s="60"/>
      <c r="EW61" s="60"/>
      <c r="EX61" s="60"/>
      <c r="EY61" s="60"/>
      <c r="EZ61" s="60"/>
      <c r="FA61" s="60"/>
      <c r="FB61" s="60"/>
      <c r="FC61" s="60"/>
      <c r="FD61" s="60"/>
      <c r="FE61" s="60"/>
      <c r="FF61" s="60"/>
      <c r="FG61" s="60"/>
      <c r="FH61" s="60"/>
      <c r="FI61" s="60"/>
      <c r="FJ61" s="60"/>
      <c r="FK61" s="60"/>
      <c r="FL61" s="60"/>
      <c r="FM61" s="60"/>
      <c r="FN61" s="60"/>
      <c r="FO61" s="60"/>
      <c r="FP61" s="60"/>
      <c r="FQ61" s="60"/>
      <c r="FR61" s="60"/>
      <c r="FS61" s="60"/>
      <c r="FT61" s="60"/>
      <c r="FU61" s="60"/>
      <c r="FV61" s="60"/>
      <c r="FW61" s="60"/>
      <c r="FX61" s="60"/>
      <c r="FY61" s="60"/>
      <c r="FZ61" s="60"/>
      <c r="GA61" s="60"/>
      <c r="GB61" s="60"/>
      <c r="GC61" s="60"/>
      <c r="GD61" s="60"/>
      <c r="GE61" s="60"/>
      <c r="GF61" s="60"/>
      <c r="GG61" s="60"/>
      <c r="GH61" s="60"/>
      <c r="GI61" s="60"/>
      <c r="GJ61" s="60"/>
      <c r="GK61" s="60"/>
      <c r="GL61" s="60"/>
      <c r="GM61" s="60"/>
      <c r="GN61" s="60"/>
      <c r="GO61" s="60"/>
      <c r="GP61" s="60"/>
      <c r="GQ61" s="60"/>
      <c r="GR61" s="60"/>
      <c r="GS61" s="60"/>
      <c r="GT61" s="60"/>
      <c r="GU61" s="60"/>
      <c r="GV61" s="60"/>
      <c r="GW61" s="60"/>
      <c r="GX61" s="60"/>
      <c r="GY61" s="60"/>
      <c r="GZ61" s="60"/>
      <c r="HA61" s="60"/>
      <c r="HB61" s="60"/>
      <c r="HC61" s="60"/>
      <c r="HD61" s="60"/>
      <c r="HE61" s="60"/>
      <c r="HF61" s="60"/>
      <c r="HG61" s="60"/>
      <c r="HH61" s="60"/>
      <c r="HI61" s="60"/>
      <c r="HJ61" s="60"/>
      <c r="HK61" s="60"/>
      <c r="HL61" s="60"/>
      <c r="HM61" s="60"/>
      <c r="HN61" s="60"/>
      <c r="HO61" s="60"/>
      <c r="HP61" s="60"/>
      <c r="HQ61" s="60"/>
      <c r="HR61" s="60"/>
      <c r="HS61" s="60"/>
      <c r="HT61" s="60"/>
      <c r="HU61" s="60"/>
      <c r="HV61" s="60"/>
      <c r="HW61" s="60"/>
      <c r="HX61" s="60"/>
      <c r="HY61" s="60"/>
      <c r="HZ61" s="60"/>
      <c r="IA61" s="60"/>
      <c r="IB61" s="60"/>
      <c r="IC61" s="60"/>
      <c r="ID61" s="60"/>
      <c r="IE61" s="60"/>
      <c r="IF61" s="60"/>
      <c r="IG61" s="60"/>
      <c r="IH61" s="60"/>
      <c r="II61" s="60"/>
      <c r="IJ61" s="60"/>
      <c r="IK61" s="60"/>
      <c r="IL61" s="60"/>
      <c r="IM61" s="60"/>
      <c r="IN61" s="60"/>
      <c r="IO61" s="60"/>
      <c r="IP61" s="60"/>
      <c r="IQ61" s="60"/>
      <c r="IR61" s="60"/>
      <c r="IS61" s="60"/>
      <c r="IT61" s="60"/>
      <c r="IU61" s="60"/>
      <c r="IV61" s="60"/>
      <c r="IW61" s="60"/>
      <c r="IX61" s="60"/>
    </row>
    <row r="62" spans="1:258" ht="27" hidden="1" thickTop="1" thickBot="1">
      <c r="A62" s="355"/>
      <c r="B62" s="392"/>
      <c r="C62" s="357"/>
      <c r="D62" s="154" t="s">
        <v>325</v>
      </c>
      <c r="E62" s="358"/>
      <c r="F62" s="358"/>
      <c r="G62" s="359"/>
      <c r="H62" s="358"/>
      <c r="I62" s="157" t="s">
        <v>285</v>
      </c>
      <c r="J62" s="158" t="s">
        <v>326</v>
      </c>
      <c r="K62" s="151" t="str">
        <f>IFERROR(CONCATENATE(INDEX('8- Politicas de admiistracion'!$B$16:$F$53,MATCH('5- Identificación de Riesgos'!J62,'8- Politicas de admiistracion'!$C$16:$C$54,0),1)," - ",L62),"")</f>
        <v>Menor - 2</v>
      </c>
      <c r="L62" s="152">
        <f>IFERROR(VLOOKUP(INDEX('8- Politicas de admiistracion'!$B$16:$F$64,MATCH('5- Identificación de Riesgos'!J62,'8- Politicas de admiistracion'!$C$16:$C$64,0),1),'8- Politicas de admiistracion'!$B$16:$F$64,5,FALSE),"")</f>
        <v>2</v>
      </c>
      <c r="M62" s="358"/>
      <c r="N62" s="358"/>
      <c r="O62" s="15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c r="BM62" s="60"/>
      <c r="BN62" s="60"/>
      <c r="BO62" s="60"/>
      <c r="BP62" s="60"/>
      <c r="BQ62" s="60"/>
      <c r="BR62" s="60"/>
      <c r="BS62" s="60"/>
      <c r="BT62" s="60"/>
      <c r="BU62" s="60"/>
      <c r="BV62" s="60"/>
      <c r="BW62" s="60"/>
      <c r="BX62" s="60"/>
      <c r="BY62" s="60"/>
      <c r="BZ62" s="60"/>
      <c r="CA62" s="60"/>
      <c r="CB62" s="60"/>
      <c r="CC62" s="60"/>
      <c r="CD62" s="60"/>
      <c r="CE62" s="60"/>
      <c r="CF62" s="60"/>
      <c r="CG62" s="60"/>
      <c r="CH62" s="60"/>
      <c r="CI62" s="60"/>
      <c r="CJ62" s="60"/>
      <c r="CK62" s="60"/>
      <c r="CL62" s="60"/>
      <c r="CM62" s="60"/>
      <c r="CN62" s="60"/>
      <c r="CO62" s="60"/>
      <c r="CP62" s="60"/>
      <c r="CQ62" s="60"/>
      <c r="CR62" s="60"/>
      <c r="CS62" s="60"/>
      <c r="CT62" s="60"/>
      <c r="CU62" s="60"/>
      <c r="CV62" s="60"/>
      <c r="CW62" s="60"/>
      <c r="CX62" s="60"/>
      <c r="CY62" s="60"/>
      <c r="CZ62" s="60"/>
      <c r="DA62" s="60"/>
      <c r="DB62" s="60"/>
      <c r="DC62" s="60"/>
      <c r="DD62" s="60"/>
      <c r="DE62" s="60"/>
      <c r="DF62" s="60"/>
      <c r="DG62" s="60"/>
      <c r="DH62" s="60"/>
      <c r="DI62" s="60"/>
      <c r="DJ62" s="60"/>
      <c r="DK62" s="60"/>
      <c r="DL62" s="60"/>
      <c r="DM62" s="60"/>
      <c r="DN62" s="60"/>
      <c r="DO62" s="60"/>
      <c r="DP62" s="60"/>
      <c r="DQ62" s="60"/>
      <c r="DR62" s="60"/>
      <c r="DS62" s="60"/>
      <c r="DT62" s="60"/>
      <c r="DU62" s="60"/>
      <c r="DV62" s="60"/>
      <c r="DW62" s="60"/>
      <c r="DX62" s="60"/>
      <c r="DY62" s="60"/>
      <c r="DZ62" s="60"/>
      <c r="EA62" s="60"/>
      <c r="EB62" s="60"/>
      <c r="EC62" s="60"/>
      <c r="ED62" s="60"/>
      <c r="EE62" s="60"/>
      <c r="EF62" s="60"/>
      <c r="EG62" s="60"/>
      <c r="EH62" s="60"/>
      <c r="EI62" s="60"/>
      <c r="EJ62" s="60"/>
      <c r="EK62" s="60"/>
      <c r="EL62" s="60"/>
      <c r="EM62" s="60"/>
      <c r="EN62" s="60"/>
      <c r="EO62" s="60"/>
      <c r="EP62" s="60"/>
      <c r="EQ62" s="60"/>
      <c r="ER62" s="60"/>
      <c r="ES62" s="60"/>
      <c r="ET62" s="60"/>
      <c r="EU62" s="60"/>
      <c r="EV62" s="60"/>
      <c r="EW62" s="60"/>
      <c r="EX62" s="60"/>
      <c r="EY62" s="60"/>
      <c r="EZ62" s="60"/>
      <c r="FA62" s="60"/>
      <c r="FB62" s="60"/>
      <c r="FC62" s="60"/>
      <c r="FD62" s="60"/>
      <c r="FE62" s="60"/>
      <c r="FF62" s="60"/>
      <c r="FG62" s="60"/>
      <c r="FH62" s="60"/>
      <c r="FI62" s="60"/>
      <c r="FJ62" s="60"/>
      <c r="FK62" s="60"/>
      <c r="FL62" s="60"/>
      <c r="FM62" s="60"/>
      <c r="FN62" s="60"/>
      <c r="FO62" s="60"/>
      <c r="FP62" s="60"/>
      <c r="FQ62" s="60"/>
      <c r="FR62" s="60"/>
      <c r="FS62" s="60"/>
      <c r="FT62" s="60"/>
      <c r="FU62" s="60"/>
      <c r="FV62" s="60"/>
      <c r="FW62" s="60"/>
      <c r="FX62" s="60"/>
      <c r="FY62" s="60"/>
      <c r="FZ62" s="60"/>
      <c r="GA62" s="60"/>
      <c r="GB62" s="60"/>
      <c r="GC62" s="60"/>
      <c r="GD62" s="60"/>
      <c r="GE62" s="60"/>
      <c r="GF62" s="60"/>
      <c r="GG62" s="60"/>
      <c r="GH62" s="60"/>
      <c r="GI62" s="60"/>
      <c r="GJ62" s="60"/>
      <c r="GK62" s="60"/>
      <c r="GL62" s="60"/>
      <c r="GM62" s="60"/>
      <c r="GN62" s="60"/>
      <c r="GO62" s="60"/>
      <c r="GP62" s="60"/>
      <c r="GQ62" s="60"/>
      <c r="GR62" s="60"/>
      <c r="GS62" s="60"/>
      <c r="GT62" s="60"/>
      <c r="GU62" s="60"/>
      <c r="GV62" s="60"/>
      <c r="GW62" s="60"/>
      <c r="GX62" s="60"/>
      <c r="GY62" s="60"/>
      <c r="GZ62" s="60"/>
      <c r="HA62" s="60"/>
      <c r="HB62" s="60"/>
      <c r="HC62" s="60"/>
      <c r="HD62" s="60"/>
      <c r="HE62" s="60"/>
      <c r="HF62" s="60"/>
      <c r="HG62" s="60"/>
      <c r="HH62" s="60"/>
      <c r="HI62" s="60"/>
      <c r="HJ62" s="60"/>
      <c r="HK62" s="60"/>
      <c r="HL62" s="60"/>
      <c r="HM62" s="60"/>
      <c r="HN62" s="60"/>
      <c r="HO62" s="60"/>
      <c r="HP62" s="60"/>
      <c r="HQ62" s="60"/>
      <c r="HR62" s="60"/>
      <c r="HS62" s="60"/>
      <c r="HT62" s="60"/>
      <c r="HU62" s="60"/>
      <c r="HV62" s="60"/>
      <c r="HW62" s="60"/>
      <c r="HX62" s="60"/>
      <c r="HY62" s="60"/>
      <c r="HZ62" s="60"/>
      <c r="IA62" s="60"/>
      <c r="IB62" s="60"/>
      <c r="IC62" s="60"/>
      <c r="ID62" s="60"/>
      <c r="IE62" s="60"/>
      <c r="IF62" s="60"/>
      <c r="IG62" s="60"/>
      <c r="IH62" s="60"/>
      <c r="II62" s="60"/>
      <c r="IJ62" s="60"/>
      <c r="IK62" s="60"/>
      <c r="IL62" s="60"/>
      <c r="IM62" s="60"/>
      <c r="IN62" s="60"/>
      <c r="IO62" s="60"/>
      <c r="IP62" s="60"/>
      <c r="IQ62" s="60"/>
      <c r="IR62" s="60"/>
      <c r="IS62" s="60"/>
      <c r="IT62" s="60"/>
      <c r="IU62" s="60"/>
      <c r="IV62" s="60"/>
      <c r="IW62" s="60"/>
      <c r="IX62" s="60"/>
    </row>
    <row r="63" spans="1:258" ht="39.75" hidden="1" thickTop="1" thickBot="1">
      <c r="A63" s="355"/>
      <c r="B63" s="392"/>
      <c r="C63" s="357"/>
      <c r="D63" s="155" t="s">
        <v>327</v>
      </c>
      <c r="E63" s="358"/>
      <c r="F63" s="358"/>
      <c r="G63" s="359"/>
      <c r="H63" s="358"/>
      <c r="I63" s="157" t="s">
        <v>282</v>
      </c>
      <c r="J63" s="158" t="s">
        <v>328</v>
      </c>
      <c r="K63" s="151" t="str">
        <f>IFERROR(CONCATENATE(INDEX('8- Politicas de admiistracion'!$B$16:$F$53,MATCH('5- Identificación de Riesgos'!J63,'8- Politicas de admiistracion'!$C$16:$C$54,0),1)," - ",L63),"")</f>
        <v>Menor - 2</v>
      </c>
      <c r="L63" s="152">
        <f>IFERROR(VLOOKUP(INDEX('8- Politicas de admiistracion'!$B$16:$F$64,MATCH('5- Identificación de Riesgos'!J63,'8- Politicas de admiistracion'!$C$16:$C$64,0),1),'8- Politicas de admiistracion'!$B$16:$F$64,5,FALSE),"")</f>
        <v>2</v>
      </c>
      <c r="M63" s="358"/>
      <c r="N63" s="358"/>
      <c r="O63" s="15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c r="BM63" s="60"/>
      <c r="BN63" s="60"/>
      <c r="BO63" s="60"/>
      <c r="BP63" s="60"/>
      <c r="BQ63" s="60"/>
      <c r="BR63" s="60"/>
      <c r="BS63" s="60"/>
      <c r="BT63" s="60"/>
      <c r="BU63" s="60"/>
      <c r="BV63" s="60"/>
      <c r="BW63" s="60"/>
      <c r="BX63" s="60"/>
      <c r="BY63" s="60"/>
      <c r="BZ63" s="60"/>
      <c r="CA63" s="60"/>
      <c r="CB63" s="60"/>
      <c r="CC63" s="60"/>
      <c r="CD63" s="60"/>
      <c r="CE63" s="60"/>
      <c r="CF63" s="60"/>
      <c r="CG63" s="60"/>
      <c r="CH63" s="60"/>
      <c r="CI63" s="60"/>
      <c r="CJ63" s="60"/>
      <c r="CK63" s="60"/>
      <c r="CL63" s="60"/>
      <c r="CM63" s="60"/>
      <c r="CN63" s="60"/>
      <c r="CO63" s="60"/>
      <c r="CP63" s="60"/>
      <c r="CQ63" s="60"/>
      <c r="CR63" s="60"/>
      <c r="CS63" s="60"/>
      <c r="CT63" s="60"/>
      <c r="CU63" s="60"/>
      <c r="CV63" s="60"/>
      <c r="CW63" s="60"/>
      <c r="CX63" s="60"/>
      <c r="CY63" s="60"/>
      <c r="CZ63" s="60"/>
      <c r="DA63" s="60"/>
      <c r="DB63" s="60"/>
      <c r="DC63" s="60"/>
      <c r="DD63" s="60"/>
      <c r="DE63" s="60"/>
      <c r="DF63" s="60"/>
      <c r="DG63" s="60"/>
      <c r="DH63" s="60"/>
      <c r="DI63" s="60"/>
      <c r="DJ63" s="60"/>
      <c r="DK63" s="60"/>
      <c r="DL63" s="60"/>
      <c r="DM63" s="60"/>
      <c r="DN63" s="60"/>
      <c r="DO63" s="60"/>
      <c r="DP63" s="60"/>
      <c r="DQ63" s="60"/>
      <c r="DR63" s="60"/>
      <c r="DS63" s="60"/>
      <c r="DT63" s="60"/>
      <c r="DU63" s="60"/>
      <c r="DV63" s="60"/>
      <c r="DW63" s="60"/>
      <c r="DX63" s="60"/>
      <c r="DY63" s="60"/>
      <c r="DZ63" s="60"/>
      <c r="EA63" s="60"/>
      <c r="EB63" s="60"/>
      <c r="EC63" s="60"/>
      <c r="ED63" s="60"/>
      <c r="EE63" s="60"/>
      <c r="EF63" s="60"/>
      <c r="EG63" s="60"/>
      <c r="EH63" s="60"/>
      <c r="EI63" s="60"/>
      <c r="EJ63" s="60"/>
      <c r="EK63" s="60"/>
      <c r="EL63" s="60"/>
      <c r="EM63" s="60"/>
      <c r="EN63" s="60"/>
      <c r="EO63" s="60"/>
      <c r="EP63" s="60"/>
      <c r="EQ63" s="60"/>
      <c r="ER63" s="60"/>
      <c r="ES63" s="60"/>
      <c r="ET63" s="60"/>
      <c r="EU63" s="60"/>
      <c r="EV63" s="60"/>
      <c r="EW63" s="60"/>
      <c r="EX63" s="60"/>
      <c r="EY63" s="60"/>
      <c r="EZ63" s="60"/>
      <c r="FA63" s="60"/>
      <c r="FB63" s="60"/>
      <c r="FC63" s="60"/>
      <c r="FD63" s="60"/>
      <c r="FE63" s="60"/>
      <c r="FF63" s="60"/>
      <c r="FG63" s="60"/>
      <c r="FH63" s="60"/>
      <c r="FI63" s="60"/>
      <c r="FJ63" s="60"/>
      <c r="FK63" s="60"/>
      <c r="FL63" s="60"/>
      <c r="FM63" s="60"/>
      <c r="FN63" s="60"/>
      <c r="FO63" s="60"/>
      <c r="FP63" s="60"/>
      <c r="FQ63" s="60"/>
      <c r="FR63" s="60"/>
      <c r="FS63" s="60"/>
      <c r="FT63" s="60"/>
      <c r="FU63" s="60"/>
      <c r="FV63" s="60"/>
      <c r="FW63" s="60"/>
      <c r="FX63" s="60"/>
      <c r="FY63" s="60"/>
      <c r="FZ63" s="60"/>
      <c r="GA63" s="60"/>
      <c r="GB63" s="60"/>
      <c r="GC63" s="60"/>
      <c r="GD63" s="60"/>
      <c r="GE63" s="60"/>
      <c r="GF63" s="60"/>
      <c r="GG63" s="60"/>
      <c r="GH63" s="60"/>
      <c r="GI63" s="60"/>
      <c r="GJ63" s="60"/>
      <c r="GK63" s="60"/>
      <c r="GL63" s="60"/>
      <c r="GM63" s="60"/>
      <c r="GN63" s="60"/>
      <c r="GO63" s="60"/>
      <c r="GP63" s="60"/>
      <c r="GQ63" s="60"/>
      <c r="GR63" s="60"/>
      <c r="GS63" s="60"/>
      <c r="GT63" s="60"/>
      <c r="GU63" s="60"/>
      <c r="GV63" s="60"/>
      <c r="GW63" s="60"/>
      <c r="GX63" s="60"/>
      <c r="GY63" s="60"/>
      <c r="GZ63" s="60"/>
      <c r="HA63" s="60"/>
      <c r="HB63" s="60"/>
      <c r="HC63" s="60"/>
      <c r="HD63" s="60"/>
      <c r="HE63" s="60"/>
      <c r="HF63" s="60"/>
      <c r="HG63" s="60"/>
      <c r="HH63" s="60"/>
      <c r="HI63" s="60"/>
      <c r="HJ63" s="60"/>
      <c r="HK63" s="60"/>
      <c r="HL63" s="60"/>
      <c r="HM63" s="60"/>
      <c r="HN63" s="60"/>
      <c r="HO63" s="60"/>
      <c r="HP63" s="60"/>
      <c r="HQ63" s="60"/>
      <c r="HR63" s="60"/>
      <c r="HS63" s="60"/>
      <c r="HT63" s="60"/>
      <c r="HU63" s="60"/>
      <c r="HV63" s="60"/>
      <c r="HW63" s="60"/>
      <c r="HX63" s="60"/>
      <c r="HY63" s="60"/>
      <c r="HZ63" s="60"/>
      <c r="IA63" s="60"/>
      <c r="IB63" s="60"/>
      <c r="IC63" s="60"/>
      <c r="ID63" s="60"/>
      <c r="IE63" s="60"/>
      <c r="IF63" s="60"/>
      <c r="IG63" s="60"/>
      <c r="IH63" s="60"/>
      <c r="II63" s="60"/>
      <c r="IJ63" s="60"/>
      <c r="IK63" s="60"/>
      <c r="IL63" s="60"/>
      <c r="IM63" s="60"/>
      <c r="IN63" s="60"/>
      <c r="IO63" s="60"/>
      <c r="IP63" s="60"/>
      <c r="IQ63" s="60"/>
      <c r="IR63" s="60"/>
      <c r="IS63" s="60"/>
      <c r="IT63" s="60"/>
      <c r="IU63" s="60"/>
      <c r="IV63" s="60"/>
      <c r="IW63" s="60"/>
      <c r="IX63" s="60"/>
    </row>
    <row r="64" spans="1:258" ht="14.25" hidden="1" thickTop="1" thickBot="1">
      <c r="A64" s="355"/>
      <c r="B64" s="392"/>
      <c r="C64" s="357"/>
      <c r="D64" s="154"/>
      <c r="E64" s="358"/>
      <c r="F64" s="358"/>
      <c r="G64" s="359"/>
      <c r="H64" s="358"/>
      <c r="I64" s="157"/>
      <c r="J64" s="158"/>
      <c r="K64" s="151" t="str">
        <f>IFERROR(CONCATENATE(INDEX('8- Politicas de admiistracion'!$B$16:$F$53,MATCH('5- Identificación de Riesgos'!J64,'8- Politicas de admiistracion'!$C$16:$C$54,0),1)," - ",L64),"")</f>
        <v/>
      </c>
      <c r="L64" s="152" t="str">
        <f>IFERROR(VLOOKUP(INDEX('8- Politicas de admiistracion'!$B$16:$F$64,MATCH('5- Identificación de Riesgos'!J64,'8- Politicas de admiistracion'!$C$16:$C$64,0),1),'8- Politicas de admiistracion'!$B$16:$F$64,5,FALSE),"")</f>
        <v/>
      </c>
      <c r="M64" s="358"/>
      <c r="N64" s="358"/>
      <c r="O64" s="15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c r="BM64" s="60"/>
      <c r="BN64" s="60"/>
      <c r="BO64" s="60"/>
      <c r="BP64" s="60"/>
      <c r="BQ64" s="60"/>
      <c r="BR64" s="60"/>
      <c r="BS64" s="60"/>
      <c r="BT64" s="60"/>
      <c r="BU64" s="60"/>
      <c r="BV64" s="60"/>
      <c r="BW64" s="60"/>
      <c r="BX64" s="60"/>
      <c r="BY64" s="60"/>
      <c r="BZ64" s="60"/>
      <c r="CA64" s="60"/>
      <c r="CB64" s="60"/>
      <c r="CC64" s="60"/>
      <c r="CD64" s="60"/>
      <c r="CE64" s="60"/>
      <c r="CF64" s="60"/>
      <c r="CG64" s="60"/>
      <c r="CH64" s="60"/>
      <c r="CI64" s="60"/>
      <c r="CJ64" s="60"/>
      <c r="CK64" s="60"/>
      <c r="CL64" s="60"/>
      <c r="CM64" s="60"/>
      <c r="CN64" s="60"/>
      <c r="CO64" s="60"/>
      <c r="CP64" s="60"/>
      <c r="CQ64" s="60"/>
      <c r="CR64" s="60"/>
      <c r="CS64" s="60"/>
      <c r="CT64" s="60"/>
      <c r="CU64" s="60"/>
      <c r="CV64" s="60"/>
      <c r="CW64" s="60"/>
      <c r="CX64" s="60"/>
      <c r="CY64" s="60"/>
      <c r="CZ64" s="60"/>
      <c r="DA64" s="60"/>
      <c r="DB64" s="60"/>
      <c r="DC64" s="60"/>
      <c r="DD64" s="60"/>
      <c r="DE64" s="60"/>
      <c r="DF64" s="60"/>
      <c r="DG64" s="60"/>
      <c r="DH64" s="60"/>
      <c r="DI64" s="60"/>
      <c r="DJ64" s="60"/>
      <c r="DK64" s="60"/>
      <c r="DL64" s="60"/>
      <c r="DM64" s="60"/>
      <c r="DN64" s="60"/>
      <c r="DO64" s="60"/>
      <c r="DP64" s="60"/>
      <c r="DQ64" s="60"/>
      <c r="DR64" s="60"/>
      <c r="DS64" s="60"/>
      <c r="DT64" s="60"/>
      <c r="DU64" s="60"/>
      <c r="DV64" s="60"/>
      <c r="DW64" s="60"/>
      <c r="DX64" s="60"/>
      <c r="DY64" s="60"/>
      <c r="DZ64" s="60"/>
      <c r="EA64" s="60"/>
      <c r="EB64" s="60"/>
      <c r="EC64" s="60"/>
      <c r="ED64" s="60"/>
      <c r="EE64" s="60"/>
      <c r="EF64" s="60"/>
      <c r="EG64" s="60"/>
      <c r="EH64" s="60"/>
      <c r="EI64" s="60"/>
      <c r="EJ64" s="60"/>
      <c r="EK64" s="60"/>
      <c r="EL64" s="60"/>
      <c r="EM64" s="60"/>
      <c r="EN64" s="60"/>
      <c r="EO64" s="60"/>
      <c r="EP64" s="60"/>
      <c r="EQ64" s="60"/>
      <c r="ER64" s="60"/>
      <c r="ES64" s="60"/>
      <c r="ET64" s="60"/>
      <c r="EU64" s="60"/>
      <c r="EV64" s="60"/>
      <c r="EW64" s="60"/>
      <c r="EX64" s="60"/>
      <c r="EY64" s="60"/>
      <c r="EZ64" s="60"/>
      <c r="FA64" s="60"/>
      <c r="FB64" s="60"/>
      <c r="FC64" s="60"/>
      <c r="FD64" s="60"/>
      <c r="FE64" s="60"/>
      <c r="FF64" s="60"/>
      <c r="FG64" s="60"/>
      <c r="FH64" s="60"/>
      <c r="FI64" s="60"/>
      <c r="FJ64" s="60"/>
      <c r="FK64" s="60"/>
      <c r="FL64" s="60"/>
      <c r="FM64" s="60"/>
      <c r="FN64" s="60"/>
      <c r="FO64" s="60"/>
      <c r="FP64" s="60"/>
      <c r="FQ64" s="60"/>
      <c r="FR64" s="60"/>
      <c r="FS64" s="60"/>
      <c r="FT64" s="60"/>
      <c r="FU64" s="60"/>
      <c r="FV64" s="60"/>
      <c r="FW64" s="60"/>
      <c r="FX64" s="60"/>
      <c r="FY64" s="60"/>
      <c r="FZ64" s="60"/>
      <c r="GA64" s="60"/>
      <c r="GB64" s="60"/>
      <c r="GC64" s="60"/>
      <c r="GD64" s="60"/>
      <c r="GE64" s="60"/>
      <c r="GF64" s="60"/>
      <c r="GG64" s="60"/>
      <c r="GH64" s="60"/>
      <c r="GI64" s="60"/>
      <c r="GJ64" s="60"/>
      <c r="GK64" s="60"/>
      <c r="GL64" s="60"/>
      <c r="GM64" s="60"/>
      <c r="GN64" s="60"/>
      <c r="GO64" s="60"/>
      <c r="GP64" s="60"/>
      <c r="GQ64" s="60"/>
      <c r="GR64" s="60"/>
      <c r="GS64" s="60"/>
      <c r="GT64" s="60"/>
      <c r="GU64" s="60"/>
      <c r="GV64" s="60"/>
      <c r="GW64" s="60"/>
      <c r="GX64" s="60"/>
      <c r="GY64" s="60"/>
      <c r="GZ64" s="60"/>
      <c r="HA64" s="60"/>
      <c r="HB64" s="60"/>
      <c r="HC64" s="60"/>
      <c r="HD64" s="60"/>
      <c r="HE64" s="60"/>
      <c r="HF64" s="60"/>
      <c r="HG64" s="60"/>
      <c r="HH64" s="60"/>
      <c r="HI64" s="60"/>
      <c r="HJ64" s="60"/>
      <c r="HK64" s="60"/>
      <c r="HL64" s="60"/>
      <c r="HM64" s="60"/>
      <c r="HN64" s="60"/>
      <c r="HO64" s="60"/>
      <c r="HP64" s="60"/>
      <c r="HQ64" s="60"/>
      <c r="HR64" s="60"/>
      <c r="HS64" s="60"/>
      <c r="HT64" s="60"/>
      <c r="HU64" s="60"/>
      <c r="HV64" s="60"/>
      <c r="HW64" s="60"/>
      <c r="HX64" s="60"/>
      <c r="HY64" s="60"/>
      <c r="HZ64" s="60"/>
      <c r="IA64" s="60"/>
      <c r="IB64" s="60"/>
      <c r="IC64" s="60"/>
      <c r="ID64" s="60"/>
      <c r="IE64" s="60"/>
      <c r="IF64" s="60"/>
      <c r="IG64" s="60"/>
      <c r="IH64" s="60"/>
      <c r="II64" s="60"/>
      <c r="IJ64" s="60"/>
      <c r="IK64" s="60"/>
      <c r="IL64" s="60"/>
      <c r="IM64" s="60"/>
      <c r="IN64" s="60"/>
      <c r="IO64" s="60"/>
      <c r="IP64" s="60"/>
      <c r="IQ64" s="60"/>
      <c r="IR64" s="60"/>
      <c r="IS64" s="60"/>
      <c r="IT64" s="60"/>
      <c r="IU64" s="60"/>
      <c r="IV64" s="60"/>
      <c r="IW64" s="60"/>
      <c r="IX64" s="60"/>
    </row>
    <row r="65" spans="1:258" ht="14.25" hidden="1" thickTop="1" thickBot="1">
      <c r="A65" s="355"/>
      <c r="B65" s="392"/>
      <c r="C65" s="357"/>
      <c r="D65" s="154"/>
      <c r="E65" s="358"/>
      <c r="F65" s="358"/>
      <c r="G65" s="359"/>
      <c r="H65" s="358"/>
      <c r="I65" s="157"/>
      <c r="J65" s="158"/>
      <c r="K65" s="151" t="str">
        <f>IFERROR(CONCATENATE(INDEX('8- Politicas de admiistracion'!$B$16:$F$53,MATCH('5- Identificación de Riesgos'!J65,'8- Politicas de admiistracion'!$C$16:$C$54,0),1)," - ",L65),"")</f>
        <v/>
      </c>
      <c r="L65" s="152" t="str">
        <f>IFERROR(VLOOKUP(INDEX('8- Politicas de admiistracion'!$B$16:$F$64,MATCH('5- Identificación de Riesgos'!J65,'8- Politicas de admiistracion'!$C$16:$C$64,0),1),'8- Politicas de admiistracion'!$B$16:$F$64,5,FALSE),"")</f>
        <v/>
      </c>
      <c r="M65" s="358"/>
      <c r="N65" s="358"/>
      <c r="O65" s="15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c r="BM65" s="60"/>
      <c r="BN65" s="60"/>
      <c r="BO65" s="60"/>
      <c r="BP65" s="60"/>
      <c r="BQ65" s="60"/>
      <c r="BR65" s="60"/>
      <c r="BS65" s="60"/>
      <c r="BT65" s="60"/>
      <c r="BU65" s="60"/>
      <c r="BV65" s="60"/>
      <c r="BW65" s="60"/>
      <c r="BX65" s="60"/>
      <c r="BY65" s="60"/>
      <c r="BZ65" s="60"/>
      <c r="CA65" s="60"/>
      <c r="CB65" s="60"/>
      <c r="CC65" s="60"/>
      <c r="CD65" s="60"/>
      <c r="CE65" s="60"/>
      <c r="CF65" s="60"/>
      <c r="CG65" s="60"/>
      <c r="CH65" s="60"/>
      <c r="CI65" s="60"/>
      <c r="CJ65" s="60"/>
      <c r="CK65" s="60"/>
      <c r="CL65" s="60"/>
      <c r="CM65" s="60"/>
      <c r="CN65" s="60"/>
      <c r="CO65" s="60"/>
      <c r="CP65" s="60"/>
      <c r="CQ65" s="60"/>
      <c r="CR65" s="60"/>
      <c r="CS65" s="60"/>
      <c r="CT65" s="60"/>
      <c r="CU65" s="60"/>
      <c r="CV65" s="60"/>
      <c r="CW65" s="60"/>
      <c r="CX65" s="60"/>
      <c r="CY65" s="60"/>
      <c r="CZ65" s="60"/>
      <c r="DA65" s="60"/>
      <c r="DB65" s="60"/>
      <c r="DC65" s="60"/>
      <c r="DD65" s="60"/>
      <c r="DE65" s="60"/>
      <c r="DF65" s="60"/>
      <c r="DG65" s="60"/>
      <c r="DH65" s="60"/>
      <c r="DI65" s="60"/>
      <c r="DJ65" s="60"/>
      <c r="DK65" s="60"/>
      <c r="DL65" s="60"/>
      <c r="DM65" s="60"/>
      <c r="DN65" s="60"/>
      <c r="DO65" s="60"/>
      <c r="DP65" s="60"/>
      <c r="DQ65" s="60"/>
      <c r="DR65" s="60"/>
      <c r="DS65" s="60"/>
      <c r="DT65" s="60"/>
      <c r="DU65" s="60"/>
      <c r="DV65" s="60"/>
      <c r="DW65" s="60"/>
      <c r="DX65" s="60"/>
      <c r="DY65" s="60"/>
      <c r="DZ65" s="60"/>
      <c r="EA65" s="60"/>
      <c r="EB65" s="60"/>
      <c r="EC65" s="60"/>
      <c r="ED65" s="60"/>
      <c r="EE65" s="60"/>
      <c r="EF65" s="60"/>
      <c r="EG65" s="60"/>
      <c r="EH65" s="60"/>
      <c r="EI65" s="60"/>
      <c r="EJ65" s="60"/>
      <c r="EK65" s="60"/>
      <c r="EL65" s="60"/>
      <c r="EM65" s="60"/>
      <c r="EN65" s="60"/>
      <c r="EO65" s="60"/>
      <c r="EP65" s="60"/>
      <c r="EQ65" s="60"/>
      <c r="ER65" s="60"/>
      <c r="ES65" s="60"/>
      <c r="ET65" s="60"/>
      <c r="EU65" s="60"/>
      <c r="EV65" s="60"/>
      <c r="EW65" s="60"/>
      <c r="EX65" s="60"/>
      <c r="EY65" s="60"/>
      <c r="EZ65" s="60"/>
      <c r="FA65" s="60"/>
      <c r="FB65" s="60"/>
      <c r="FC65" s="60"/>
      <c r="FD65" s="60"/>
      <c r="FE65" s="60"/>
      <c r="FF65" s="60"/>
      <c r="FG65" s="60"/>
      <c r="FH65" s="60"/>
      <c r="FI65" s="60"/>
      <c r="FJ65" s="60"/>
      <c r="FK65" s="60"/>
      <c r="FL65" s="60"/>
      <c r="FM65" s="60"/>
      <c r="FN65" s="60"/>
      <c r="FO65" s="60"/>
      <c r="FP65" s="60"/>
      <c r="FQ65" s="60"/>
      <c r="FR65" s="60"/>
      <c r="FS65" s="60"/>
      <c r="FT65" s="60"/>
      <c r="FU65" s="60"/>
      <c r="FV65" s="60"/>
      <c r="FW65" s="60"/>
      <c r="FX65" s="60"/>
      <c r="FY65" s="60"/>
      <c r="FZ65" s="60"/>
      <c r="GA65" s="60"/>
      <c r="GB65" s="60"/>
      <c r="GC65" s="60"/>
      <c r="GD65" s="60"/>
      <c r="GE65" s="60"/>
      <c r="GF65" s="60"/>
      <c r="GG65" s="60"/>
      <c r="GH65" s="60"/>
      <c r="GI65" s="60"/>
      <c r="GJ65" s="60"/>
      <c r="GK65" s="60"/>
      <c r="GL65" s="60"/>
      <c r="GM65" s="60"/>
      <c r="GN65" s="60"/>
      <c r="GO65" s="60"/>
      <c r="GP65" s="60"/>
      <c r="GQ65" s="60"/>
      <c r="GR65" s="60"/>
      <c r="GS65" s="60"/>
      <c r="GT65" s="60"/>
      <c r="GU65" s="60"/>
      <c r="GV65" s="60"/>
      <c r="GW65" s="60"/>
      <c r="GX65" s="60"/>
      <c r="GY65" s="60"/>
      <c r="GZ65" s="60"/>
      <c r="HA65" s="60"/>
      <c r="HB65" s="60"/>
      <c r="HC65" s="60"/>
      <c r="HD65" s="60"/>
      <c r="HE65" s="60"/>
      <c r="HF65" s="60"/>
      <c r="HG65" s="60"/>
      <c r="HH65" s="60"/>
      <c r="HI65" s="60"/>
      <c r="HJ65" s="60"/>
      <c r="HK65" s="60"/>
      <c r="HL65" s="60"/>
      <c r="HM65" s="60"/>
      <c r="HN65" s="60"/>
      <c r="HO65" s="60"/>
      <c r="HP65" s="60"/>
      <c r="HQ65" s="60"/>
      <c r="HR65" s="60"/>
      <c r="HS65" s="60"/>
      <c r="HT65" s="60"/>
      <c r="HU65" s="60"/>
      <c r="HV65" s="60"/>
      <c r="HW65" s="60"/>
      <c r="HX65" s="60"/>
      <c r="HY65" s="60"/>
      <c r="HZ65" s="60"/>
      <c r="IA65" s="60"/>
      <c r="IB65" s="60"/>
      <c r="IC65" s="60"/>
      <c r="ID65" s="60"/>
      <c r="IE65" s="60"/>
      <c r="IF65" s="60"/>
      <c r="IG65" s="60"/>
      <c r="IH65" s="60"/>
      <c r="II65" s="60"/>
      <c r="IJ65" s="60"/>
      <c r="IK65" s="60"/>
      <c r="IL65" s="60"/>
      <c r="IM65" s="60"/>
      <c r="IN65" s="60"/>
      <c r="IO65" s="60"/>
      <c r="IP65" s="60"/>
      <c r="IQ65" s="60"/>
      <c r="IR65" s="60"/>
      <c r="IS65" s="60"/>
      <c r="IT65" s="60"/>
      <c r="IU65" s="60"/>
      <c r="IV65" s="60"/>
      <c r="IW65" s="60"/>
      <c r="IX65" s="60"/>
    </row>
    <row r="66" spans="1:258" ht="14.25" hidden="1" thickTop="1" thickBot="1">
      <c r="A66" s="355"/>
      <c r="B66" s="392"/>
      <c r="C66" s="357"/>
      <c r="D66" s="154"/>
      <c r="E66" s="358"/>
      <c r="F66" s="358"/>
      <c r="G66" s="359"/>
      <c r="H66" s="358"/>
      <c r="I66" s="157"/>
      <c r="J66" s="158"/>
      <c r="K66" s="151" t="str">
        <f>IFERROR(CONCATENATE(INDEX('8- Politicas de admiistracion'!$B$16:$F$53,MATCH('5- Identificación de Riesgos'!J66,'8- Politicas de admiistracion'!$C$16:$C$54,0),1)," - ",L66),"")</f>
        <v/>
      </c>
      <c r="L66" s="152" t="str">
        <f>IFERROR(VLOOKUP(INDEX('8- Politicas de admiistracion'!$B$16:$F$64,MATCH('5- Identificación de Riesgos'!J66,'8- Politicas de admiistracion'!$C$16:$C$64,0),1),'8- Politicas de admiistracion'!$B$16:$F$64,5,FALSE),"")</f>
        <v/>
      </c>
      <c r="M66" s="358"/>
      <c r="N66" s="358"/>
      <c r="O66" s="150"/>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c r="BC66" s="60"/>
      <c r="BD66" s="60"/>
      <c r="BE66" s="60"/>
      <c r="BF66" s="60"/>
      <c r="BG66" s="60"/>
      <c r="BH66" s="60"/>
      <c r="BI66" s="60"/>
      <c r="BJ66" s="60"/>
      <c r="BK66" s="60"/>
      <c r="BL66" s="60"/>
      <c r="BM66" s="60"/>
      <c r="BN66" s="60"/>
      <c r="BO66" s="60"/>
      <c r="BP66" s="60"/>
      <c r="BQ66" s="60"/>
      <c r="BR66" s="60"/>
      <c r="BS66" s="60"/>
      <c r="BT66" s="60"/>
      <c r="BU66" s="60"/>
      <c r="BV66" s="60"/>
      <c r="BW66" s="60"/>
      <c r="BX66" s="60"/>
      <c r="BY66" s="60"/>
      <c r="BZ66" s="60"/>
      <c r="CA66" s="60"/>
      <c r="CB66" s="60"/>
      <c r="CC66" s="60"/>
      <c r="CD66" s="60"/>
      <c r="CE66" s="60"/>
      <c r="CF66" s="60"/>
      <c r="CG66" s="60"/>
      <c r="CH66" s="60"/>
      <c r="CI66" s="60"/>
      <c r="CJ66" s="60"/>
      <c r="CK66" s="60"/>
      <c r="CL66" s="60"/>
      <c r="CM66" s="60"/>
      <c r="CN66" s="60"/>
      <c r="CO66" s="60"/>
      <c r="CP66" s="60"/>
      <c r="CQ66" s="60"/>
      <c r="CR66" s="60"/>
      <c r="CS66" s="60"/>
      <c r="CT66" s="60"/>
      <c r="CU66" s="60"/>
      <c r="CV66" s="60"/>
      <c r="CW66" s="60"/>
      <c r="CX66" s="60"/>
      <c r="CY66" s="60"/>
      <c r="CZ66" s="60"/>
      <c r="DA66" s="60"/>
      <c r="DB66" s="60"/>
      <c r="DC66" s="60"/>
      <c r="DD66" s="60"/>
      <c r="DE66" s="60"/>
      <c r="DF66" s="60"/>
      <c r="DG66" s="60"/>
      <c r="DH66" s="60"/>
      <c r="DI66" s="60"/>
      <c r="DJ66" s="60"/>
      <c r="DK66" s="60"/>
      <c r="DL66" s="60"/>
      <c r="DM66" s="60"/>
      <c r="DN66" s="60"/>
      <c r="DO66" s="60"/>
      <c r="DP66" s="60"/>
      <c r="DQ66" s="60"/>
      <c r="DR66" s="60"/>
      <c r="DS66" s="60"/>
      <c r="DT66" s="60"/>
      <c r="DU66" s="60"/>
      <c r="DV66" s="60"/>
      <c r="DW66" s="60"/>
      <c r="DX66" s="60"/>
      <c r="DY66" s="60"/>
      <c r="DZ66" s="60"/>
      <c r="EA66" s="60"/>
      <c r="EB66" s="60"/>
      <c r="EC66" s="60"/>
      <c r="ED66" s="60"/>
      <c r="EE66" s="60"/>
      <c r="EF66" s="60"/>
      <c r="EG66" s="60"/>
      <c r="EH66" s="60"/>
      <c r="EI66" s="60"/>
      <c r="EJ66" s="60"/>
      <c r="EK66" s="60"/>
      <c r="EL66" s="60"/>
      <c r="EM66" s="60"/>
      <c r="EN66" s="60"/>
      <c r="EO66" s="60"/>
      <c r="EP66" s="60"/>
      <c r="EQ66" s="60"/>
      <c r="ER66" s="60"/>
      <c r="ES66" s="60"/>
      <c r="ET66" s="60"/>
      <c r="EU66" s="60"/>
      <c r="EV66" s="60"/>
      <c r="EW66" s="60"/>
      <c r="EX66" s="60"/>
      <c r="EY66" s="60"/>
      <c r="EZ66" s="60"/>
      <c r="FA66" s="60"/>
      <c r="FB66" s="60"/>
      <c r="FC66" s="60"/>
      <c r="FD66" s="60"/>
      <c r="FE66" s="60"/>
      <c r="FF66" s="60"/>
      <c r="FG66" s="60"/>
      <c r="FH66" s="60"/>
      <c r="FI66" s="60"/>
      <c r="FJ66" s="60"/>
      <c r="FK66" s="60"/>
      <c r="FL66" s="60"/>
      <c r="FM66" s="60"/>
      <c r="FN66" s="60"/>
      <c r="FO66" s="60"/>
      <c r="FP66" s="60"/>
      <c r="FQ66" s="60"/>
      <c r="FR66" s="60"/>
      <c r="FS66" s="60"/>
      <c r="FT66" s="60"/>
      <c r="FU66" s="60"/>
      <c r="FV66" s="60"/>
      <c r="FW66" s="60"/>
      <c r="FX66" s="60"/>
      <c r="FY66" s="60"/>
      <c r="FZ66" s="60"/>
      <c r="GA66" s="60"/>
      <c r="GB66" s="60"/>
      <c r="GC66" s="60"/>
      <c r="GD66" s="60"/>
      <c r="GE66" s="60"/>
      <c r="GF66" s="60"/>
      <c r="GG66" s="60"/>
      <c r="GH66" s="60"/>
      <c r="GI66" s="60"/>
      <c r="GJ66" s="60"/>
      <c r="GK66" s="60"/>
      <c r="GL66" s="60"/>
      <c r="GM66" s="60"/>
      <c r="GN66" s="60"/>
      <c r="GO66" s="60"/>
      <c r="GP66" s="60"/>
      <c r="GQ66" s="60"/>
      <c r="GR66" s="60"/>
      <c r="GS66" s="60"/>
      <c r="GT66" s="60"/>
      <c r="GU66" s="60"/>
      <c r="GV66" s="60"/>
      <c r="GW66" s="60"/>
      <c r="GX66" s="60"/>
      <c r="GY66" s="60"/>
      <c r="GZ66" s="60"/>
      <c r="HA66" s="60"/>
      <c r="HB66" s="60"/>
      <c r="HC66" s="60"/>
      <c r="HD66" s="60"/>
      <c r="HE66" s="60"/>
      <c r="HF66" s="60"/>
      <c r="HG66" s="60"/>
      <c r="HH66" s="60"/>
      <c r="HI66" s="60"/>
      <c r="HJ66" s="60"/>
      <c r="HK66" s="60"/>
      <c r="HL66" s="60"/>
      <c r="HM66" s="60"/>
      <c r="HN66" s="60"/>
      <c r="HO66" s="60"/>
      <c r="HP66" s="60"/>
      <c r="HQ66" s="60"/>
      <c r="HR66" s="60"/>
      <c r="HS66" s="60"/>
      <c r="HT66" s="60"/>
      <c r="HU66" s="60"/>
      <c r="HV66" s="60"/>
      <c r="HW66" s="60"/>
      <c r="HX66" s="60"/>
      <c r="HY66" s="60"/>
      <c r="HZ66" s="60"/>
      <c r="IA66" s="60"/>
      <c r="IB66" s="60"/>
      <c r="IC66" s="60"/>
      <c r="ID66" s="60"/>
      <c r="IE66" s="60"/>
      <c r="IF66" s="60"/>
      <c r="IG66" s="60"/>
      <c r="IH66" s="60"/>
      <c r="II66" s="60"/>
      <c r="IJ66" s="60"/>
      <c r="IK66" s="60"/>
      <c r="IL66" s="60"/>
      <c r="IM66" s="60"/>
      <c r="IN66" s="60"/>
      <c r="IO66" s="60"/>
      <c r="IP66" s="60"/>
      <c r="IQ66" s="60"/>
      <c r="IR66" s="60"/>
      <c r="IS66" s="60"/>
      <c r="IT66" s="60"/>
      <c r="IU66" s="60"/>
      <c r="IV66" s="60"/>
      <c r="IW66" s="60"/>
      <c r="IX66" s="60"/>
    </row>
    <row r="67" spans="1:258" ht="14.25" hidden="1" thickTop="1" thickBot="1">
      <c r="A67" s="355"/>
      <c r="B67" s="392"/>
      <c r="C67" s="357"/>
      <c r="D67" s="154"/>
      <c r="E67" s="358"/>
      <c r="F67" s="358"/>
      <c r="G67" s="359"/>
      <c r="H67" s="358"/>
      <c r="I67" s="157"/>
      <c r="J67" s="158"/>
      <c r="K67" s="151" t="str">
        <f>IFERROR(CONCATENATE(INDEX('8- Politicas de admiistracion'!$B$16:$F$53,MATCH('5- Identificación de Riesgos'!J67,'8- Politicas de admiistracion'!$C$16:$C$54,0),1)," - ",L67),"")</f>
        <v/>
      </c>
      <c r="L67" s="152" t="str">
        <f>IFERROR(VLOOKUP(INDEX('8- Politicas de admiistracion'!$B$16:$F$64,MATCH('5- Identificación de Riesgos'!J67,'8- Politicas de admiistracion'!$C$16:$C$64,0),1),'8- Politicas de admiistracion'!$B$16:$F$64,5,FALSE),"")</f>
        <v/>
      </c>
      <c r="M67" s="358"/>
      <c r="N67" s="358"/>
      <c r="O67" s="15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c r="BM67" s="60"/>
      <c r="BN67" s="60"/>
      <c r="BO67" s="60"/>
      <c r="BP67" s="60"/>
      <c r="BQ67" s="60"/>
      <c r="BR67" s="60"/>
      <c r="BS67" s="60"/>
      <c r="BT67" s="60"/>
      <c r="BU67" s="60"/>
      <c r="BV67" s="60"/>
      <c r="BW67" s="60"/>
      <c r="BX67" s="60"/>
      <c r="BY67" s="60"/>
      <c r="BZ67" s="60"/>
      <c r="CA67" s="60"/>
      <c r="CB67" s="60"/>
      <c r="CC67" s="60"/>
      <c r="CD67" s="60"/>
      <c r="CE67" s="60"/>
      <c r="CF67" s="60"/>
      <c r="CG67" s="60"/>
      <c r="CH67" s="60"/>
      <c r="CI67" s="60"/>
      <c r="CJ67" s="60"/>
      <c r="CK67" s="60"/>
      <c r="CL67" s="60"/>
      <c r="CM67" s="60"/>
      <c r="CN67" s="60"/>
      <c r="CO67" s="60"/>
      <c r="CP67" s="60"/>
      <c r="CQ67" s="60"/>
      <c r="CR67" s="60"/>
      <c r="CS67" s="60"/>
      <c r="CT67" s="60"/>
      <c r="CU67" s="60"/>
      <c r="CV67" s="60"/>
      <c r="CW67" s="60"/>
      <c r="CX67" s="60"/>
      <c r="CY67" s="60"/>
      <c r="CZ67" s="60"/>
      <c r="DA67" s="60"/>
      <c r="DB67" s="60"/>
      <c r="DC67" s="60"/>
      <c r="DD67" s="60"/>
      <c r="DE67" s="60"/>
      <c r="DF67" s="60"/>
      <c r="DG67" s="60"/>
      <c r="DH67" s="60"/>
      <c r="DI67" s="60"/>
      <c r="DJ67" s="60"/>
      <c r="DK67" s="60"/>
      <c r="DL67" s="60"/>
      <c r="DM67" s="60"/>
      <c r="DN67" s="60"/>
      <c r="DO67" s="60"/>
      <c r="DP67" s="60"/>
      <c r="DQ67" s="60"/>
      <c r="DR67" s="60"/>
      <c r="DS67" s="60"/>
      <c r="DT67" s="60"/>
      <c r="DU67" s="60"/>
      <c r="DV67" s="60"/>
      <c r="DW67" s="60"/>
      <c r="DX67" s="60"/>
      <c r="DY67" s="60"/>
      <c r="DZ67" s="60"/>
      <c r="EA67" s="60"/>
      <c r="EB67" s="60"/>
      <c r="EC67" s="60"/>
      <c r="ED67" s="60"/>
      <c r="EE67" s="60"/>
      <c r="EF67" s="60"/>
      <c r="EG67" s="60"/>
      <c r="EH67" s="60"/>
      <c r="EI67" s="60"/>
      <c r="EJ67" s="60"/>
      <c r="EK67" s="60"/>
      <c r="EL67" s="60"/>
      <c r="EM67" s="60"/>
      <c r="EN67" s="60"/>
      <c r="EO67" s="60"/>
      <c r="EP67" s="60"/>
      <c r="EQ67" s="60"/>
      <c r="ER67" s="60"/>
      <c r="ES67" s="60"/>
      <c r="ET67" s="60"/>
      <c r="EU67" s="60"/>
      <c r="EV67" s="60"/>
      <c r="EW67" s="60"/>
      <c r="EX67" s="60"/>
      <c r="EY67" s="60"/>
      <c r="EZ67" s="60"/>
      <c r="FA67" s="60"/>
      <c r="FB67" s="60"/>
      <c r="FC67" s="60"/>
      <c r="FD67" s="60"/>
      <c r="FE67" s="60"/>
      <c r="FF67" s="60"/>
      <c r="FG67" s="60"/>
      <c r="FH67" s="60"/>
      <c r="FI67" s="60"/>
      <c r="FJ67" s="60"/>
      <c r="FK67" s="60"/>
      <c r="FL67" s="60"/>
      <c r="FM67" s="60"/>
      <c r="FN67" s="60"/>
      <c r="FO67" s="60"/>
      <c r="FP67" s="60"/>
      <c r="FQ67" s="60"/>
      <c r="FR67" s="60"/>
      <c r="FS67" s="60"/>
      <c r="FT67" s="60"/>
      <c r="FU67" s="60"/>
      <c r="FV67" s="60"/>
      <c r="FW67" s="60"/>
      <c r="FX67" s="60"/>
      <c r="FY67" s="60"/>
      <c r="FZ67" s="60"/>
      <c r="GA67" s="60"/>
      <c r="GB67" s="60"/>
      <c r="GC67" s="60"/>
      <c r="GD67" s="60"/>
      <c r="GE67" s="60"/>
      <c r="GF67" s="60"/>
      <c r="GG67" s="60"/>
      <c r="GH67" s="60"/>
      <c r="GI67" s="60"/>
      <c r="GJ67" s="60"/>
      <c r="GK67" s="60"/>
      <c r="GL67" s="60"/>
      <c r="GM67" s="60"/>
      <c r="GN67" s="60"/>
      <c r="GO67" s="60"/>
      <c r="GP67" s="60"/>
      <c r="GQ67" s="60"/>
      <c r="GR67" s="60"/>
      <c r="GS67" s="60"/>
      <c r="GT67" s="60"/>
      <c r="GU67" s="60"/>
      <c r="GV67" s="60"/>
      <c r="GW67" s="60"/>
      <c r="GX67" s="60"/>
      <c r="GY67" s="60"/>
      <c r="GZ67" s="60"/>
      <c r="HA67" s="60"/>
      <c r="HB67" s="60"/>
      <c r="HC67" s="60"/>
      <c r="HD67" s="60"/>
      <c r="HE67" s="60"/>
      <c r="HF67" s="60"/>
      <c r="HG67" s="60"/>
      <c r="HH67" s="60"/>
      <c r="HI67" s="60"/>
      <c r="HJ67" s="60"/>
      <c r="HK67" s="60"/>
      <c r="HL67" s="60"/>
      <c r="HM67" s="60"/>
      <c r="HN67" s="60"/>
      <c r="HO67" s="60"/>
      <c r="HP67" s="60"/>
      <c r="HQ67" s="60"/>
      <c r="HR67" s="60"/>
      <c r="HS67" s="60"/>
      <c r="HT67" s="60"/>
      <c r="HU67" s="60"/>
      <c r="HV67" s="60"/>
      <c r="HW67" s="60"/>
      <c r="HX67" s="60"/>
      <c r="HY67" s="60"/>
      <c r="HZ67" s="60"/>
      <c r="IA67" s="60"/>
      <c r="IB67" s="60"/>
      <c r="IC67" s="60"/>
      <c r="ID67" s="60"/>
      <c r="IE67" s="60"/>
      <c r="IF67" s="60"/>
      <c r="IG67" s="60"/>
      <c r="IH67" s="60"/>
      <c r="II67" s="60"/>
      <c r="IJ67" s="60"/>
      <c r="IK67" s="60"/>
      <c r="IL67" s="60"/>
      <c r="IM67" s="60"/>
      <c r="IN67" s="60"/>
      <c r="IO67" s="60"/>
      <c r="IP67" s="60"/>
      <c r="IQ67" s="60"/>
      <c r="IR67" s="60"/>
      <c r="IS67" s="60"/>
      <c r="IT67" s="60"/>
      <c r="IU67" s="60"/>
      <c r="IV67" s="60"/>
      <c r="IW67" s="60"/>
      <c r="IX67" s="60"/>
    </row>
    <row r="68" spans="1:258" ht="14.25" hidden="1" thickTop="1" thickBot="1">
      <c r="A68" s="355"/>
      <c r="B68" s="392"/>
      <c r="C68" s="357"/>
      <c r="D68" s="154"/>
      <c r="E68" s="358"/>
      <c r="F68" s="358"/>
      <c r="G68" s="359"/>
      <c r="H68" s="358"/>
      <c r="I68" s="157"/>
      <c r="J68" s="158"/>
      <c r="K68" s="151" t="str">
        <f>IFERROR(CONCATENATE(INDEX('8- Politicas de admiistracion'!$B$16:$F$53,MATCH('5- Identificación de Riesgos'!J68,'8- Politicas de admiistracion'!$C$16:$C$54,0),1)," - ",L68),"")</f>
        <v/>
      </c>
      <c r="L68" s="152" t="str">
        <f>IFERROR(VLOOKUP(INDEX('8- Politicas de admiistracion'!$B$16:$F$64,MATCH('5- Identificación de Riesgos'!J68,'8- Politicas de admiistracion'!$C$16:$C$64,0),1),'8- Politicas de admiistracion'!$B$16:$F$64,5,FALSE),"")</f>
        <v/>
      </c>
      <c r="M68" s="358"/>
      <c r="N68" s="358"/>
      <c r="O68" s="150"/>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c r="BM68" s="60"/>
      <c r="BN68" s="60"/>
      <c r="BO68" s="60"/>
      <c r="BP68" s="60"/>
      <c r="BQ68" s="60"/>
      <c r="BR68" s="60"/>
      <c r="BS68" s="60"/>
      <c r="BT68" s="60"/>
      <c r="BU68" s="60"/>
      <c r="BV68" s="60"/>
      <c r="BW68" s="60"/>
      <c r="BX68" s="60"/>
      <c r="BY68" s="60"/>
      <c r="BZ68" s="60"/>
      <c r="CA68" s="60"/>
      <c r="CB68" s="60"/>
      <c r="CC68" s="60"/>
      <c r="CD68" s="60"/>
      <c r="CE68" s="60"/>
      <c r="CF68" s="60"/>
      <c r="CG68" s="60"/>
      <c r="CH68" s="60"/>
      <c r="CI68" s="60"/>
      <c r="CJ68" s="60"/>
      <c r="CK68" s="60"/>
      <c r="CL68" s="60"/>
      <c r="CM68" s="60"/>
      <c r="CN68" s="60"/>
      <c r="CO68" s="60"/>
      <c r="CP68" s="60"/>
      <c r="CQ68" s="60"/>
      <c r="CR68" s="60"/>
      <c r="CS68" s="60"/>
      <c r="CT68" s="60"/>
      <c r="CU68" s="60"/>
      <c r="CV68" s="60"/>
      <c r="CW68" s="60"/>
      <c r="CX68" s="60"/>
      <c r="CY68" s="60"/>
      <c r="CZ68" s="60"/>
      <c r="DA68" s="60"/>
      <c r="DB68" s="60"/>
      <c r="DC68" s="60"/>
      <c r="DD68" s="60"/>
      <c r="DE68" s="60"/>
      <c r="DF68" s="60"/>
      <c r="DG68" s="60"/>
      <c r="DH68" s="60"/>
      <c r="DI68" s="60"/>
      <c r="DJ68" s="60"/>
      <c r="DK68" s="60"/>
      <c r="DL68" s="60"/>
      <c r="DM68" s="60"/>
      <c r="DN68" s="60"/>
      <c r="DO68" s="60"/>
      <c r="DP68" s="60"/>
      <c r="DQ68" s="60"/>
      <c r="DR68" s="60"/>
      <c r="DS68" s="60"/>
      <c r="DT68" s="60"/>
      <c r="DU68" s="60"/>
      <c r="DV68" s="60"/>
      <c r="DW68" s="60"/>
      <c r="DX68" s="60"/>
      <c r="DY68" s="60"/>
      <c r="DZ68" s="60"/>
      <c r="EA68" s="60"/>
      <c r="EB68" s="60"/>
      <c r="EC68" s="60"/>
      <c r="ED68" s="60"/>
      <c r="EE68" s="60"/>
      <c r="EF68" s="60"/>
      <c r="EG68" s="60"/>
      <c r="EH68" s="60"/>
      <c r="EI68" s="60"/>
      <c r="EJ68" s="60"/>
      <c r="EK68" s="60"/>
      <c r="EL68" s="60"/>
      <c r="EM68" s="60"/>
      <c r="EN68" s="60"/>
      <c r="EO68" s="60"/>
      <c r="EP68" s="60"/>
      <c r="EQ68" s="60"/>
      <c r="ER68" s="60"/>
      <c r="ES68" s="60"/>
      <c r="ET68" s="60"/>
      <c r="EU68" s="60"/>
      <c r="EV68" s="60"/>
      <c r="EW68" s="60"/>
      <c r="EX68" s="60"/>
      <c r="EY68" s="60"/>
      <c r="EZ68" s="60"/>
      <c r="FA68" s="60"/>
      <c r="FB68" s="60"/>
      <c r="FC68" s="60"/>
      <c r="FD68" s="60"/>
      <c r="FE68" s="60"/>
      <c r="FF68" s="60"/>
      <c r="FG68" s="60"/>
      <c r="FH68" s="60"/>
      <c r="FI68" s="60"/>
      <c r="FJ68" s="60"/>
      <c r="FK68" s="60"/>
      <c r="FL68" s="60"/>
      <c r="FM68" s="60"/>
      <c r="FN68" s="60"/>
      <c r="FO68" s="60"/>
      <c r="FP68" s="60"/>
      <c r="FQ68" s="60"/>
      <c r="FR68" s="60"/>
      <c r="FS68" s="60"/>
      <c r="FT68" s="60"/>
      <c r="FU68" s="60"/>
      <c r="FV68" s="60"/>
      <c r="FW68" s="60"/>
      <c r="FX68" s="60"/>
      <c r="FY68" s="60"/>
      <c r="FZ68" s="60"/>
      <c r="GA68" s="60"/>
      <c r="GB68" s="60"/>
      <c r="GC68" s="60"/>
      <c r="GD68" s="60"/>
      <c r="GE68" s="60"/>
      <c r="GF68" s="60"/>
      <c r="GG68" s="60"/>
      <c r="GH68" s="60"/>
      <c r="GI68" s="60"/>
      <c r="GJ68" s="60"/>
      <c r="GK68" s="60"/>
      <c r="GL68" s="60"/>
      <c r="GM68" s="60"/>
      <c r="GN68" s="60"/>
      <c r="GO68" s="60"/>
      <c r="GP68" s="60"/>
      <c r="GQ68" s="60"/>
      <c r="GR68" s="60"/>
      <c r="GS68" s="60"/>
      <c r="GT68" s="60"/>
      <c r="GU68" s="60"/>
      <c r="GV68" s="60"/>
      <c r="GW68" s="60"/>
      <c r="GX68" s="60"/>
      <c r="GY68" s="60"/>
      <c r="GZ68" s="60"/>
      <c r="HA68" s="60"/>
      <c r="HB68" s="60"/>
      <c r="HC68" s="60"/>
      <c r="HD68" s="60"/>
      <c r="HE68" s="60"/>
      <c r="HF68" s="60"/>
      <c r="HG68" s="60"/>
      <c r="HH68" s="60"/>
      <c r="HI68" s="60"/>
      <c r="HJ68" s="60"/>
      <c r="HK68" s="60"/>
      <c r="HL68" s="60"/>
      <c r="HM68" s="60"/>
      <c r="HN68" s="60"/>
      <c r="HO68" s="60"/>
      <c r="HP68" s="60"/>
      <c r="HQ68" s="60"/>
      <c r="HR68" s="60"/>
      <c r="HS68" s="60"/>
      <c r="HT68" s="60"/>
      <c r="HU68" s="60"/>
      <c r="HV68" s="60"/>
      <c r="HW68" s="60"/>
      <c r="HX68" s="60"/>
      <c r="HY68" s="60"/>
      <c r="HZ68" s="60"/>
      <c r="IA68" s="60"/>
      <c r="IB68" s="60"/>
      <c r="IC68" s="60"/>
      <c r="ID68" s="60"/>
      <c r="IE68" s="60"/>
      <c r="IF68" s="60"/>
      <c r="IG68" s="60"/>
      <c r="IH68" s="60"/>
      <c r="II68" s="60"/>
      <c r="IJ68" s="60"/>
      <c r="IK68" s="60"/>
      <c r="IL68" s="60"/>
      <c r="IM68" s="60"/>
      <c r="IN68" s="60"/>
      <c r="IO68" s="60"/>
      <c r="IP68" s="60"/>
      <c r="IQ68" s="60"/>
      <c r="IR68" s="60"/>
      <c r="IS68" s="60"/>
      <c r="IT68" s="60"/>
      <c r="IU68" s="60"/>
      <c r="IV68" s="60"/>
      <c r="IW68" s="60"/>
      <c r="IX68" s="60"/>
    </row>
    <row r="69" spans="1:258" ht="14.25" hidden="1" thickTop="1" thickBot="1">
      <c r="A69" s="355"/>
      <c r="B69" s="392"/>
      <c r="C69" s="357"/>
      <c r="D69" s="154"/>
      <c r="E69" s="358"/>
      <c r="F69" s="358"/>
      <c r="G69" s="359"/>
      <c r="H69" s="358"/>
      <c r="I69" s="157"/>
      <c r="J69" s="158"/>
      <c r="K69" s="151" t="str">
        <f>IFERROR(CONCATENATE(INDEX('8- Politicas de admiistracion'!$B$16:$F$53,MATCH('5- Identificación de Riesgos'!J69,'8- Politicas de admiistracion'!$C$16:$C$54,0),1)," - ",L69),"")</f>
        <v/>
      </c>
      <c r="L69" s="152" t="str">
        <f>IFERROR(VLOOKUP(INDEX('8- Politicas de admiistracion'!$B$16:$F$64,MATCH('5- Identificación de Riesgos'!J69,'8- Politicas de admiistracion'!$C$16:$C$64,0),1),'8- Politicas de admiistracion'!$B$16:$F$64,5,FALSE),"")</f>
        <v/>
      </c>
      <c r="M69" s="358"/>
      <c r="N69" s="358"/>
      <c r="O69" s="150"/>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c r="BM69" s="60"/>
      <c r="BN69" s="60"/>
      <c r="BO69" s="60"/>
      <c r="BP69" s="60"/>
      <c r="BQ69" s="60"/>
      <c r="BR69" s="60"/>
      <c r="BS69" s="60"/>
      <c r="BT69" s="60"/>
      <c r="BU69" s="60"/>
      <c r="BV69" s="60"/>
      <c r="BW69" s="60"/>
      <c r="BX69" s="60"/>
      <c r="BY69" s="60"/>
      <c r="BZ69" s="60"/>
      <c r="CA69" s="60"/>
      <c r="CB69" s="60"/>
      <c r="CC69" s="60"/>
      <c r="CD69" s="60"/>
      <c r="CE69" s="60"/>
      <c r="CF69" s="60"/>
      <c r="CG69" s="60"/>
      <c r="CH69" s="60"/>
      <c r="CI69" s="60"/>
      <c r="CJ69" s="60"/>
      <c r="CK69" s="60"/>
      <c r="CL69" s="60"/>
      <c r="CM69" s="60"/>
      <c r="CN69" s="60"/>
      <c r="CO69" s="60"/>
      <c r="CP69" s="60"/>
      <c r="CQ69" s="60"/>
      <c r="CR69" s="60"/>
      <c r="CS69" s="60"/>
      <c r="CT69" s="60"/>
      <c r="CU69" s="60"/>
      <c r="CV69" s="60"/>
      <c r="CW69" s="60"/>
      <c r="CX69" s="60"/>
      <c r="CY69" s="60"/>
      <c r="CZ69" s="60"/>
      <c r="DA69" s="60"/>
      <c r="DB69" s="60"/>
      <c r="DC69" s="60"/>
      <c r="DD69" s="60"/>
      <c r="DE69" s="60"/>
      <c r="DF69" s="60"/>
      <c r="DG69" s="60"/>
      <c r="DH69" s="60"/>
      <c r="DI69" s="60"/>
      <c r="DJ69" s="60"/>
      <c r="DK69" s="60"/>
      <c r="DL69" s="60"/>
      <c r="DM69" s="60"/>
      <c r="DN69" s="60"/>
      <c r="DO69" s="60"/>
      <c r="DP69" s="60"/>
      <c r="DQ69" s="60"/>
      <c r="DR69" s="60"/>
      <c r="DS69" s="60"/>
      <c r="DT69" s="60"/>
      <c r="DU69" s="60"/>
      <c r="DV69" s="60"/>
      <c r="DW69" s="60"/>
      <c r="DX69" s="60"/>
      <c r="DY69" s="60"/>
      <c r="DZ69" s="60"/>
      <c r="EA69" s="60"/>
      <c r="EB69" s="60"/>
      <c r="EC69" s="60"/>
      <c r="ED69" s="60"/>
      <c r="EE69" s="60"/>
      <c r="EF69" s="60"/>
      <c r="EG69" s="60"/>
      <c r="EH69" s="60"/>
      <c r="EI69" s="60"/>
      <c r="EJ69" s="60"/>
      <c r="EK69" s="60"/>
      <c r="EL69" s="60"/>
      <c r="EM69" s="60"/>
      <c r="EN69" s="60"/>
      <c r="EO69" s="60"/>
      <c r="EP69" s="60"/>
      <c r="EQ69" s="60"/>
      <c r="ER69" s="60"/>
      <c r="ES69" s="60"/>
      <c r="ET69" s="60"/>
      <c r="EU69" s="60"/>
      <c r="EV69" s="60"/>
      <c r="EW69" s="60"/>
      <c r="EX69" s="60"/>
      <c r="EY69" s="60"/>
      <c r="EZ69" s="60"/>
      <c r="FA69" s="60"/>
      <c r="FB69" s="60"/>
      <c r="FC69" s="60"/>
      <c r="FD69" s="60"/>
      <c r="FE69" s="60"/>
      <c r="FF69" s="60"/>
      <c r="FG69" s="60"/>
      <c r="FH69" s="60"/>
      <c r="FI69" s="60"/>
      <c r="FJ69" s="60"/>
      <c r="FK69" s="60"/>
      <c r="FL69" s="60"/>
      <c r="FM69" s="60"/>
      <c r="FN69" s="60"/>
      <c r="FO69" s="60"/>
      <c r="FP69" s="60"/>
      <c r="FQ69" s="60"/>
      <c r="FR69" s="60"/>
      <c r="FS69" s="60"/>
      <c r="FT69" s="60"/>
      <c r="FU69" s="60"/>
      <c r="FV69" s="60"/>
      <c r="FW69" s="60"/>
      <c r="FX69" s="60"/>
      <c r="FY69" s="60"/>
      <c r="FZ69" s="60"/>
      <c r="GA69" s="60"/>
      <c r="GB69" s="60"/>
      <c r="GC69" s="60"/>
      <c r="GD69" s="60"/>
      <c r="GE69" s="60"/>
      <c r="GF69" s="60"/>
      <c r="GG69" s="60"/>
      <c r="GH69" s="60"/>
      <c r="GI69" s="60"/>
      <c r="GJ69" s="60"/>
      <c r="GK69" s="60"/>
      <c r="GL69" s="60"/>
      <c r="GM69" s="60"/>
      <c r="GN69" s="60"/>
      <c r="GO69" s="60"/>
      <c r="GP69" s="60"/>
      <c r="GQ69" s="60"/>
      <c r="GR69" s="60"/>
      <c r="GS69" s="60"/>
      <c r="GT69" s="60"/>
      <c r="GU69" s="60"/>
      <c r="GV69" s="60"/>
      <c r="GW69" s="60"/>
      <c r="GX69" s="60"/>
      <c r="GY69" s="60"/>
      <c r="GZ69" s="60"/>
      <c r="HA69" s="60"/>
      <c r="HB69" s="60"/>
      <c r="HC69" s="60"/>
      <c r="HD69" s="60"/>
      <c r="HE69" s="60"/>
      <c r="HF69" s="60"/>
      <c r="HG69" s="60"/>
      <c r="HH69" s="60"/>
      <c r="HI69" s="60"/>
      <c r="HJ69" s="60"/>
      <c r="HK69" s="60"/>
      <c r="HL69" s="60"/>
      <c r="HM69" s="60"/>
      <c r="HN69" s="60"/>
      <c r="HO69" s="60"/>
      <c r="HP69" s="60"/>
      <c r="HQ69" s="60"/>
      <c r="HR69" s="60"/>
      <c r="HS69" s="60"/>
      <c r="HT69" s="60"/>
      <c r="HU69" s="60"/>
      <c r="HV69" s="60"/>
      <c r="HW69" s="60"/>
      <c r="HX69" s="60"/>
      <c r="HY69" s="60"/>
      <c r="HZ69" s="60"/>
      <c r="IA69" s="60"/>
      <c r="IB69" s="60"/>
      <c r="IC69" s="60"/>
      <c r="ID69" s="60"/>
      <c r="IE69" s="60"/>
      <c r="IF69" s="60"/>
      <c r="IG69" s="60"/>
      <c r="IH69" s="60"/>
      <c r="II69" s="60"/>
      <c r="IJ69" s="60"/>
      <c r="IK69" s="60"/>
      <c r="IL69" s="60"/>
      <c r="IM69" s="60"/>
      <c r="IN69" s="60"/>
      <c r="IO69" s="60"/>
      <c r="IP69" s="60"/>
      <c r="IQ69" s="60"/>
      <c r="IR69" s="60"/>
      <c r="IS69" s="60"/>
      <c r="IT69" s="60"/>
      <c r="IU69" s="60"/>
      <c r="IV69" s="60"/>
      <c r="IW69" s="60"/>
      <c r="IX69" s="60"/>
    </row>
    <row r="70" spans="1:258" ht="16.5" hidden="1" customHeight="1" thickTop="1" thickBot="1">
      <c r="A70" s="355">
        <v>8</v>
      </c>
      <c r="B70" s="356" t="s">
        <v>329</v>
      </c>
      <c r="C70" s="357" t="s">
        <v>330</v>
      </c>
      <c r="D70" s="149" t="s">
        <v>322</v>
      </c>
      <c r="E70" s="358">
        <v>2</v>
      </c>
      <c r="F70" s="358">
        <v>0</v>
      </c>
      <c r="G70" s="359">
        <f t="shared" ref="G70" si="5">F70/E70</f>
        <v>0</v>
      </c>
      <c r="H70" s="358" t="str">
        <f>CONCATENATE(IF(G70&lt;='8- Politicas de admiistracion'!$D$6,'8- Politicas de admiistracion'!$B$6,IF(G70&lt;='8- Politicas de admiistracion'!$D$7,'8- Politicas de admiistracion'!$B$7,IF(G70&lt;='8- Politicas de admiistracion'!$D$8,'8- Politicas de admiistracion'!$B$8,IF(G70&lt;='8- Politicas de admiistracion'!$D$9,'8- Politicas de admiistracion'!$B$9,IF(G70&lt;='8- Politicas de admiistracion'!$D$10,'8- Politicas de admiistracion'!$B$10,"Probabilidad no valida")))))," - ",VLOOKUP(IF(G70&lt;='8- Politicas de admiistracion'!$D$6,'8- Politicas de admiistracion'!$B$6,IF(G70&lt;='8- Politicas de admiistracion'!$D$7,'8- Politicas de admiistracion'!$B$7,IF(G70&lt;='8- Politicas de admiistracion'!$D$8,'8- Politicas de admiistracion'!$B$8,IF(G70&lt;='8- Politicas de admiistracion'!$D$9,'8- Politicas de admiistracion'!$B$9,IF(G70&lt;='8- Politicas de admiistracion'!$D$10,'8- Politicas de admiistracion'!$B$10,"Probabilidad no valida"))))),'8- Politicas de admiistracion'!$B$6:$F$10,5,FALSE))</f>
        <v>Muy Baja - 1</v>
      </c>
      <c r="I70" s="157" t="s">
        <v>290</v>
      </c>
      <c r="J70" s="158" t="s">
        <v>323</v>
      </c>
      <c r="K70" s="151" t="str">
        <f>IFERROR(CONCATENATE(INDEX('8- Politicas de admiistracion'!$B$16:$F$53,MATCH('5- Identificación de Riesgos'!J70,'8- Politicas de admiistracion'!$C$16:$C$54,0),1)," - ",L70),"")</f>
        <v>Mayor - 4</v>
      </c>
      <c r="L70" s="152">
        <f>IFERROR(VLOOKUP(INDEX('8- Politicas de admiistracion'!$B$16:$F$64,MATCH('5- Identificación de Riesgos'!J70,'8- Politicas de admiistracion'!$C$16:$C$64,0),1),'8- Politicas de admiistracion'!$B$16:$F$64,5,FALSE),"")</f>
        <v>4</v>
      </c>
      <c r="M70" s="358" t="str">
        <f>IFERROR(CONCATENATE(INDEX('8- Politicas de admiistracion'!$B$16:$F$53,MATCH(ROUND(AVERAGE(L70:L79),0),'8- Politicas de admiistracion'!$F$16:$F$53,0),1)," - ",ROUND(AVERAGE(L70:L79),0)),"")</f>
        <v>Moderado - 3</v>
      </c>
      <c r="N70" s="358" t="str">
        <f>IFERROR(CONCATENATE(VLOOKUP((LEFT(H70,LEN(H70)-4)&amp;LEFT(M70,LEN(M70)-4)),'9- Matriz de Calor '!$D$17:$E$41,2,0)," - ",RIGHT(H70,1)*RIGHT(M70,1)),"")</f>
        <v>Moderado - 3</v>
      </c>
      <c r="O70" s="387">
        <f>RIGHT(H70,1)*RIGHT(M70,1)</f>
        <v>3</v>
      </c>
      <c r="P70" s="60"/>
      <c r="Q70" s="59" t="s">
        <v>311</v>
      </c>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c r="BM70" s="60"/>
      <c r="BN70" s="60"/>
      <c r="BO70" s="60"/>
      <c r="BP70" s="60"/>
      <c r="BQ70" s="60"/>
      <c r="BR70" s="60"/>
      <c r="BS70" s="60"/>
      <c r="BT70" s="60"/>
      <c r="BU70" s="60"/>
      <c r="BV70" s="60"/>
      <c r="BW70" s="60"/>
      <c r="BX70" s="60"/>
      <c r="BY70" s="60"/>
      <c r="BZ70" s="60"/>
      <c r="CA70" s="60"/>
      <c r="CB70" s="60"/>
      <c r="CC70" s="60"/>
      <c r="CD70" s="60"/>
      <c r="CE70" s="60"/>
      <c r="CF70" s="60"/>
      <c r="CG70" s="60"/>
      <c r="CH70" s="60"/>
      <c r="CI70" s="60"/>
      <c r="CJ70" s="60"/>
      <c r="CK70" s="60"/>
      <c r="CL70" s="60"/>
      <c r="CM70" s="60"/>
      <c r="CN70" s="60"/>
      <c r="CO70" s="60"/>
      <c r="CP70" s="60"/>
      <c r="CQ70" s="60"/>
      <c r="CR70" s="60"/>
      <c r="CS70" s="60"/>
      <c r="CT70" s="60"/>
      <c r="CU70" s="60"/>
      <c r="CV70" s="60"/>
      <c r="CW70" s="60"/>
      <c r="CX70" s="60"/>
      <c r="CY70" s="60"/>
      <c r="CZ70" s="60"/>
      <c r="DA70" s="60"/>
      <c r="DB70" s="60"/>
      <c r="DC70" s="60"/>
      <c r="DD70" s="60"/>
      <c r="DE70" s="60"/>
      <c r="DF70" s="60"/>
      <c r="DG70" s="60"/>
      <c r="DH70" s="60"/>
      <c r="DI70" s="60"/>
      <c r="DJ70" s="60"/>
      <c r="DK70" s="60"/>
      <c r="DL70" s="60"/>
      <c r="DM70" s="60"/>
      <c r="DN70" s="60"/>
      <c r="DO70" s="60"/>
      <c r="DP70" s="60"/>
      <c r="DQ70" s="60"/>
      <c r="DR70" s="60"/>
      <c r="DS70" s="60"/>
      <c r="DT70" s="60"/>
      <c r="DU70" s="60"/>
      <c r="DV70" s="60"/>
      <c r="DW70" s="60"/>
      <c r="DX70" s="60"/>
      <c r="DY70" s="60"/>
      <c r="DZ70" s="60"/>
      <c r="EA70" s="60"/>
      <c r="EB70" s="60"/>
      <c r="EC70" s="60"/>
      <c r="ED70" s="60"/>
      <c r="EE70" s="60"/>
      <c r="EF70" s="60"/>
      <c r="EG70" s="60"/>
      <c r="EH70" s="60"/>
      <c r="EI70" s="60"/>
      <c r="EJ70" s="60"/>
      <c r="EK70" s="60"/>
      <c r="EL70" s="60"/>
      <c r="EM70" s="60"/>
      <c r="EN70" s="60"/>
      <c r="EO70" s="60"/>
      <c r="EP70" s="60"/>
      <c r="EQ70" s="60"/>
      <c r="ER70" s="60"/>
      <c r="ES70" s="60"/>
      <c r="ET70" s="60"/>
      <c r="EU70" s="60"/>
      <c r="EV70" s="60"/>
      <c r="EW70" s="60"/>
      <c r="EX70" s="60"/>
      <c r="EY70" s="60"/>
      <c r="EZ70" s="60"/>
      <c r="FA70" s="60"/>
      <c r="FB70" s="60"/>
      <c r="FC70" s="60"/>
      <c r="FD70" s="60"/>
      <c r="FE70" s="60"/>
      <c r="FF70" s="60"/>
      <c r="FG70" s="60"/>
      <c r="FH70" s="60"/>
      <c r="FI70" s="60"/>
      <c r="FJ70" s="60"/>
      <c r="FK70" s="60"/>
      <c r="FL70" s="60"/>
      <c r="FM70" s="60"/>
      <c r="FN70" s="60"/>
      <c r="FO70" s="60"/>
      <c r="FP70" s="60"/>
      <c r="FQ70" s="60"/>
      <c r="FR70" s="60"/>
      <c r="FS70" s="60"/>
      <c r="FT70" s="60"/>
      <c r="FU70" s="60"/>
      <c r="FV70" s="60"/>
      <c r="FW70" s="60"/>
      <c r="FX70" s="60"/>
      <c r="FY70" s="60"/>
      <c r="FZ70" s="60"/>
      <c r="GA70" s="60"/>
      <c r="GB70" s="60"/>
      <c r="GC70" s="60"/>
      <c r="GD70" s="60"/>
      <c r="GE70" s="60"/>
      <c r="GF70" s="60"/>
      <c r="GG70" s="60"/>
      <c r="GH70" s="60"/>
      <c r="GI70" s="60"/>
      <c r="GJ70" s="60"/>
      <c r="GK70" s="60"/>
      <c r="GL70" s="60"/>
      <c r="GM70" s="60"/>
      <c r="GN70" s="60"/>
      <c r="GO70" s="60"/>
      <c r="GP70" s="60"/>
      <c r="GQ70" s="60"/>
      <c r="GR70" s="60"/>
      <c r="GS70" s="60"/>
      <c r="GT70" s="60"/>
      <c r="GU70" s="60"/>
      <c r="GV70" s="60"/>
      <c r="GW70" s="60"/>
      <c r="GX70" s="60"/>
      <c r="GY70" s="60"/>
      <c r="GZ70" s="60"/>
      <c r="HA70" s="60"/>
      <c r="HB70" s="60"/>
      <c r="HC70" s="60"/>
      <c r="HD70" s="60"/>
      <c r="HE70" s="60"/>
      <c r="HF70" s="60"/>
      <c r="HG70" s="60"/>
      <c r="HH70" s="60"/>
      <c r="HI70" s="60"/>
      <c r="HJ70" s="60"/>
      <c r="HK70" s="60"/>
      <c r="HL70" s="60"/>
      <c r="HM70" s="60"/>
      <c r="HN70" s="60"/>
      <c r="HO70" s="60"/>
      <c r="HP70" s="60"/>
      <c r="HQ70" s="60"/>
      <c r="HR70" s="60"/>
      <c r="HS70" s="60"/>
      <c r="HT70" s="60"/>
      <c r="HU70" s="60"/>
      <c r="HV70" s="60"/>
      <c r="HW70" s="60"/>
      <c r="HX70" s="60"/>
      <c r="HY70" s="60"/>
      <c r="HZ70" s="60"/>
      <c r="IA70" s="60"/>
      <c r="IB70" s="60"/>
      <c r="IC70" s="60"/>
      <c r="ID70" s="60"/>
      <c r="IE70" s="60"/>
      <c r="IF70" s="60"/>
      <c r="IG70" s="60"/>
      <c r="IH70" s="60"/>
      <c r="II70" s="60"/>
      <c r="IJ70" s="60"/>
      <c r="IK70" s="60"/>
      <c r="IL70" s="60"/>
      <c r="IM70" s="60"/>
      <c r="IN70" s="60"/>
      <c r="IO70" s="60"/>
      <c r="IP70" s="60"/>
      <c r="IQ70" s="60"/>
      <c r="IR70" s="60"/>
      <c r="IS70" s="60"/>
      <c r="IT70" s="60"/>
      <c r="IU70" s="60"/>
      <c r="IV70" s="60"/>
      <c r="IW70" s="60"/>
      <c r="IX70" s="60"/>
    </row>
    <row r="71" spans="1:258" ht="21.75" hidden="1" customHeight="1" thickTop="1" thickBot="1">
      <c r="A71" s="355"/>
      <c r="B71" s="356"/>
      <c r="C71" s="357"/>
      <c r="D71" s="149" t="s">
        <v>324</v>
      </c>
      <c r="E71" s="358"/>
      <c r="F71" s="358"/>
      <c r="G71" s="359"/>
      <c r="H71" s="358"/>
      <c r="I71" s="157" t="s">
        <v>313</v>
      </c>
      <c r="J71" s="158" t="s">
        <v>315</v>
      </c>
      <c r="K71" s="151" t="str">
        <f>IFERROR(CONCATENATE(INDEX('8- Politicas de admiistracion'!$B$16:$F$53,MATCH('5- Identificación de Riesgos'!J71,'8- Politicas de admiistracion'!$C$16:$C$54,0),1)," - ",L71),"")</f>
        <v>Menor - 2</v>
      </c>
      <c r="L71" s="152">
        <f>IFERROR(VLOOKUP(INDEX('8- Politicas de admiistracion'!$B$16:$F$64,MATCH('5- Identificación de Riesgos'!J71,'8- Politicas de admiistracion'!$C$16:$C$64,0),1),'8- Politicas de admiistracion'!$B$16:$F$64,5,FALSE),"")</f>
        <v>2</v>
      </c>
      <c r="M71" s="358"/>
      <c r="N71" s="358"/>
      <c r="O71" s="387"/>
      <c r="P71" s="60"/>
      <c r="Q71" s="59" t="s">
        <v>315</v>
      </c>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c r="BM71" s="60"/>
      <c r="BN71" s="60"/>
      <c r="BO71" s="60"/>
      <c r="BP71" s="60"/>
      <c r="BQ71" s="60"/>
      <c r="BR71" s="60"/>
      <c r="BS71" s="60"/>
      <c r="BT71" s="60"/>
      <c r="BU71" s="60"/>
      <c r="BV71" s="60"/>
      <c r="BW71" s="60"/>
      <c r="BX71" s="60"/>
      <c r="BY71" s="60"/>
      <c r="BZ71" s="60"/>
      <c r="CA71" s="60"/>
      <c r="CB71" s="60"/>
      <c r="CC71" s="60"/>
      <c r="CD71" s="60"/>
      <c r="CE71" s="60"/>
      <c r="CF71" s="60"/>
      <c r="CG71" s="60"/>
      <c r="CH71" s="60"/>
      <c r="CI71" s="60"/>
      <c r="CJ71" s="60"/>
      <c r="CK71" s="60"/>
      <c r="CL71" s="60"/>
      <c r="CM71" s="60"/>
      <c r="CN71" s="60"/>
      <c r="CO71" s="60"/>
      <c r="CP71" s="60"/>
      <c r="CQ71" s="60"/>
      <c r="CR71" s="60"/>
      <c r="CS71" s="60"/>
      <c r="CT71" s="60"/>
      <c r="CU71" s="60"/>
      <c r="CV71" s="60"/>
      <c r="CW71" s="60"/>
      <c r="CX71" s="60"/>
      <c r="CY71" s="60"/>
      <c r="CZ71" s="60"/>
      <c r="DA71" s="60"/>
      <c r="DB71" s="60"/>
      <c r="DC71" s="60"/>
      <c r="DD71" s="60"/>
      <c r="DE71" s="60"/>
      <c r="DF71" s="60"/>
      <c r="DG71" s="60"/>
      <c r="DH71" s="60"/>
      <c r="DI71" s="60"/>
      <c r="DJ71" s="60"/>
      <c r="DK71" s="60"/>
      <c r="DL71" s="60"/>
      <c r="DM71" s="60"/>
      <c r="DN71" s="60"/>
      <c r="DO71" s="60"/>
      <c r="DP71" s="60"/>
      <c r="DQ71" s="60"/>
      <c r="DR71" s="60"/>
      <c r="DS71" s="60"/>
      <c r="DT71" s="60"/>
      <c r="DU71" s="60"/>
      <c r="DV71" s="60"/>
      <c r="DW71" s="60"/>
      <c r="DX71" s="60"/>
      <c r="DY71" s="60"/>
      <c r="DZ71" s="60"/>
      <c r="EA71" s="60"/>
      <c r="EB71" s="60"/>
      <c r="EC71" s="60"/>
      <c r="ED71" s="60"/>
      <c r="EE71" s="60"/>
      <c r="EF71" s="60"/>
      <c r="EG71" s="60"/>
      <c r="EH71" s="60"/>
      <c r="EI71" s="60"/>
      <c r="EJ71" s="60"/>
      <c r="EK71" s="60"/>
      <c r="EL71" s="60"/>
      <c r="EM71" s="60"/>
      <c r="EN71" s="60"/>
      <c r="EO71" s="60"/>
      <c r="EP71" s="60"/>
      <c r="EQ71" s="60"/>
      <c r="ER71" s="60"/>
      <c r="ES71" s="60"/>
      <c r="ET71" s="60"/>
      <c r="EU71" s="60"/>
      <c r="EV71" s="60"/>
      <c r="EW71" s="60"/>
      <c r="EX71" s="60"/>
      <c r="EY71" s="60"/>
      <c r="EZ71" s="60"/>
      <c r="FA71" s="60"/>
      <c r="FB71" s="60"/>
      <c r="FC71" s="60"/>
      <c r="FD71" s="60"/>
      <c r="FE71" s="60"/>
      <c r="FF71" s="60"/>
      <c r="FG71" s="60"/>
      <c r="FH71" s="60"/>
      <c r="FI71" s="60"/>
      <c r="FJ71" s="60"/>
      <c r="FK71" s="60"/>
      <c r="FL71" s="60"/>
      <c r="FM71" s="60"/>
      <c r="FN71" s="60"/>
      <c r="FO71" s="60"/>
      <c r="FP71" s="60"/>
      <c r="FQ71" s="60"/>
      <c r="FR71" s="60"/>
      <c r="FS71" s="60"/>
      <c r="FT71" s="60"/>
      <c r="FU71" s="60"/>
      <c r="FV71" s="60"/>
      <c r="FW71" s="60"/>
      <c r="FX71" s="60"/>
      <c r="FY71" s="60"/>
      <c r="FZ71" s="60"/>
      <c r="GA71" s="60"/>
      <c r="GB71" s="60"/>
      <c r="GC71" s="60"/>
      <c r="GD71" s="60"/>
      <c r="GE71" s="60"/>
      <c r="GF71" s="60"/>
      <c r="GG71" s="60"/>
      <c r="GH71" s="60"/>
      <c r="GI71" s="60"/>
      <c r="GJ71" s="60"/>
      <c r="GK71" s="60"/>
      <c r="GL71" s="60"/>
      <c r="GM71" s="60"/>
      <c r="GN71" s="60"/>
      <c r="GO71" s="60"/>
      <c r="GP71" s="60"/>
      <c r="GQ71" s="60"/>
      <c r="GR71" s="60"/>
      <c r="GS71" s="60"/>
      <c r="GT71" s="60"/>
      <c r="GU71" s="60"/>
      <c r="GV71" s="60"/>
      <c r="GW71" s="60"/>
      <c r="GX71" s="60"/>
      <c r="GY71" s="60"/>
      <c r="GZ71" s="60"/>
      <c r="HA71" s="60"/>
      <c r="HB71" s="60"/>
      <c r="HC71" s="60"/>
      <c r="HD71" s="60"/>
      <c r="HE71" s="60"/>
      <c r="HF71" s="60"/>
      <c r="HG71" s="60"/>
      <c r="HH71" s="60"/>
      <c r="HI71" s="60"/>
      <c r="HJ71" s="60"/>
      <c r="HK71" s="60"/>
      <c r="HL71" s="60"/>
      <c r="HM71" s="60"/>
      <c r="HN71" s="60"/>
      <c r="HO71" s="60"/>
      <c r="HP71" s="60"/>
      <c r="HQ71" s="60"/>
      <c r="HR71" s="60"/>
      <c r="HS71" s="60"/>
      <c r="HT71" s="60"/>
      <c r="HU71" s="60"/>
      <c r="HV71" s="60"/>
      <c r="HW71" s="60"/>
      <c r="HX71" s="60"/>
      <c r="HY71" s="60"/>
      <c r="HZ71" s="60"/>
      <c r="IA71" s="60"/>
      <c r="IB71" s="60"/>
      <c r="IC71" s="60"/>
      <c r="ID71" s="60"/>
      <c r="IE71" s="60"/>
      <c r="IF71" s="60"/>
      <c r="IG71" s="60"/>
      <c r="IH71" s="60"/>
      <c r="II71" s="60"/>
      <c r="IJ71" s="60"/>
      <c r="IK71" s="60"/>
      <c r="IL71" s="60"/>
      <c r="IM71" s="60"/>
      <c r="IN71" s="60"/>
      <c r="IO71" s="60"/>
      <c r="IP71" s="60"/>
      <c r="IQ71" s="60"/>
      <c r="IR71" s="60"/>
      <c r="IS71" s="60"/>
      <c r="IT71" s="60"/>
      <c r="IU71" s="60"/>
      <c r="IV71" s="60"/>
      <c r="IW71" s="60"/>
      <c r="IX71" s="60"/>
    </row>
    <row r="72" spans="1:258" ht="30.75" hidden="1" customHeight="1" thickTop="1" thickBot="1">
      <c r="A72" s="355"/>
      <c r="B72" s="356"/>
      <c r="C72" s="357"/>
      <c r="D72" s="149" t="s">
        <v>331</v>
      </c>
      <c r="E72" s="358"/>
      <c r="F72" s="358"/>
      <c r="G72" s="359"/>
      <c r="H72" s="358"/>
      <c r="I72" s="157" t="s">
        <v>285</v>
      </c>
      <c r="J72" s="158" t="s">
        <v>326</v>
      </c>
      <c r="K72" s="151" t="str">
        <f>IFERROR(CONCATENATE(INDEX('8- Politicas de admiistracion'!$B$16:$F$53,MATCH('5- Identificación de Riesgos'!J72,'8- Politicas de admiistracion'!$C$16:$C$54,0),1)," - ",L72),"")</f>
        <v>Menor - 2</v>
      </c>
      <c r="L72" s="152">
        <f>IFERROR(VLOOKUP(INDEX('8- Politicas de admiistracion'!$B$16:$F$64,MATCH('5- Identificación de Riesgos'!J72,'8- Politicas de admiistracion'!$C$16:$C$64,0),1),'8- Politicas de admiistracion'!$B$16:$F$64,5,FALSE),"")</f>
        <v>2</v>
      </c>
      <c r="M72" s="358"/>
      <c r="N72" s="358"/>
      <c r="O72" s="387"/>
      <c r="P72" s="60"/>
      <c r="Q72" s="59" t="s">
        <v>317</v>
      </c>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c r="BM72" s="60"/>
      <c r="BN72" s="60"/>
      <c r="BO72" s="60"/>
      <c r="BP72" s="60"/>
      <c r="BQ72" s="60"/>
      <c r="BR72" s="60"/>
      <c r="BS72" s="60"/>
      <c r="BT72" s="60"/>
      <c r="BU72" s="60"/>
      <c r="BV72" s="60"/>
      <c r="BW72" s="60"/>
      <c r="BX72" s="60"/>
      <c r="BY72" s="60"/>
      <c r="BZ72" s="60"/>
      <c r="CA72" s="60"/>
      <c r="CB72" s="60"/>
      <c r="CC72" s="60"/>
      <c r="CD72" s="60"/>
      <c r="CE72" s="60"/>
      <c r="CF72" s="60"/>
      <c r="CG72" s="60"/>
      <c r="CH72" s="60"/>
      <c r="CI72" s="60"/>
      <c r="CJ72" s="60"/>
      <c r="CK72" s="60"/>
      <c r="CL72" s="60"/>
      <c r="CM72" s="60"/>
      <c r="CN72" s="60"/>
      <c r="CO72" s="60"/>
      <c r="CP72" s="60"/>
      <c r="CQ72" s="60"/>
      <c r="CR72" s="60"/>
      <c r="CS72" s="60"/>
      <c r="CT72" s="60"/>
      <c r="CU72" s="60"/>
      <c r="CV72" s="60"/>
      <c r="CW72" s="60"/>
      <c r="CX72" s="60"/>
      <c r="CY72" s="60"/>
      <c r="CZ72" s="60"/>
      <c r="DA72" s="60"/>
      <c r="DB72" s="60"/>
      <c r="DC72" s="60"/>
      <c r="DD72" s="60"/>
      <c r="DE72" s="60"/>
      <c r="DF72" s="60"/>
      <c r="DG72" s="60"/>
      <c r="DH72" s="60"/>
      <c r="DI72" s="60"/>
      <c r="DJ72" s="60"/>
      <c r="DK72" s="60"/>
      <c r="DL72" s="60"/>
      <c r="DM72" s="60"/>
      <c r="DN72" s="60"/>
      <c r="DO72" s="60"/>
      <c r="DP72" s="60"/>
      <c r="DQ72" s="60"/>
      <c r="DR72" s="60"/>
      <c r="DS72" s="60"/>
      <c r="DT72" s="60"/>
      <c r="DU72" s="60"/>
      <c r="DV72" s="60"/>
      <c r="DW72" s="60"/>
      <c r="DX72" s="60"/>
      <c r="DY72" s="60"/>
      <c r="DZ72" s="60"/>
      <c r="EA72" s="60"/>
      <c r="EB72" s="60"/>
      <c r="EC72" s="60"/>
      <c r="ED72" s="60"/>
      <c r="EE72" s="60"/>
      <c r="EF72" s="60"/>
      <c r="EG72" s="60"/>
      <c r="EH72" s="60"/>
      <c r="EI72" s="60"/>
      <c r="EJ72" s="60"/>
      <c r="EK72" s="60"/>
      <c r="EL72" s="60"/>
      <c r="EM72" s="60"/>
      <c r="EN72" s="60"/>
      <c r="EO72" s="60"/>
      <c r="EP72" s="60"/>
      <c r="EQ72" s="60"/>
      <c r="ER72" s="60"/>
      <c r="ES72" s="60"/>
      <c r="ET72" s="60"/>
      <c r="EU72" s="60"/>
      <c r="EV72" s="60"/>
      <c r="EW72" s="60"/>
      <c r="EX72" s="60"/>
      <c r="EY72" s="60"/>
      <c r="EZ72" s="60"/>
      <c r="FA72" s="60"/>
      <c r="FB72" s="60"/>
      <c r="FC72" s="60"/>
      <c r="FD72" s="60"/>
      <c r="FE72" s="60"/>
      <c r="FF72" s="60"/>
      <c r="FG72" s="60"/>
      <c r="FH72" s="60"/>
      <c r="FI72" s="60"/>
      <c r="FJ72" s="60"/>
      <c r="FK72" s="60"/>
      <c r="FL72" s="60"/>
      <c r="FM72" s="60"/>
      <c r="FN72" s="60"/>
      <c r="FO72" s="60"/>
      <c r="FP72" s="60"/>
      <c r="FQ72" s="60"/>
      <c r="FR72" s="60"/>
      <c r="FS72" s="60"/>
      <c r="FT72" s="60"/>
      <c r="FU72" s="60"/>
      <c r="FV72" s="60"/>
      <c r="FW72" s="60"/>
      <c r="FX72" s="60"/>
      <c r="FY72" s="60"/>
      <c r="FZ72" s="60"/>
      <c r="GA72" s="60"/>
      <c r="GB72" s="60"/>
      <c r="GC72" s="60"/>
      <c r="GD72" s="60"/>
      <c r="GE72" s="60"/>
      <c r="GF72" s="60"/>
      <c r="GG72" s="60"/>
      <c r="GH72" s="60"/>
      <c r="GI72" s="60"/>
      <c r="GJ72" s="60"/>
      <c r="GK72" s="60"/>
      <c r="GL72" s="60"/>
      <c r="GM72" s="60"/>
      <c r="GN72" s="60"/>
      <c r="GO72" s="60"/>
      <c r="GP72" s="60"/>
      <c r="GQ72" s="60"/>
      <c r="GR72" s="60"/>
      <c r="GS72" s="60"/>
      <c r="GT72" s="60"/>
      <c r="GU72" s="60"/>
      <c r="GV72" s="60"/>
      <c r="GW72" s="60"/>
      <c r="GX72" s="60"/>
      <c r="GY72" s="60"/>
      <c r="GZ72" s="60"/>
      <c r="HA72" s="60"/>
      <c r="HB72" s="60"/>
      <c r="HC72" s="60"/>
      <c r="HD72" s="60"/>
      <c r="HE72" s="60"/>
      <c r="HF72" s="60"/>
      <c r="HG72" s="60"/>
      <c r="HH72" s="60"/>
      <c r="HI72" s="60"/>
      <c r="HJ72" s="60"/>
      <c r="HK72" s="60"/>
      <c r="HL72" s="60"/>
      <c r="HM72" s="60"/>
      <c r="HN72" s="60"/>
      <c r="HO72" s="60"/>
      <c r="HP72" s="60"/>
      <c r="HQ72" s="60"/>
      <c r="HR72" s="60"/>
      <c r="HS72" s="60"/>
      <c r="HT72" s="60"/>
      <c r="HU72" s="60"/>
      <c r="HV72" s="60"/>
      <c r="HW72" s="60"/>
      <c r="HX72" s="60"/>
      <c r="HY72" s="60"/>
      <c r="HZ72" s="60"/>
      <c r="IA72" s="60"/>
      <c r="IB72" s="60"/>
      <c r="IC72" s="60"/>
      <c r="ID72" s="60"/>
      <c r="IE72" s="60"/>
      <c r="IF72" s="60"/>
      <c r="IG72" s="60"/>
      <c r="IH72" s="60"/>
      <c r="II72" s="60"/>
      <c r="IJ72" s="60"/>
      <c r="IK72" s="60"/>
      <c r="IL72" s="60"/>
      <c r="IM72" s="60"/>
      <c r="IN72" s="60"/>
      <c r="IO72" s="60"/>
      <c r="IP72" s="60"/>
      <c r="IQ72" s="60"/>
      <c r="IR72" s="60"/>
      <c r="IS72" s="60"/>
      <c r="IT72" s="60"/>
      <c r="IU72" s="60"/>
      <c r="IV72" s="60"/>
      <c r="IW72" s="60"/>
      <c r="IX72" s="60"/>
    </row>
    <row r="73" spans="1:258" ht="29.25" hidden="1" customHeight="1" thickTop="1" thickBot="1">
      <c r="A73" s="355"/>
      <c r="B73" s="356"/>
      <c r="C73" s="357"/>
      <c r="D73" s="154"/>
      <c r="E73" s="358"/>
      <c r="F73" s="358"/>
      <c r="G73" s="359"/>
      <c r="H73" s="358"/>
      <c r="I73" s="157" t="s">
        <v>282</v>
      </c>
      <c r="J73" s="158" t="s">
        <v>328</v>
      </c>
      <c r="K73" s="151" t="str">
        <f>IFERROR(CONCATENATE(INDEX('8- Politicas de admiistracion'!$B$16:$F$53,MATCH('5- Identificación de Riesgos'!J73,'8- Politicas de admiistracion'!$C$16:$C$54,0),1)," - ",L73),"")</f>
        <v>Menor - 2</v>
      </c>
      <c r="L73" s="152">
        <f>IFERROR(VLOOKUP(INDEX('8- Politicas de admiistracion'!$B$16:$F$64,MATCH('5- Identificación de Riesgos'!J73,'8- Politicas de admiistracion'!$C$16:$C$64,0),1),'8- Politicas de admiistracion'!$B$16:$F$64,5,FALSE),"")</f>
        <v>2</v>
      </c>
      <c r="M73" s="358"/>
      <c r="N73" s="358"/>
      <c r="O73" s="387"/>
      <c r="P73" s="60"/>
      <c r="Q73" s="59" t="s">
        <v>319</v>
      </c>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c r="BM73" s="60"/>
      <c r="BN73" s="60"/>
      <c r="BO73" s="60"/>
      <c r="BP73" s="60"/>
      <c r="BQ73" s="60"/>
      <c r="BR73" s="60"/>
      <c r="BS73" s="60"/>
      <c r="BT73" s="60"/>
      <c r="BU73" s="60"/>
      <c r="BV73" s="60"/>
      <c r="BW73" s="60"/>
      <c r="BX73" s="60"/>
      <c r="BY73" s="60"/>
      <c r="BZ73" s="60"/>
      <c r="CA73" s="60"/>
      <c r="CB73" s="60"/>
      <c r="CC73" s="60"/>
      <c r="CD73" s="60"/>
      <c r="CE73" s="60"/>
      <c r="CF73" s="60"/>
      <c r="CG73" s="60"/>
      <c r="CH73" s="60"/>
      <c r="CI73" s="60"/>
      <c r="CJ73" s="60"/>
      <c r="CK73" s="60"/>
      <c r="CL73" s="60"/>
      <c r="CM73" s="60"/>
      <c r="CN73" s="60"/>
      <c r="CO73" s="60"/>
      <c r="CP73" s="60"/>
      <c r="CQ73" s="60"/>
      <c r="CR73" s="60"/>
      <c r="CS73" s="60"/>
      <c r="CT73" s="60"/>
      <c r="CU73" s="60"/>
      <c r="CV73" s="60"/>
      <c r="CW73" s="60"/>
      <c r="CX73" s="60"/>
      <c r="CY73" s="60"/>
      <c r="CZ73" s="60"/>
      <c r="DA73" s="60"/>
      <c r="DB73" s="60"/>
      <c r="DC73" s="60"/>
      <c r="DD73" s="60"/>
      <c r="DE73" s="60"/>
      <c r="DF73" s="60"/>
      <c r="DG73" s="60"/>
      <c r="DH73" s="60"/>
      <c r="DI73" s="60"/>
      <c r="DJ73" s="60"/>
      <c r="DK73" s="60"/>
      <c r="DL73" s="60"/>
      <c r="DM73" s="60"/>
      <c r="DN73" s="60"/>
      <c r="DO73" s="60"/>
      <c r="DP73" s="60"/>
      <c r="DQ73" s="60"/>
      <c r="DR73" s="60"/>
      <c r="DS73" s="60"/>
      <c r="DT73" s="60"/>
      <c r="DU73" s="60"/>
      <c r="DV73" s="60"/>
      <c r="DW73" s="60"/>
      <c r="DX73" s="60"/>
      <c r="DY73" s="60"/>
      <c r="DZ73" s="60"/>
      <c r="EA73" s="60"/>
      <c r="EB73" s="60"/>
      <c r="EC73" s="60"/>
      <c r="ED73" s="60"/>
      <c r="EE73" s="60"/>
      <c r="EF73" s="60"/>
      <c r="EG73" s="60"/>
      <c r="EH73" s="60"/>
      <c r="EI73" s="60"/>
      <c r="EJ73" s="60"/>
      <c r="EK73" s="60"/>
      <c r="EL73" s="60"/>
      <c r="EM73" s="60"/>
      <c r="EN73" s="60"/>
      <c r="EO73" s="60"/>
      <c r="EP73" s="60"/>
      <c r="EQ73" s="60"/>
      <c r="ER73" s="60"/>
      <c r="ES73" s="60"/>
      <c r="ET73" s="60"/>
      <c r="EU73" s="60"/>
      <c r="EV73" s="60"/>
      <c r="EW73" s="60"/>
      <c r="EX73" s="60"/>
      <c r="EY73" s="60"/>
      <c r="EZ73" s="60"/>
      <c r="FA73" s="60"/>
      <c r="FB73" s="60"/>
      <c r="FC73" s="60"/>
      <c r="FD73" s="60"/>
      <c r="FE73" s="60"/>
      <c r="FF73" s="60"/>
      <c r="FG73" s="60"/>
      <c r="FH73" s="60"/>
      <c r="FI73" s="60"/>
      <c r="FJ73" s="60"/>
      <c r="FK73" s="60"/>
      <c r="FL73" s="60"/>
      <c r="FM73" s="60"/>
      <c r="FN73" s="60"/>
      <c r="FO73" s="60"/>
      <c r="FP73" s="60"/>
      <c r="FQ73" s="60"/>
      <c r="FR73" s="60"/>
      <c r="FS73" s="60"/>
      <c r="FT73" s="60"/>
      <c r="FU73" s="60"/>
      <c r="FV73" s="60"/>
      <c r="FW73" s="60"/>
      <c r="FX73" s="60"/>
      <c r="FY73" s="60"/>
      <c r="FZ73" s="60"/>
      <c r="GA73" s="60"/>
      <c r="GB73" s="60"/>
      <c r="GC73" s="60"/>
      <c r="GD73" s="60"/>
      <c r="GE73" s="60"/>
      <c r="GF73" s="60"/>
      <c r="GG73" s="60"/>
      <c r="GH73" s="60"/>
      <c r="GI73" s="60"/>
      <c r="GJ73" s="60"/>
      <c r="GK73" s="60"/>
      <c r="GL73" s="60"/>
      <c r="GM73" s="60"/>
      <c r="GN73" s="60"/>
      <c r="GO73" s="60"/>
      <c r="GP73" s="60"/>
      <c r="GQ73" s="60"/>
      <c r="GR73" s="60"/>
      <c r="GS73" s="60"/>
      <c r="GT73" s="60"/>
      <c r="GU73" s="60"/>
      <c r="GV73" s="60"/>
      <c r="GW73" s="60"/>
      <c r="GX73" s="60"/>
      <c r="GY73" s="60"/>
      <c r="GZ73" s="60"/>
      <c r="HA73" s="60"/>
      <c r="HB73" s="60"/>
      <c r="HC73" s="60"/>
      <c r="HD73" s="60"/>
      <c r="HE73" s="60"/>
      <c r="HF73" s="60"/>
      <c r="HG73" s="60"/>
      <c r="HH73" s="60"/>
      <c r="HI73" s="60"/>
      <c r="HJ73" s="60"/>
      <c r="HK73" s="60"/>
      <c r="HL73" s="60"/>
      <c r="HM73" s="60"/>
      <c r="HN73" s="60"/>
      <c r="HO73" s="60"/>
      <c r="HP73" s="60"/>
      <c r="HQ73" s="60"/>
      <c r="HR73" s="60"/>
      <c r="HS73" s="60"/>
      <c r="HT73" s="60"/>
      <c r="HU73" s="60"/>
      <c r="HV73" s="60"/>
      <c r="HW73" s="60"/>
      <c r="HX73" s="60"/>
      <c r="HY73" s="60"/>
      <c r="HZ73" s="60"/>
      <c r="IA73" s="60"/>
      <c r="IB73" s="60"/>
      <c r="IC73" s="60"/>
      <c r="ID73" s="60"/>
      <c r="IE73" s="60"/>
      <c r="IF73" s="60"/>
      <c r="IG73" s="60"/>
      <c r="IH73" s="60"/>
      <c r="II73" s="60"/>
      <c r="IJ73" s="60"/>
      <c r="IK73" s="60"/>
      <c r="IL73" s="60"/>
      <c r="IM73" s="60"/>
      <c r="IN73" s="60"/>
      <c r="IO73" s="60"/>
      <c r="IP73" s="60"/>
      <c r="IQ73" s="60"/>
      <c r="IR73" s="60"/>
      <c r="IS73" s="60"/>
      <c r="IT73" s="60"/>
      <c r="IU73" s="60"/>
      <c r="IV73" s="60"/>
      <c r="IW73" s="60"/>
      <c r="IX73" s="60"/>
    </row>
    <row r="74" spans="1:258" ht="14.25" hidden="1" customHeight="1" thickTop="1" thickBot="1">
      <c r="A74" s="355"/>
      <c r="B74" s="356"/>
      <c r="C74" s="357"/>
      <c r="D74" s="149"/>
      <c r="E74" s="358"/>
      <c r="F74" s="358"/>
      <c r="G74" s="359"/>
      <c r="H74" s="358"/>
      <c r="I74" s="157"/>
      <c r="J74" s="158"/>
      <c r="K74" s="151" t="str">
        <f>IFERROR(CONCATENATE(INDEX('8- Politicas de admiistracion'!$B$16:$F$53,MATCH('5- Identificación de Riesgos'!J74,'8- Politicas de admiistracion'!$C$16:$C$54,0),1)," - ",L74),"")</f>
        <v/>
      </c>
      <c r="L74" s="152" t="str">
        <f>IFERROR(VLOOKUP(INDEX('8- Politicas de admiistracion'!$B$16:$F$64,MATCH('5- Identificación de Riesgos'!J74,'8- Politicas de admiistracion'!$C$16:$C$64,0),1),'8- Politicas de admiistracion'!$B$16:$F$64,5,FALSE),"")</f>
        <v/>
      </c>
      <c r="M74" s="358"/>
      <c r="N74" s="358"/>
      <c r="O74" s="387"/>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c r="BM74" s="60"/>
      <c r="BN74" s="60"/>
      <c r="BO74" s="60"/>
      <c r="BP74" s="60"/>
      <c r="BQ74" s="60"/>
      <c r="BR74" s="60"/>
      <c r="BS74" s="60"/>
      <c r="BT74" s="60"/>
      <c r="BU74" s="60"/>
      <c r="BV74" s="60"/>
      <c r="BW74" s="60"/>
      <c r="BX74" s="60"/>
      <c r="BY74" s="60"/>
      <c r="BZ74" s="60"/>
      <c r="CA74" s="60"/>
      <c r="CB74" s="60"/>
      <c r="CC74" s="60"/>
      <c r="CD74" s="60"/>
      <c r="CE74" s="60"/>
      <c r="CF74" s="60"/>
      <c r="CG74" s="60"/>
      <c r="CH74" s="60"/>
      <c r="CI74" s="60"/>
      <c r="CJ74" s="60"/>
      <c r="CK74" s="60"/>
      <c r="CL74" s="60"/>
      <c r="CM74" s="60"/>
      <c r="CN74" s="60"/>
      <c r="CO74" s="60"/>
      <c r="CP74" s="60"/>
      <c r="CQ74" s="60"/>
      <c r="CR74" s="60"/>
      <c r="CS74" s="60"/>
      <c r="CT74" s="60"/>
      <c r="CU74" s="60"/>
      <c r="CV74" s="60"/>
      <c r="CW74" s="60"/>
      <c r="CX74" s="60"/>
      <c r="CY74" s="60"/>
      <c r="CZ74" s="60"/>
      <c r="DA74" s="60"/>
      <c r="DB74" s="60"/>
      <c r="DC74" s="60"/>
      <c r="DD74" s="60"/>
      <c r="DE74" s="60"/>
      <c r="DF74" s="60"/>
      <c r="DG74" s="60"/>
      <c r="DH74" s="60"/>
      <c r="DI74" s="60"/>
      <c r="DJ74" s="60"/>
      <c r="DK74" s="60"/>
      <c r="DL74" s="60"/>
      <c r="DM74" s="60"/>
      <c r="DN74" s="60"/>
      <c r="DO74" s="60"/>
      <c r="DP74" s="60"/>
      <c r="DQ74" s="60"/>
      <c r="DR74" s="60"/>
      <c r="DS74" s="60"/>
      <c r="DT74" s="60"/>
      <c r="DU74" s="60"/>
      <c r="DV74" s="60"/>
      <c r="DW74" s="60"/>
      <c r="DX74" s="60"/>
      <c r="DY74" s="60"/>
      <c r="DZ74" s="60"/>
      <c r="EA74" s="60"/>
      <c r="EB74" s="60"/>
      <c r="EC74" s="60"/>
      <c r="ED74" s="60"/>
      <c r="EE74" s="60"/>
      <c r="EF74" s="60"/>
      <c r="EG74" s="60"/>
      <c r="EH74" s="60"/>
      <c r="EI74" s="60"/>
      <c r="EJ74" s="60"/>
      <c r="EK74" s="60"/>
      <c r="EL74" s="60"/>
      <c r="EM74" s="60"/>
      <c r="EN74" s="60"/>
      <c r="EO74" s="60"/>
      <c r="EP74" s="60"/>
      <c r="EQ74" s="60"/>
      <c r="ER74" s="60"/>
      <c r="ES74" s="60"/>
      <c r="ET74" s="60"/>
      <c r="EU74" s="60"/>
      <c r="EV74" s="60"/>
      <c r="EW74" s="60"/>
      <c r="EX74" s="60"/>
      <c r="EY74" s="60"/>
      <c r="EZ74" s="60"/>
      <c r="FA74" s="60"/>
      <c r="FB74" s="60"/>
      <c r="FC74" s="60"/>
      <c r="FD74" s="60"/>
      <c r="FE74" s="60"/>
      <c r="FF74" s="60"/>
      <c r="FG74" s="60"/>
      <c r="FH74" s="60"/>
      <c r="FI74" s="60"/>
      <c r="FJ74" s="60"/>
      <c r="FK74" s="60"/>
      <c r="FL74" s="60"/>
      <c r="FM74" s="60"/>
      <c r="FN74" s="60"/>
      <c r="FO74" s="60"/>
      <c r="FP74" s="60"/>
      <c r="FQ74" s="60"/>
      <c r="FR74" s="60"/>
      <c r="FS74" s="60"/>
      <c r="FT74" s="60"/>
      <c r="FU74" s="60"/>
      <c r="FV74" s="60"/>
      <c r="FW74" s="60"/>
      <c r="FX74" s="60"/>
      <c r="FY74" s="60"/>
      <c r="FZ74" s="60"/>
      <c r="GA74" s="60"/>
      <c r="GB74" s="60"/>
      <c r="GC74" s="60"/>
      <c r="GD74" s="60"/>
      <c r="GE74" s="60"/>
      <c r="GF74" s="60"/>
      <c r="GG74" s="60"/>
      <c r="GH74" s="60"/>
      <c r="GI74" s="60"/>
      <c r="GJ74" s="60"/>
      <c r="GK74" s="60"/>
      <c r="GL74" s="60"/>
      <c r="GM74" s="60"/>
      <c r="GN74" s="60"/>
      <c r="GO74" s="60"/>
      <c r="GP74" s="60"/>
      <c r="GQ74" s="60"/>
      <c r="GR74" s="60"/>
      <c r="GS74" s="60"/>
      <c r="GT74" s="60"/>
      <c r="GU74" s="60"/>
      <c r="GV74" s="60"/>
      <c r="GW74" s="60"/>
      <c r="GX74" s="60"/>
      <c r="GY74" s="60"/>
      <c r="GZ74" s="60"/>
      <c r="HA74" s="60"/>
      <c r="HB74" s="60"/>
      <c r="HC74" s="60"/>
      <c r="HD74" s="60"/>
      <c r="HE74" s="60"/>
      <c r="HF74" s="60"/>
      <c r="HG74" s="60"/>
      <c r="HH74" s="60"/>
      <c r="HI74" s="60"/>
      <c r="HJ74" s="60"/>
      <c r="HK74" s="60"/>
      <c r="HL74" s="60"/>
      <c r="HM74" s="60"/>
      <c r="HN74" s="60"/>
      <c r="HO74" s="60"/>
      <c r="HP74" s="60"/>
      <c r="HQ74" s="60"/>
      <c r="HR74" s="60"/>
      <c r="HS74" s="60"/>
      <c r="HT74" s="60"/>
      <c r="HU74" s="60"/>
      <c r="HV74" s="60"/>
      <c r="HW74" s="60"/>
      <c r="HX74" s="60"/>
      <c r="HY74" s="60"/>
      <c r="HZ74" s="60"/>
      <c r="IA74" s="60"/>
      <c r="IB74" s="60"/>
      <c r="IC74" s="60"/>
      <c r="ID74" s="60"/>
      <c r="IE74" s="60"/>
      <c r="IF74" s="60"/>
      <c r="IG74" s="60"/>
      <c r="IH74" s="60"/>
      <c r="II74" s="60"/>
      <c r="IJ74" s="60"/>
      <c r="IK74" s="60"/>
      <c r="IL74" s="60"/>
      <c r="IM74" s="60"/>
      <c r="IN74" s="60"/>
      <c r="IO74" s="60"/>
      <c r="IP74" s="60"/>
      <c r="IQ74" s="60"/>
      <c r="IR74" s="60"/>
      <c r="IS74" s="60"/>
      <c r="IT74" s="60"/>
      <c r="IU74" s="60"/>
      <c r="IV74" s="60"/>
      <c r="IW74" s="60"/>
      <c r="IX74" s="60"/>
    </row>
    <row r="75" spans="1:258" ht="14.25" hidden="1" customHeight="1" thickTop="1" thickBot="1">
      <c r="A75" s="355"/>
      <c r="B75" s="356"/>
      <c r="C75" s="357"/>
      <c r="D75" s="149"/>
      <c r="E75" s="358"/>
      <c r="F75" s="358"/>
      <c r="G75" s="359"/>
      <c r="H75" s="358"/>
      <c r="I75" s="157"/>
      <c r="J75" s="158"/>
      <c r="K75" s="151" t="str">
        <f>IFERROR(CONCATENATE(INDEX('8- Politicas de admiistracion'!$B$16:$F$53,MATCH('5- Identificación de Riesgos'!J75,'8- Politicas de admiistracion'!$C$16:$C$54,0),1)," - ",L75),"")</f>
        <v/>
      </c>
      <c r="L75" s="152" t="str">
        <f>IFERROR(VLOOKUP(INDEX('8- Politicas de admiistracion'!$B$16:$F$64,MATCH('5- Identificación de Riesgos'!J75,'8- Politicas de admiistracion'!$C$16:$C$64,0),1),'8- Politicas de admiistracion'!$B$16:$F$64,5,FALSE),"")</f>
        <v/>
      </c>
      <c r="M75" s="358"/>
      <c r="N75" s="358"/>
      <c r="O75" s="387"/>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c r="BO75" s="60"/>
      <c r="BP75" s="60"/>
      <c r="BQ75" s="60"/>
      <c r="BR75" s="60"/>
      <c r="BS75" s="60"/>
      <c r="BT75" s="60"/>
      <c r="BU75" s="60"/>
      <c r="BV75" s="60"/>
      <c r="BW75" s="60"/>
      <c r="BX75" s="60"/>
      <c r="BY75" s="60"/>
      <c r="BZ75" s="60"/>
      <c r="CA75" s="60"/>
      <c r="CB75" s="60"/>
      <c r="CC75" s="60"/>
      <c r="CD75" s="60"/>
      <c r="CE75" s="60"/>
      <c r="CF75" s="60"/>
      <c r="CG75" s="60"/>
      <c r="CH75" s="60"/>
      <c r="CI75" s="60"/>
      <c r="CJ75" s="60"/>
      <c r="CK75" s="60"/>
      <c r="CL75" s="60"/>
      <c r="CM75" s="60"/>
      <c r="CN75" s="60"/>
      <c r="CO75" s="60"/>
      <c r="CP75" s="60"/>
      <c r="CQ75" s="60"/>
      <c r="CR75" s="60"/>
      <c r="CS75" s="60"/>
      <c r="CT75" s="60"/>
      <c r="CU75" s="60"/>
      <c r="CV75" s="60"/>
      <c r="CW75" s="60"/>
      <c r="CX75" s="60"/>
      <c r="CY75" s="60"/>
      <c r="CZ75" s="60"/>
      <c r="DA75" s="60"/>
      <c r="DB75" s="60"/>
      <c r="DC75" s="60"/>
      <c r="DD75" s="60"/>
      <c r="DE75" s="60"/>
      <c r="DF75" s="60"/>
      <c r="DG75" s="60"/>
      <c r="DH75" s="60"/>
      <c r="DI75" s="60"/>
      <c r="DJ75" s="60"/>
      <c r="DK75" s="60"/>
      <c r="DL75" s="60"/>
      <c r="DM75" s="60"/>
      <c r="DN75" s="60"/>
      <c r="DO75" s="60"/>
      <c r="DP75" s="60"/>
      <c r="DQ75" s="60"/>
      <c r="DR75" s="60"/>
      <c r="DS75" s="60"/>
      <c r="DT75" s="60"/>
      <c r="DU75" s="60"/>
      <c r="DV75" s="60"/>
      <c r="DW75" s="60"/>
      <c r="DX75" s="60"/>
      <c r="DY75" s="60"/>
      <c r="DZ75" s="60"/>
      <c r="EA75" s="60"/>
      <c r="EB75" s="60"/>
      <c r="EC75" s="60"/>
      <c r="ED75" s="60"/>
      <c r="EE75" s="60"/>
      <c r="EF75" s="60"/>
      <c r="EG75" s="60"/>
      <c r="EH75" s="60"/>
      <c r="EI75" s="60"/>
      <c r="EJ75" s="60"/>
      <c r="EK75" s="60"/>
      <c r="EL75" s="60"/>
      <c r="EM75" s="60"/>
      <c r="EN75" s="60"/>
      <c r="EO75" s="60"/>
      <c r="EP75" s="60"/>
      <c r="EQ75" s="60"/>
      <c r="ER75" s="60"/>
      <c r="ES75" s="60"/>
      <c r="ET75" s="60"/>
      <c r="EU75" s="60"/>
      <c r="EV75" s="60"/>
      <c r="EW75" s="60"/>
      <c r="EX75" s="60"/>
      <c r="EY75" s="60"/>
      <c r="EZ75" s="60"/>
      <c r="FA75" s="60"/>
      <c r="FB75" s="60"/>
      <c r="FC75" s="60"/>
      <c r="FD75" s="60"/>
      <c r="FE75" s="60"/>
      <c r="FF75" s="60"/>
      <c r="FG75" s="60"/>
      <c r="FH75" s="60"/>
      <c r="FI75" s="60"/>
      <c r="FJ75" s="60"/>
      <c r="FK75" s="60"/>
      <c r="FL75" s="60"/>
      <c r="FM75" s="60"/>
      <c r="FN75" s="60"/>
      <c r="FO75" s="60"/>
      <c r="FP75" s="60"/>
      <c r="FQ75" s="60"/>
      <c r="FR75" s="60"/>
      <c r="FS75" s="60"/>
      <c r="FT75" s="60"/>
      <c r="FU75" s="60"/>
      <c r="FV75" s="60"/>
      <c r="FW75" s="60"/>
      <c r="FX75" s="60"/>
      <c r="FY75" s="60"/>
      <c r="FZ75" s="60"/>
      <c r="GA75" s="60"/>
      <c r="GB75" s="60"/>
      <c r="GC75" s="60"/>
      <c r="GD75" s="60"/>
      <c r="GE75" s="60"/>
      <c r="GF75" s="60"/>
      <c r="GG75" s="60"/>
      <c r="GH75" s="60"/>
      <c r="GI75" s="60"/>
      <c r="GJ75" s="60"/>
      <c r="GK75" s="60"/>
      <c r="GL75" s="60"/>
      <c r="GM75" s="60"/>
      <c r="GN75" s="60"/>
      <c r="GO75" s="60"/>
      <c r="GP75" s="60"/>
      <c r="GQ75" s="60"/>
      <c r="GR75" s="60"/>
      <c r="GS75" s="60"/>
      <c r="GT75" s="60"/>
      <c r="GU75" s="60"/>
      <c r="GV75" s="60"/>
      <c r="GW75" s="60"/>
      <c r="GX75" s="60"/>
      <c r="GY75" s="60"/>
      <c r="GZ75" s="60"/>
      <c r="HA75" s="60"/>
      <c r="HB75" s="60"/>
      <c r="HC75" s="60"/>
      <c r="HD75" s="60"/>
      <c r="HE75" s="60"/>
      <c r="HF75" s="60"/>
      <c r="HG75" s="60"/>
      <c r="HH75" s="60"/>
      <c r="HI75" s="60"/>
      <c r="HJ75" s="60"/>
      <c r="HK75" s="60"/>
      <c r="HL75" s="60"/>
      <c r="HM75" s="60"/>
      <c r="HN75" s="60"/>
      <c r="HO75" s="60"/>
      <c r="HP75" s="60"/>
      <c r="HQ75" s="60"/>
      <c r="HR75" s="60"/>
      <c r="HS75" s="60"/>
      <c r="HT75" s="60"/>
      <c r="HU75" s="60"/>
      <c r="HV75" s="60"/>
      <c r="HW75" s="60"/>
      <c r="HX75" s="60"/>
      <c r="HY75" s="60"/>
      <c r="HZ75" s="60"/>
      <c r="IA75" s="60"/>
      <c r="IB75" s="60"/>
      <c r="IC75" s="60"/>
      <c r="ID75" s="60"/>
      <c r="IE75" s="60"/>
      <c r="IF75" s="60"/>
      <c r="IG75" s="60"/>
      <c r="IH75" s="60"/>
      <c r="II75" s="60"/>
      <c r="IJ75" s="60"/>
      <c r="IK75" s="60"/>
      <c r="IL75" s="60"/>
      <c r="IM75" s="60"/>
      <c r="IN75" s="60"/>
      <c r="IO75" s="60"/>
      <c r="IP75" s="60"/>
      <c r="IQ75" s="60"/>
      <c r="IR75" s="60"/>
      <c r="IS75" s="60"/>
      <c r="IT75" s="60"/>
      <c r="IU75" s="60"/>
      <c r="IV75" s="60"/>
      <c r="IW75" s="60"/>
      <c r="IX75" s="60"/>
    </row>
    <row r="76" spans="1:258" ht="14.25" hidden="1" customHeight="1" thickTop="1" thickBot="1">
      <c r="A76" s="355"/>
      <c r="B76" s="356"/>
      <c r="C76" s="357"/>
      <c r="D76" s="149"/>
      <c r="E76" s="358"/>
      <c r="F76" s="358"/>
      <c r="G76" s="359"/>
      <c r="H76" s="358"/>
      <c r="I76" s="157"/>
      <c r="J76" s="158"/>
      <c r="K76" s="151" t="str">
        <f>IFERROR(CONCATENATE(INDEX('8- Politicas de admiistracion'!$B$16:$F$53,MATCH('5- Identificación de Riesgos'!J76,'8- Politicas de admiistracion'!$C$16:$C$54,0),1)," - ",L76),"")</f>
        <v/>
      </c>
      <c r="L76" s="152" t="str">
        <f>IFERROR(VLOOKUP(INDEX('8- Politicas de admiistracion'!$B$16:$F$64,MATCH('5- Identificación de Riesgos'!J76,'8- Politicas de admiistracion'!$C$16:$C$64,0),1),'8- Politicas de admiistracion'!$B$16:$F$64,5,FALSE),"")</f>
        <v/>
      </c>
      <c r="M76" s="358"/>
      <c r="N76" s="358"/>
      <c r="O76" s="387"/>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c r="BM76" s="60"/>
      <c r="BN76" s="60"/>
      <c r="BO76" s="60"/>
      <c r="BP76" s="60"/>
      <c r="BQ76" s="60"/>
      <c r="BR76" s="60"/>
      <c r="BS76" s="60"/>
      <c r="BT76" s="60"/>
      <c r="BU76" s="60"/>
      <c r="BV76" s="60"/>
      <c r="BW76" s="60"/>
      <c r="BX76" s="60"/>
      <c r="BY76" s="60"/>
      <c r="BZ76" s="60"/>
      <c r="CA76" s="60"/>
      <c r="CB76" s="60"/>
      <c r="CC76" s="60"/>
      <c r="CD76" s="60"/>
      <c r="CE76" s="60"/>
      <c r="CF76" s="60"/>
      <c r="CG76" s="60"/>
      <c r="CH76" s="60"/>
      <c r="CI76" s="60"/>
      <c r="CJ76" s="60"/>
      <c r="CK76" s="60"/>
      <c r="CL76" s="60"/>
      <c r="CM76" s="60"/>
      <c r="CN76" s="60"/>
      <c r="CO76" s="60"/>
      <c r="CP76" s="60"/>
      <c r="CQ76" s="60"/>
      <c r="CR76" s="60"/>
      <c r="CS76" s="60"/>
      <c r="CT76" s="60"/>
      <c r="CU76" s="60"/>
      <c r="CV76" s="60"/>
      <c r="CW76" s="60"/>
      <c r="CX76" s="60"/>
      <c r="CY76" s="60"/>
      <c r="CZ76" s="60"/>
      <c r="DA76" s="60"/>
      <c r="DB76" s="60"/>
      <c r="DC76" s="60"/>
      <c r="DD76" s="60"/>
      <c r="DE76" s="60"/>
      <c r="DF76" s="60"/>
      <c r="DG76" s="60"/>
      <c r="DH76" s="60"/>
      <c r="DI76" s="60"/>
      <c r="DJ76" s="60"/>
      <c r="DK76" s="60"/>
      <c r="DL76" s="60"/>
      <c r="DM76" s="60"/>
      <c r="DN76" s="60"/>
      <c r="DO76" s="60"/>
      <c r="DP76" s="60"/>
      <c r="DQ76" s="60"/>
      <c r="DR76" s="60"/>
      <c r="DS76" s="60"/>
      <c r="DT76" s="60"/>
      <c r="DU76" s="60"/>
      <c r="DV76" s="60"/>
      <c r="DW76" s="60"/>
      <c r="DX76" s="60"/>
      <c r="DY76" s="60"/>
      <c r="DZ76" s="60"/>
      <c r="EA76" s="60"/>
      <c r="EB76" s="60"/>
      <c r="EC76" s="60"/>
      <c r="ED76" s="60"/>
      <c r="EE76" s="60"/>
      <c r="EF76" s="60"/>
      <c r="EG76" s="60"/>
      <c r="EH76" s="60"/>
      <c r="EI76" s="60"/>
      <c r="EJ76" s="60"/>
      <c r="EK76" s="60"/>
      <c r="EL76" s="60"/>
      <c r="EM76" s="60"/>
      <c r="EN76" s="60"/>
      <c r="EO76" s="60"/>
      <c r="EP76" s="60"/>
      <c r="EQ76" s="60"/>
      <c r="ER76" s="60"/>
      <c r="ES76" s="60"/>
      <c r="ET76" s="60"/>
      <c r="EU76" s="60"/>
      <c r="EV76" s="60"/>
      <c r="EW76" s="60"/>
      <c r="EX76" s="60"/>
      <c r="EY76" s="60"/>
      <c r="EZ76" s="60"/>
      <c r="FA76" s="60"/>
      <c r="FB76" s="60"/>
      <c r="FC76" s="60"/>
      <c r="FD76" s="60"/>
      <c r="FE76" s="60"/>
      <c r="FF76" s="60"/>
      <c r="FG76" s="60"/>
      <c r="FH76" s="60"/>
      <c r="FI76" s="60"/>
      <c r="FJ76" s="60"/>
      <c r="FK76" s="60"/>
      <c r="FL76" s="60"/>
      <c r="FM76" s="60"/>
      <c r="FN76" s="60"/>
      <c r="FO76" s="60"/>
      <c r="FP76" s="60"/>
      <c r="FQ76" s="60"/>
      <c r="FR76" s="60"/>
      <c r="FS76" s="60"/>
      <c r="FT76" s="60"/>
      <c r="FU76" s="60"/>
      <c r="FV76" s="60"/>
      <c r="FW76" s="60"/>
      <c r="FX76" s="60"/>
      <c r="FY76" s="60"/>
      <c r="FZ76" s="60"/>
      <c r="GA76" s="60"/>
      <c r="GB76" s="60"/>
      <c r="GC76" s="60"/>
      <c r="GD76" s="60"/>
      <c r="GE76" s="60"/>
      <c r="GF76" s="60"/>
      <c r="GG76" s="60"/>
      <c r="GH76" s="60"/>
      <c r="GI76" s="60"/>
      <c r="GJ76" s="60"/>
      <c r="GK76" s="60"/>
      <c r="GL76" s="60"/>
      <c r="GM76" s="60"/>
      <c r="GN76" s="60"/>
      <c r="GO76" s="60"/>
      <c r="GP76" s="60"/>
      <c r="GQ76" s="60"/>
      <c r="GR76" s="60"/>
      <c r="GS76" s="60"/>
      <c r="GT76" s="60"/>
      <c r="GU76" s="60"/>
      <c r="GV76" s="60"/>
      <c r="GW76" s="60"/>
      <c r="GX76" s="60"/>
      <c r="GY76" s="60"/>
      <c r="GZ76" s="60"/>
      <c r="HA76" s="60"/>
      <c r="HB76" s="60"/>
      <c r="HC76" s="60"/>
      <c r="HD76" s="60"/>
      <c r="HE76" s="60"/>
      <c r="HF76" s="60"/>
      <c r="HG76" s="60"/>
      <c r="HH76" s="60"/>
      <c r="HI76" s="60"/>
      <c r="HJ76" s="60"/>
      <c r="HK76" s="60"/>
      <c r="HL76" s="60"/>
      <c r="HM76" s="60"/>
      <c r="HN76" s="60"/>
      <c r="HO76" s="60"/>
      <c r="HP76" s="60"/>
      <c r="HQ76" s="60"/>
      <c r="HR76" s="60"/>
      <c r="HS76" s="60"/>
      <c r="HT76" s="60"/>
      <c r="HU76" s="60"/>
      <c r="HV76" s="60"/>
      <c r="HW76" s="60"/>
      <c r="HX76" s="60"/>
      <c r="HY76" s="60"/>
      <c r="HZ76" s="60"/>
      <c r="IA76" s="60"/>
      <c r="IB76" s="60"/>
      <c r="IC76" s="60"/>
      <c r="ID76" s="60"/>
      <c r="IE76" s="60"/>
      <c r="IF76" s="60"/>
      <c r="IG76" s="60"/>
      <c r="IH76" s="60"/>
      <c r="II76" s="60"/>
      <c r="IJ76" s="60"/>
      <c r="IK76" s="60"/>
      <c r="IL76" s="60"/>
      <c r="IM76" s="60"/>
      <c r="IN76" s="60"/>
      <c r="IO76" s="60"/>
      <c r="IP76" s="60"/>
      <c r="IQ76" s="60"/>
      <c r="IR76" s="60"/>
      <c r="IS76" s="60"/>
      <c r="IT76" s="60"/>
      <c r="IU76" s="60"/>
      <c r="IV76" s="60"/>
      <c r="IW76" s="60"/>
      <c r="IX76" s="60"/>
    </row>
    <row r="77" spans="1:258" ht="14.25" hidden="1" customHeight="1" thickTop="1" thickBot="1">
      <c r="A77" s="355"/>
      <c r="B77" s="356"/>
      <c r="C77" s="357"/>
      <c r="D77" s="154"/>
      <c r="E77" s="358"/>
      <c r="F77" s="358"/>
      <c r="G77" s="359"/>
      <c r="H77" s="358"/>
      <c r="I77" s="157"/>
      <c r="J77" s="158"/>
      <c r="K77" s="151" t="str">
        <f>IFERROR(CONCATENATE(INDEX('8- Politicas de admiistracion'!$B$16:$F$53,MATCH('5- Identificación de Riesgos'!J77,'8- Politicas de admiistracion'!$C$16:$C$54,0),1)," - ",L77),"")</f>
        <v/>
      </c>
      <c r="L77" s="152" t="str">
        <f>IFERROR(VLOOKUP(INDEX('8- Politicas de admiistracion'!$B$16:$F$64,MATCH('5- Identificación de Riesgos'!J77,'8- Politicas de admiistracion'!$C$16:$C$64,0),1),'8- Politicas de admiistracion'!$B$16:$F$64,5,FALSE),"")</f>
        <v/>
      </c>
      <c r="M77" s="358"/>
      <c r="N77" s="358"/>
      <c r="O77" s="387"/>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c r="BM77" s="60"/>
      <c r="BN77" s="60"/>
      <c r="BO77" s="60"/>
      <c r="BP77" s="60"/>
      <c r="BQ77" s="60"/>
      <c r="BR77" s="60"/>
      <c r="BS77" s="60"/>
      <c r="BT77" s="60"/>
      <c r="BU77" s="60"/>
      <c r="BV77" s="60"/>
      <c r="BW77" s="60"/>
      <c r="BX77" s="60"/>
      <c r="BY77" s="60"/>
      <c r="BZ77" s="60"/>
      <c r="CA77" s="60"/>
      <c r="CB77" s="60"/>
      <c r="CC77" s="60"/>
      <c r="CD77" s="60"/>
      <c r="CE77" s="60"/>
      <c r="CF77" s="60"/>
      <c r="CG77" s="60"/>
      <c r="CH77" s="60"/>
      <c r="CI77" s="60"/>
      <c r="CJ77" s="60"/>
      <c r="CK77" s="60"/>
      <c r="CL77" s="60"/>
      <c r="CM77" s="60"/>
      <c r="CN77" s="60"/>
      <c r="CO77" s="60"/>
      <c r="CP77" s="60"/>
      <c r="CQ77" s="60"/>
      <c r="CR77" s="60"/>
      <c r="CS77" s="60"/>
      <c r="CT77" s="60"/>
      <c r="CU77" s="60"/>
      <c r="CV77" s="60"/>
      <c r="CW77" s="60"/>
      <c r="CX77" s="60"/>
      <c r="CY77" s="60"/>
      <c r="CZ77" s="60"/>
      <c r="DA77" s="60"/>
      <c r="DB77" s="60"/>
      <c r="DC77" s="60"/>
      <c r="DD77" s="60"/>
      <c r="DE77" s="60"/>
      <c r="DF77" s="60"/>
      <c r="DG77" s="60"/>
      <c r="DH77" s="60"/>
      <c r="DI77" s="60"/>
      <c r="DJ77" s="60"/>
      <c r="DK77" s="60"/>
      <c r="DL77" s="60"/>
      <c r="DM77" s="60"/>
      <c r="DN77" s="60"/>
      <c r="DO77" s="60"/>
      <c r="DP77" s="60"/>
      <c r="DQ77" s="60"/>
      <c r="DR77" s="60"/>
      <c r="DS77" s="60"/>
      <c r="DT77" s="60"/>
      <c r="DU77" s="60"/>
      <c r="DV77" s="60"/>
      <c r="DW77" s="60"/>
      <c r="DX77" s="60"/>
      <c r="DY77" s="60"/>
      <c r="DZ77" s="60"/>
      <c r="EA77" s="60"/>
      <c r="EB77" s="60"/>
      <c r="EC77" s="60"/>
      <c r="ED77" s="60"/>
      <c r="EE77" s="60"/>
      <c r="EF77" s="60"/>
      <c r="EG77" s="60"/>
      <c r="EH77" s="60"/>
      <c r="EI77" s="60"/>
      <c r="EJ77" s="60"/>
      <c r="EK77" s="60"/>
      <c r="EL77" s="60"/>
      <c r="EM77" s="60"/>
      <c r="EN77" s="60"/>
      <c r="EO77" s="60"/>
      <c r="EP77" s="60"/>
      <c r="EQ77" s="60"/>
      <c r="ER77" s="60"/>
      <c r="ES77" s="60"/>
      <c r="ET77" s="60"/>
      <c r="EU77" s="60"/>
      <c r="EV77" s="60"/>
      <c r="EW77" s="60"/>
      <c r="EX77" s="60"/>
      <c r="EY77" s="60"/>
      <c r="EZ77" s="60"/>
      <c r="FA77" s="60"/>
      <c r="FB77" s="60"/>
      <c r="FC77" s="60"/>
      <c r="FD77" s="60"/>
      <c r="FE77" s="60"/>
      <c r="FF77" s="60"/>
      <c r="FG77" s="60"/>
      <c r="FH77" s="60"/>
      <c r="FI77" s="60"/>
      <c r="FJ77" s="60"/>
      <c r="FK77" s="60"/>
      <c r="FL77" s="60"/>
      <c r="FM77" s="60"/>
      <c r="FN77" s="60"/>
      <c r="FO77" s="60"/>
      <c r="FP77" s="60"/>
      <c r="FQ77" s="60"/>
      <c r="FR77" s="60"/>
      <c r="FS77" s="60"/>
      <c r="FT77" s="60"/>
      <c r="FU77" s="60"/>
      <c r="FV77" s="60"/>
      <c r="FW77" s="60"/>
      <c r="FX77" s="60"/>
      <c r="FY77" s="60"/>
      <c r="FZ77" s="60"/>
      <c r="GA77" s="60"/>
      <c r="GB77" s="60"/>
      <c r="GC77" s="60"/>
      <c r="GD77" s="60"/>
      <c r="GE77" s="60"/>
      <c r="GF77" s="60"/>
      <c r="GG77" s="60"/>
      <c r="GH77" s="60"/>
      <c r="GI77" s="60"/>
      <c r="GJ77" s="60"/>
      <c r="GK77" s="60"/>
      <c r="GL77" s="60"/>
      <c r="GM77" s="60"/>
      <c r="GN77" s="60"/>
      <c r="GO77" s="60"/>
      <c r="GP77" s="60"/>
      <c r="GQ77" s="60"/>
      <c r="GR77" s="60"/>
      <c r="GS77" s="60"/>
      <c r="GT77" s="60"/>
      <c r="GU77" s="60"/>
      <c r="GV77" s="60"/>
      <c r="GW77" s="60"/>
      <c r="GX77" s="60"/>
      <c r="GY77" s="60"/>
      <c r="GZ77" s="60"/>
      <c r="HA77" s="60"/>
      <c r="HB77" s="60"/>
      <c r="HC77" s="60"/>
      <c r="HD77" s="60"/>
      <c r="HE77" s="60"/>
      <c r="HF77" s="60"/>
      <c r="HG77" s="60"/>
      <c r="HH77" s="60"/>
      <c r="HI77" s="60"/>
      <c r="HJ77" s="60"/>
      <c r="HK77" s="60"/>
      <c r="HL77" s="60"/>
      <c r="HM77" s="60"/>
      <c r="HN77" s="60"/>
      <c r="HO77" s="60"/>
      <c r="HP77" s="60"/>
      <c r="HQ77" s="60"/>
      <c r="HR77" s="60"/>
      <c r="HS77" s="60"/>
      <c r="HT77" s="60"/>
      <c r="HU77" s="60"/>
      <c r="HV77" s="60"/>
      <c r="HW77" s="60"/>
      <c r="HX77" s="60"/>
      <c r="HY77" s="60"/>
      <c r="HZ77" s="60"/>
      <c r="IA77" s="60"/>
      <c r="IB77" s="60"/>
      <c r="IC77" s="60"/>
      <c r="ID77" s="60"/>
      <c r="IE77" s="60"/>
      <c r="IF77" s="60"/>
      <c r="IG77" s="60"/>
      <c r="IH77" s="60"/>
      <c r="II77" s="60"/>
      <c r="IJ77" s="60"/>
      <c r="IK77" s="60"/>
      <c r="IL77" s="60"/>
      <c r="IM77" s="60"/>
      <c r="IN77" s="60"/>
      <c r="IO77" s="60"/>
      <c r="IP77" s="60"/>
      <c r="IQ77" s="60"/>
      <c r="IR77" s="60"/>
      <c r="IS77" s="60"/>
      <c r="IT77" s="60"/>
      <c r="IU77" s="60"/>
      <c r="IV77" s="60"/>
      <c r="IW77" s="60"/>
      <c r="IX77" s="60"/>
    </row>
    <row r="78" spans="1:258" ht="14.25" hidden="1" customHeight="1" thickTop="1" thickBot="1">
      <c r="A78" s="355"/>
      <c r="B78" s="356"/>
      <c r="C78" s="357"/>
      <c r="D78" s="154"/>
      <c r="E78" s="358"/>
      <c r="F78" s="358"/>
      <c r="G78" s="359"/>
      <c r="H78" s="358"/>
      <c r="I78" s="157"/>
      <c r="J78" s="158"/>
      <c r="K78" s="151" t="str">
        <f>IFERROR(CONCATENATE(INDEX('8- Politicas de admiistracion'!$B$16:$F$53,MATCH('5- Identificación de Riesgos'!J78,'8- Politicas de admiistracion'!$C$16:$C$54,0),1)," - ",L78),"")</f>
        <v/>
      </c>
      <c r="L78" s="152" t="str">
        <f>IFERROR(VLOOKUP(INDEX('8- Politicas de admiistracion'!$B$16:$F$64,MATCH('5- Identificación de Riesgos'!J78,'8- Politicas de admiistracion'!$C$16:$C$64,0),1),'8- Politicas de admiistracion'!$B$16:$F$64,5,FALSE),"")</f>
        <v/>
      </c>
      <c r="M78" s="358"/>
      <c r="N78" s="358"/>
      <c r="O78" s="387"/>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c r="BM78" s="60"/>
      <c r="BN78" s="60"/>
      <c r="BO78" s="60"/>
      <c r="BP78" s="60"/>
      <c r="BQ78" s="60"/>
      <c r="BR78" s="60"/>
      <c r="BS78" s="60"/>
      <c r="BT78" s="60"/>
      <c r="BU78" s="60"/>
      <c r="BV78" s="60"/>
      <c r="BW78" s="60"/>
      <c r="BX78" s="60"/>
      <c r="BY78" s="60"/>
      <c r="BZ78" s="60"/>
      <c r="CA78" s="60"/>
      <c r="CB78" s="60"/>
      <c r="CC78" s="60"/>
      <c r="CD78" s="60"/>
      <c r="CE78" s="60"/>
      <c r="CF78" s="60"/>
      <c r="CG78" s="60"/>
      <c r="CH78" s="60"/>
      <c r="CI78" s="60"/>
      <c r="CJ78" s="60"/>
      <c r="CK78" s="60"/>
      <c r="CL78" s="60"/>
      <c r="CM78" s="60"/>
      <c r="CN78" s="60"/>
      <c r="CO78" s="60"/>
      <c r="CP78" s="60"/>
      <c r="CQ78" s="60"/>
      <c r="CR78" s="60"/>
      <c r="CS78" s="60"/>
      <c r="CT78" s="60"/>
      <c r="CU78" s="60"/>
      <c r="CV78" s="60"/>
      <c r="CW78" s="60"/>
      <c r="CX78" s="60"/>
      <c r="CY78" s="60"/>
      <c r="CZ78" s="60"/>
      <c r="DA78" s="60"/>
      <c r="DB78" s="60"/>
      <c r="DC78" s="60"/>
      <c r="DD78" s="60"/>
      <c r="DE78" s="60"/>
      <c r="DF78" s="60"/>
      <c r="DG78" s="60"/>
      <c r="DH78" s="60"/>
      <c r="DI78" s="60"/>
      <c r="DJ78" s="60"/>
      <c r="DK78" s="60"/>
      <c r="DL78" s="60"/>
      <c r="DM78" s="60"/>
      <c r="DN78" s="60"/>
      <c r="DO78" s="60"/>
      <c r="DP78" s="60"/>
      <c r="DQ78" s="60"/>
      <c r="DR78" s="60"/>
      <c r="DS78" s="60"/>
      <c r="DT78" s="60"/>
      <c r="DU78" s="60"/>
      <c r="DV78" s="60"/>
      <c r="DW78" s="60"/>
      <c r="DX78" s="60"/>
      <c r="DY78" s="60"/>
      <c r="DZ78" s="60"/>
      <c r="EA78" s="60"/>
      <c r="EB78" s="60"/>
      <c r="EC78" s="60"/>
      <c r="ED78" s="60"/>
      <c r="EE78" s="60"/>
      <c r="EF78" s="60"/>
      <c r="EG78" s="60"/>
      <c r="EH78" s="60"/>
      <c r="EI78" s="60"/>
      <c r="EJ78" s="60"/>
      <c r="EK78" s="60"/>
      <c r="EL78" s="60"/>
      <c r="EM78" s="60"/>
      <c r="EN78" s="60"/>
      <c r="EO78" s="60"/>
      <c r="EP78" s="60"/>
      <c r="EQ78" s="60"/>
      <c r="ER78" s="60"/>
      <c r="ES78" s="60"/>
      <c r="ET78" s="60"/>
      <c r="EU78" s="60"/>
      <c r="EV78" s="60"/>
      <c r="EW78" s="60"/>
      <c r="EX78" s="60"/>
      <c r="EY78" s="60"/>
      <c r="EZ78" s="60"/>
      <c r="FA78" s="60"/>
      <c r="FB78" s="60"/>
      <c r="FC78" s="60"/>
      <c r="FD78" s="60"/>
      <c r="FE78" s="60"/>
      <c r="FF78" s="60"/>
      <c r="FG78" s="60"/>
      <c r="FH78" s="60"/>
      <c r="FI78" s="60"/>
      <c r="FJ78" s="60"/>
      <c r="FK78" s="60"/>
      <c r="FL78" s="60"/>
      <c r="FM78" s="60"/>
      <c r="FN78" s="60"/>
      <c r="FO78" s="60"/>
      <c r="FP78" s="60"/>
      <c r="FQ78" s="60"/>
      <c r="FR78" s="60"/>
      <c r="FS78" s="60"/>
      <c r="FT78" s="60"/>
      <c r="FU78" s="60"/>
      <c r="FV78" s="60"/>
      <c r="FW78" s="60"/>
      <c r="FX78" s="60"/>
      <c r="FY78" s="60"/>
      <c r="FZ78" s="60"/>
      <c r="GA78" s="60"/>
      <c r="GB78" s="60"/>
      <c r="GC78" s="60"/>
      <c r="GD78" s="60"/>
      <c r="GE78" s="60"/>
      <c r="GF78" s="60"/>
      <c r="GG78" s="60"/>
      <c r="GH78" s="60"/>
      <c r="GI78" s="60"/>
      <c r="GJ78" s="60"/>
      <c r="GK78" s="60"/>
      <c r="GL78" s="60"/>
      <c r="GM78" s="60"/>
      <c r="GN78" s="60"/>
      <c r="GO78" s="60"/>
      <c r="GP78" s="60"/>
      <c r="GQ78" s="60"/>
      <c r="GR78" s="60"/>
      <c r="GS78" s="60"/>
      <c r="GT78" s="60"/>
      <c r="GU78" s="60"/>
      <c r="GV78" s="60"/>
      <c r="GW78" s="60"/>
      <c r="GX78" s="60"/>
      <c r="GY78" s="60"/>
      <c r="GZ78" s="60"/>
      <c r="HA78" s="60"/>
      <c r="HB78" s="60"/>
      <c r="HC78" s="60"/>
      <c r="HD78" s="60"/>
      <c r="HE78" s="60"/>
      <c r="HF78" s="60"/>
      <c r="HG78" s="60"/>
      <c r="HH78" s="60"/>
      <c r="HI78" s="60"/>
      <c r="HJ78" s="60"/>
      <c r="HK78" s="60"/>
      <c r="HL78" s="60"/>
      <c r="HM78" s="60"/>
      <c r="HN78" s="60"/>
      <c r="HO78" s="60"/>
      <c r="HP78" s="60"/>
      <c r="HQ78" s="60"/>
      <c r="HR78" s="60"/>
      <c r="HS78" s="60"/>
      <c r="HT78" s="60"/>
      <c r="HU78" s="60"/>
      <c r="HV78" s="60"/>
      <c r="HW78" s="60"/>
      <c r="HX78" s="60"/>
      <c r="HY78" s="60"/>
      <c r="HZ78" s="60"/>
      <c r="IA78" s="60"/>
      <c r="IB78" s="60"/>
      <c r="IC78" s="60"/>
      <c r="ID78" s="60"/>
      <c r="IE78" s="60"/>
      <c r="IF78" s="60"/>
      <c r="IG78" s="60"/>
      <c r="IH78" s="60"/>
      <c r="II78" s="60"/>
      <c r="IJ78" s="60"/>
      <c r="IK78" s="60"/>
      <c r="IL78" s="60"/>
      <c r="IM78" s="60"/>
      <c r="IN78" s="60"/>
      <c r="IO78" s="60"/>
      <c r="IP78" s="60"/>
      <c r="IQ78" s="60"/>
      <c r="IR78" s="60"/>
      <c r="IS78" s="60"/>
      <c r="IT78" s="60"/>
      <c r="IU78" s="60"/>
      <c r="IV78" s="60"/>
      <c r="IW78" s="60"/>
      <c r="IX78" s="60"/>
    </row>
    <row r="79" spans="1:258" ht="14.25" hidden="1" customHeight="1" thickTop="1" thickBot="1">
      <c r="A79" s="355"/>
      <c r="B79" s="356"/>
      <c r="C79" s="357"/>
      <c r="D79" s="154"/>
      <c r="E79" s="358"/>
      <c r="F79" s="358"/>
      <c r="G79" s="359"/>
      <c r="H79" s="358"/>
      <c r="I79" s="157"/>
      <c r="J79" s="158"/>
      <c r="K79" s="151" t="str">
        <f>IFERROR(CONCATENATE(INDEX('8- Politicas de admiistracion'!$B$16:$F$53,MATCH('5- Identificación de Riesgos'!J79,'8- Politicas de admiistracion'!$C$16:$C$54,0),1)," - ",L79),"")</f>
        <v/>
      </c>
      <c r="L79" s="152" t="str">
        <f>IFERROR(VLOOKUP(INDEX('8- Politicas de admiistracion'!$B$16:$F$64,MATCH('5- Identificación de Riesgos'!J79,'8- Politicas de admiistracion'!$C$16:$C$64,0),1),'8- Politicas de admiistracion'!$B$16:$F$64,5,FALSE),"")</f>
        <v/>
      </c>
      <c r="M79" s="358"/>
      <c r="N79" s="358"/>
      <c r="O79" s="387"/>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c r="BM79" s="60"/>
      <c r="BN79" s="60"/>
      <c r="BO79" s="60"/>
      <c r="BP79" s="60"/>
      <c r="BQ79" s="60"/>
      <c r="BR79" s="60"/>
      <c r="BS79" s="60"/>
      <c r="BT79" s="60"/>
      <c r="BU79" s="60"/>
      <c r="BV79" s="60"/>
      <c r="BW79" s="60"/>
      <c r="BX79" s="60"/>
      <c r="BY79" s="60"/>
      <c r="BZ79" s="60"/>
      <c r="CA79" s="60"/>
      <c r="CB79" s="60"/>
      <c r="CC79" s="60"/>
      <c r="CD79" s="60"/>
      <c r="CE79" s="60"/>
      <c r="CF79" s="60"/>
      <c r="CG79" s="60"/>
      <c r="CH79" s="60"/>
      <c r="CI79" s="60"/>
      <c r="CJ79" s="60"/>
      <c r="CK79" s="60"/>
      <c r="CL79" s="60"/>
      <c r="CM79" s="60"/>
      <c r="CN79" s="60"/>
      <c r="CO79" s="60"/>
      <c r="CP79" s="60"/>
      <c r="CQ79" s="60"/>
      <c r="CR79" s="60"/>
      <c r="CS79" s="60"/>
      <c r="CT79" s="60"/>
      <c r="CU79" s="60"/>
      <c r="CV79" s="60"/>
      <c r="CW79" s="60"/>
      <c r="CX79" s="60"/>
      <c r="CY79" s="60"/>
      <c r="CZ79" s="60"/>
      <c r="DA79" s="60"/>
      <c r="DB79" s="60"/>
      <c r="DC79" s="60"/>
      <c r="DD79" s="60"/>
      <c r="DE79" s="60"/>
      <c r="DF79" s="60"/>
      <c r="DG79" s="60"/>
      <c r="DH79" s="60"/>
      <c r="DI79" s="60"/>
      <c r="DJ79" s="60"/>
      <c r="DK79" s="60"/>
      <c r="DL79" s="60"/>
      <c r="DM79" s="60"/>
      <c r="DN79" s="60"/>
      <c r="DO79" s="60"/>
      <c r="DP79" s="60"/>
      <c r="DQ79" s="60"/>
      <c r="DR79" s="60"/>
      <c r="DS79" s="60"/>
      <c r="DT79" s="60"/>
      <c r="DU79" s="60"/>
      <c r="DV79" s="60"/>
      <c r="DW79" s="60"/>
      <c r="DX79" s="60"/>
      <c r="DY79" s="60"/>
      <c r="DZ79" s="60"/>
      <c r="EA79" s="60"/>
      <c r="EB79" s="60"/>
      <c r="EC79" s="60"/>
      <c r="ED79" s="60"/>
      <c r="EE79" s="60"/>
      <c r="EF79" s="60"/>
      <c r="EG79" s="60"/>
      <c r="EH79" s="60"/>
      <c r="EI79" s="60"/>
      <c r="EJ79" s="60"/>
      <c r="EK79" s="60"/>
      <c r="EL79" s="60"/>
      <c r="EM79" s="60"/>
      <c r="EN79" s="60"/>
      <c r="EO79" s="60"/>
      <c r="EP79" s="60"/>
      <c r="EQ79" s="60"/>
      <c r="ER79" s="60"/>
      <c r="ES79" s="60"/>
      <c r="ET79" s="60"/>
      <c r="EU79" s="60"/>
      <c r="EV79" s="60"/>
      <c r="EW79" s="60"/>
      <c r="EX79" s="60"/>
      <c r="EY79" s="60"/>
      <c r="EZ79" s="60"/>
      <c r="FA79" s="60"/>
      <c r="FB79" s="60"/>
      <c r="FC79" s="60"/>
      <c r="FD79" s="60"/>
      <c r="FE79" s="60"/>
      <c r="FF79" s="60"/>
      <c r="FG79" s="60"/>
      <c r="FH79" s="60"/>
      <c r="FI79" s="60"/>
      <c r="FJ79" s="60"/>
      <c r="FK79" s="60"/>
      <c r="FL79" s="60"/>
      <c r="FM79" s="60"/>
      <c r="FN79" s="60"/>
      <c r="FO79" s="60"/>
      <c r="FP79" s="60"/>
      <c r="FQ79" s="60"/>
      <c r="FR79" s="60"/>
      <c r="FS79" s="60"/>
      <c r="FT79" s="60"/>
      <c r="FU79" s="60"/>
      <c r="FV79" s="60"/>
      <c r="FW79" s="60"/>
      <c r="FX79" s="60"/>
      <c r="FY79" s="60"/>
      <c r="FZ79" s="60"/>
      <c r="GA79" s="60"/>
      <c r="GB79" s="60"/>
      <c r="GC79" s="60"/>
      <c r="GD79" s="60"/>
      <c r="GE79" s="60"/>
      <c r="GF79" s="60"/>
      <c r="GG79" s="60"/>
      <c r="GH79" s="60"/>
      <c r="GI79" s="60"/>
      <c r="GJ79" s="60"/>
      <c r="GK79" s="60"/>
      <c r="GL79" s="60"/>
      <c r="GM79" s="60"/>
      <c r="GN79" s="60"/>
      <c r="GO79" s="60"/>
      <c r="GP79" s="60"/>
      <c r="GQ79" s="60"/>
      <c r="GR79" s="60"/>
      <c r="GS79" s="60"/>
      <c r="GT79" s="60"/>
      <c r="GU79" s="60"/>
      <c r="GV79" s="60"/>
      <c r="GW79" s="60"/>
      <c r="GX79" s="60"/>
      <c r="GY79" s="60"/>
      <c r="GZ79" s="60"/>
      <c r="HA79" s="60"/>
      <c r="HB79" s="60"/>
      <c r="HC79" s="60"/>
      <c r="HD79" s="60"/>
      <c r="HE79" s="60"/>
      <c r="HF79" s="60"/>
      <c r="HG79" s="60"/>
      <c r="HH79" s="60"/>
      <c r="HI79" s="60"/>
      <c r="HJ79" s="60"/>
      <c r="HK79" s="60"/>
      <c r="HL79" s="60"/>
      <c r="HM79" s="60"/>
      <c r="HN79" s="60"/>
      <c r="HO79" s="60"/>
      <c r="HP79" s="60"/>
      <c r="HQ79" s="60"/>
      <c r="HR79" s="60"/>
      <c r="HS79" s="60"/>
      <c r="HT79" s="60"/>
      <c r="HU79" s="60"/>
      <c r="HV79" s="60"/>
      <c r="HW79" s="60"/>
      <c r="HX79" s="60"/>
      <c r="HY79" s="60"/>
      <c r="HZ79" s="60"/>
      <c r="IA79" s="60"/>
      <c r="IB79" s="60"/>
      <c r="IC79" s="60"/>
      <c r="ID79" s="60"/>
      <c r="IE79" s="60"/>
      <c r="IF79" s="60"/>
      <c r="IG79" s="60"/>
      <c r="IH79" s="60"/>
      <c r="II79" s="60"/>
      <c r="IJ79" s="60"/>
      <c r="IK79" s="60"/>
      <c r="IL79" s="60"/>
      <c r="IM79" s="60"/>
      <c r="IN79" s="60"/>
      <c r="IO79" s="60"/>
      <c r="IP79" s="60"/>
      <c r="IQ79" s="60"/>
      <c r="IR79" s="60"/>
      <c r="IS79" s="60"/>
      <c r="IT79" s="60"/>
      <c r="IU79" s="60"/>
      <c r="IV79" s="60"/>
      <c r="IW79" s="60"/>
      <c r="IX79" s="60"/>
    </row>
    <row r="80" spans="1:258" ht="27" hidden="1" customHeight="1" thickTop="1" thickBot="1">
      <c r="A80" s="355">
        <v>9</v>
      </c>
      <c r="B80" s="392" t="s">
        <v>332</v>
      </c>
      <c r="C80" s="357" t="s">
        <v>333</v>
      </c>
      <c r="D80" s="149" t="s">
        <v>322</v>
      </c>
      <c r="E80" s="358">
        <v>2</v>
      </c>
      <c r="F80" s="358">
        <v>0</v>
      </c>
      <c r="G80" s="359">
        <f t="shared" ref="G80" si="6">F80/E80</f>
        <v>0</v>
      </c>
      <c r="H80" s="358" t="str">
        <f>CONCATENATE(IF(G80&lt;='8- Politicas de admiistracion'!$D$6,'8- Politicas de admiistracion'!$B$6,IF(G80&lt;='8- Politicas de admiistracion'!$D$7,'8- Politicas de admiistracion'!$B$7,IF(G80&lt;='8- Politicas de admiistracion'!$D$8,'8- Politicas de admiistracion'!$B$8,IF(G80&lt;='8- Politicas de admiistracion'!$D$9,'8- Politicas de admiistracion'!$B$9,IF(G80&lt;='8- Politicas de admiistracion'!$D$10,'8- Politicas de admiistracion'!$B$10,"Probabilidad no valida")))))," - ",VLOOKUP(IF(G80&lt;='8- Politicas de admiistracion'!$D$6,'8- Politicas de admiistracion'!$B$6,IF(G80&lt;='8- Politicas de admiistracion'!$D$7,'8- Politicas de admiistracion'!$B$7,IF(G80&lt;='8- Politicas de admiistracion'!$D$8,'8- Politicas de admiistracion'!$B$8,IF(G80&lt;='8- Politicas de admiistracion'!$D$9,'8- Politicas de admiistracion'!$B$9,IF(G80&lt;='8- Politicas de admiistracion'!$D$10,'8- Politicas de admiistracion'!$B$10,"Probabilidad no valida"))))),'8- Politicas de admiistracion'!$B$6:$F$10,5,FALSE))</f>
        <v>Muy Baja - 1</v>
      </c>
      <c r="I80" s="157" t="s">
        <v>290</v>
      </c>
      <c r="J80" s="158" t="s">
        <v>323</v>
      </c>
      <c r="K80" s="151" t="str">
        <f>IFERROR(CONCATENATE(INDEX('8- Politicas de admiistracion'!$B$16:$F$53,MATCH('5- Identificación de Riesgos'!J80,'8- Politicas de admiistracion'!$C$16:$C$54,0),1)," - ",L80),"")</f>
        <v>Mayor - 4</v>
      </c>
      <c r="L80" s="152">
        <f>IFERROR(VLOOKUP(INDEX('8- Politicas de admiistracion'!$B$16:$F$64,MATCH('5- Identificación de Riesgos'!J80,'8- Politicas de admiistracion'!$C$16:$C$64,0),1),'8- Politicas de admiistracion'!$B$16:$F$64,5,FALSE),"")</f>
        <v>4</v>
      </c>
      <c r="M80" s="358" t="str">
        <f>IFERROR(CONCATENATE(INDEX('8- Politicas de admiistracion'!$B$16:$F$53,MATCH(ROUND(AVERAGE(L80:L89),0),'8- Politicas de admiistracion'!$F$16:$F$53,0),1)," - ",ROUND(AVERAGE(L80:L89),0)),"")</f>
        <v>Moderado - 3</v>
      </c>
      <c r="N80" s="358" t="str">
        <f>IFERROR(CONCATENATE(VLOOKUP((LEFT(H80,LEN(H80)-4)&amp;LEFT(M80,LEN(M80)-4)),'9- Matriz de Calor '!$D$17:$E$41,2,0)," - ",RIGHT(H80,1)*RIGHT(M80,1)),"")</f>
        <v>Moderado - 3</v>
      </c>
      <c r="O80" s="150"/>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c r="BM80" s="60"/>
      <c r="BN80" s="60"/>
      <c r="BO80" s="60"/>
      <c r="BP80" s="60"/>
      <c r="BQ80" s="60"/>
      <c r="BR80" s="60"/>
      <c r="BS80" s="60"/>
      <c r="BT80" s="60"/>
      <c r="BU80" s="60"/>
      <c r="BV80" s="60"/>
      <c r="BW80" s="60"/>
      <c r="BX80" s="60"/>
      <c r="BY80" s="60"/>
      <c r="BZ80" s="60"/>
      <c r="CA80" s="60"/>
      <c r="CB80" s="60"/>
      <c r="CC80" s="60"/>
      <c r="CD80" s="60"/>
      <c r="CE80" s="60"/>
      <c r="CF80" s="60"/>
      <c r="CG80" s="60"/>
      <c r="CH80" s="60"/>
      <c r="CI80" s="60"/>
      <c r="CJ80" s="60"/>
      <c r="CK80" s="60"/>
      <c r="CL80" s="60"/>
      <c r="CM80" s="60"/>
      <c r="CN80" s="60"/>
      <c r="CO80" s="60"/>
      <c r="CP80" s="60"/>
      <c r="CQ80" s="60"/>
      <c r="CR80" s="60"/>
      <c r="CS80" s="60"/>
      <c r="CT80" s="60"/>
      <c r="CU80" s="60"/>
      <c r="CV80" s="60"/>
      <c r="CW80" s="60"/>
      <c r="CX80" s="60"/>
      <c r="CY80" s="60"/>
      <c r="CZ80" s="60"/>
      <c r="DA80" s="60"/>
      <c r="DB80" s="60"/>
      <c r="DC80" s="60"/>
      <c r="DD80" s="60"/>
      <c r="DE80" s="60"/>
      <c r="DF80" s="60"/>
      <c r="DG80" s="60"/>
      <c r="DH80" s="60"/>
      <c r="DI80" s="60"/>
      <c r="DJ80" s="60"/>
      <c r="DK80" s="60"/>
      <c r="DL80" s="60"/>
      <c r="DM80" s="60"/>
      <c r="DN80" s="60"/>
      <c r="DO80" s="60"/>
      <c r="DP80" s="60"/>
      <c r="DQ80" s="60"/>
      <c r="DR80" s="60"/>
      <c r="DS80" s="60"/>
      <c r="DT80" s="60"/>
      <c r="DU80" s="60"/>
      <c r="DV80" s="60"/>
      <c r="DW80" s="60"/>
      <c r="DX80" s="60"/>
      <c r="DY80" s="60"/>
      <c r="DZ80" s="60"/>
      <c r="EA80" s="60"/>
      <c r="EB80" s="60"/>
      <c r="EC80" s="60"/>
      <c r="ED80" s="60"/>
      <c r="EE80" s="60"/>
      <c r="EF80" s="60"/>
      <c r="EG80" s="60"/>
      <c r="EH80" s="60"/>
      <c r="EI80" s="60"/>
      <c r="EJ80" s="60"/>
      <c r="EK80" s="60"/>
      <c r="EL80" s="60"/>
      <c r="EM80" s="60"/>
      <c r="EN80" s="60"/>
      <c r="EO80" s="60"/>
      <c r="EP80" s="60"/>
      <c r="EQ80" s="60"/>
      <c r="ER80" s="60"/>
      <c r="ES80" s="60"/>
      <c r="ET80" s="60"/>
      <c r="EU80" s="60"/>
      <c r="EV80" s="60"/>
      <c r="EW80" s="60"/>
      <c r="EX80" s="60"/>
      <c r="EY80" s="60"/>
      <c r="EZ80" s="60"/>
      <c r="FA80" s="60"/>
      <c r="FB80" s="60"/>
      <c r="FC80" s="60"/>
      <c r="FD80" s="60"/>
      <c r="FE80" s="60"/>
      <c r="FF80" s="60"/>
      <c r="FG80" s="60"/>
      <c r="FH80" s="60"/>
      <c r="FI80" s="60"/>
      <c r="FJ80" s="60"/>
      <c r="FK80" s="60"/>
      <c r="FL80" s="60"/>
      <c r="FM80" s="60"/>
      <c r="FN80" s="60"/>
      <c r="FO80" s="60"/>
      <c r="FP80" s="60"/>
      <c r="FQ80" s="60"/>
      <c r="FR80" s="60"/>
      <c r="FS80" s="60"/>
      <c r="FT80" s="60"/>
      <c r="FU80" s="60"/>
      <c r="FV80" s="60"/>
      <c r="FW80" s="60"/>
      <c r="FX80" s="60"/>
      <c r="FY80" s="60"/>
      <c r="FZ80" s="60"/>
      <c r="GA80" s="60"/>
      <c r="GB80" s="60"/>
      <c r="GC80" s="60"/>
      <c r="GD80" s="60"/>
      <c r="GE80" s="60"/>
      <c r="GF80" s="60"/>
      <c r="GG80" s="60"/>
      <c r="GH80" s="60"/>
      <c r="GI80" s="60"/>
      <c r="GJ80" s="60"/>
      <c r="GK80" s="60"/>
      <c r="GL80" s="60"/>
      <c r="GM80" s="60"/>
      <c r="GN80" s="60"/>
      <c r="GO80" s="60"/>
      <c r="GP80" s="60"/>
      <c r="GQ80" s="60"/>
      <c r="GR80" s="60"/>
      <c r="GS80" s="60"/>
      <c r="GT80" s="60"/>
      <c r="GU80" s="60"/>
      <c r="GV80" s="60"/>
      <c r="GW80" s="60"/>
      <c r="GX80" s="60"/>
      <c r="GY80" s="60"/>
      <c r="GZ80" s="60"/>
      <c r="HA80" s="60"/>
      <c r="HB80" s="60"/>
      <c r="HC80" s="60"/>
      <c r="HD80" s="60"/>
      <c r="HE80" s="60"/>
      <c r="HF80" s="60"/>
      <c r="HG80" s="60"/>
      <c r="HH80" s="60"/>
      <c r="HI80" s="60"/>
      <c r="HJ80" s="60"/>
      <c r="HK80" s="60"/>
      <c r="HL80" s="60"/>
      <c r="HM80" s="60"/>
      <c r="HN80" s="60"/>
      <c r="HO80" s="60"/>
      <c r="HP80" s="60"/>
      <c r="HQ80" s="60"/>
      <c r="HR80" s="60"/>
      <c r="HS80" s="60"/>
      <c r="HT80" s="60"/>
      <c r="HU80" s="60"/>
      <c r="HV80" s="60"/>
      <c r="HW80" s="60"/>
      <c r="HX80" s="60"/>
      <c r="HY80" s="60"/>
      <c r="HZ80" s="60"/>
      <c r="IA80" s="60"/>
      <c r="IB80" s="60"/>
      <c r="IC80" s="60"/>
      <c r="ID80" s="60"/>
      <c r="IE80" s="60"/>
      <c r="IF80" s="60"/>
      <c r="IG80" s="60"/>
      <c r="IH80" s="60"/>
      <c r="II80" s="60"/>
      <c r="IJ80" s="60"/>
      <c r="IK80" s="60"/>
      <c r="IL80" s="60"/>
      <c r="IM80" s="60"/>
      <c r="IN80" s="60"/>
      <c r="IO80" s="60"/>
      <c r="IP80" s="60"/>
      <c r="IQ80" s="60"/>
      <c r="IR80" s="60"/>
      <c r="IS80" s="60"/>
      <c r="IT80" s="60"/>
      <c r="IU80" s="60"/>
      <c r="IV80" s="60"/>
      <c r="IW80" s="60"/>
      <c r="IX80" s="60"/>
    </row>
    <row r="81" spans="1:258" ht="27" hidden="1" thickTop="1" thickBot="1">
      <c r="A81" s="355"/>
      <c r="B81" s="392"/>
      <c r="C81" s="357"/>
      <c r="D81" s="149" t="s">
        <v>324</v>
      </c>
      <c r="E81" s="358"/>
      <c r="F81" s="358"/>
      <c r="G81" s="359"/>
      <c r="H81" s="358"/>
      <c r="I81" s="157" t="s">
        <v>313</v>
      </c>
      <c r="J81" s="158" t="s">
        <v>315</v>
      </c>
      <c r="K81" s="151" t="str">
        <f>IFERROR(CONCATENATE(INDEX('8- Politicas de admiistracion'!$B$16:$F$53,MATCH('5- Identificación de Riesgos'!J81,'8- Politicas de admiistracion'!$C$16:$C$54,0),1)," - ",L81),"")</f>
        <v>Menor - 2</v>
      </c>
      <c r="L81" s="152">
        <f>IFERROR(VLOOKUP(INDEX('8- Politicas de admiistracion'!$B$16:$F$64,MATCH('5- Identificación de Riesgos'!J81,'8- Politicas de admiistracion'!$C$16:$C$64,0),1),'8- Politicas de admiistracion'!$B$16:$F$64,5,FALSE),"")</f>
        <v>2</v>
      </c>
      <c r="M81" s="358"/>
      <c r="N81" s="358"/>
      <c r="O81" s="15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c r="BA81" s="60"/>
      <c r="BB81" s="60"/>
      <c r="BC81" s="60"/>
      <c r="BD81" s="60"/>
      <c r="BE81" s="60"/>
      <c r="BF81" s="60"/>
      <c r="BG81" s="60"/>
      <c r="BH81" s="60"/>
      <c r="BI81" s="60"/>
      <c r="BJ81" s="60"/>
      <c r="BK81" s="60"/>
      <c r="BL81" s="60"/>
      <c r="BM81" s="60"/>
      <c r="BN81" s="60"/>
      <c r="BO81" s="60"/>
      <c r="BP81" s="60"/>
      <c r="BQ81" s="60"/>
      <c r="BR81" s="60"/>
      <c r="BS81" s="60"/>
      <c r="BT81" s="60"/>
      <c r="BU81" s="60"/>
      <c r="BV81" s="60"/>
      <c r="BW81" s="60"/>
      <c r="BX81" s="60"/>
      <c r="BY81" s="60"/>
      <c r="BZ81" s="60"/>
      <c r="CA81" s="60"/>
      <c r="CB81" s="60"/>
      <c r="CC81" s="60"/>
      <c r="CD81" s="60"/>
      <c r="CE81" s="60"/>
      <c r="CF81" s="60"/>
      <c r="CG81" s="60"/>
      <c r="CH81" s="60"/>
      <c r="CI81" s="60"/>
      <c r="CJ81" s="60"/>
      <c r="CK81" s="60"/>
      <c r="CL81" s="60"/>
      <c r="CM81" s="60"/>
      <c r="CN81" s="60"/>
      <c r="CO81" s="60"/>
      <c r="CP81" s="60"/>
      <c r="CQ81" s="60"/>
      <c r="CR81" s="60"/>
      <c r="CS81" s="60"/>
      <c r="CT81" s="60"/>
      <c r="CU81" s="60"/>
      <c r="CV81" s="60"/>
      <c r="CW81" s="60"/>
      <c r="CX81" s="60"/>
      <c r="CY81" s="60"/>
      <c r="CZ81" s="60"/>
      <c r="DA81" s="60"/>
      <c r="DB81" s="60"/>
      <c r="DC81" s="60"/>
      <c r="DD81" s="60"/>
      <c r="DE81" s="60"/>
      <c r="DF81" s="60"/>
      <c r="DG81" s="60"/>
      <c r="DH81" s="60"/>
      <c r="DI81" s="60"/>
      <c r="DJ81" s="60"/>
      <c r="DK81" s="60"/>
      <c r="DL81" s="60"/>
      <c r="DM81" s="60"/>
      <c r="DN81" s="60"/>
      <c r="DO81" s="60"/>
      <c r="DP81" s="60"/>
      <c r="DQ81" s="60"/>
      <c r="DR81" s="60"/>
      <c r="DS81" s="60"/>
      <c r="DT81" s="60"/>
      <c r="DU81" s="60"/>
      <c r="DV81" s="60"/>
      <c r="DW81" s="60"/>
      <c r="DX81" s="60"/>
      <c r="DY81" s="60"/>
      <c r="DZ81" s="60"/>
      <c r="EA81" s="60"/>
      <c r="EB81" s="60"/>
      <c r="EC81" s="60"/>
      <c r="ED81" s="60"/>
      <c r="EE81" s="60"/>
      <c r="EF81" s="60"/>
      <c r="EG81" s="60"/>
      <c r="EH81" s="60"/>
      <c r="EI81" s="60"/>
      <c r="EJ81" s="60"/>
      <c r="EK81" s="60"/>
      <c r="EL81" s="60"/>
      <c r="EM81" s="60"/>
      <c r="EN81" s="60"/>
      <c r="EO81" s="60"/>
      <c r="EP81" s="60"/>
      <c r="EQ81" s="60"/>
      <c r="ER81" s="60"/>
      <c r="ES81" s="60"/>
      <c r="ET81" s="60"/>
      <c r="EU81" s="60"/>
      <c r="EV81" s="60"/>
      <c r="EW81" s="60"/>
      <c r="EX81" s="60"/>
      <c r="EY81" s="60"/>
      <c r="EZ81" s="60"/>
      <c r="FA81" s="60"/>
      <c r="FB81" s="60"/>
      <c r="FC81" s="60"/>
      <c r="FD81" s="60"/>
      <c r="FE81" s="60"/>
      <c r="FF81" s="60"/>
      <c r="FG81" s="60"/>
      <c r="FH81" s="60"/>
      <c r="FI81" s="60"/>
      <c r="FJ81" s="60"/>
      <c r="FK81" s="60"/>
      <c r="FL81" s="60"/>
      <c r="FM81" s="60"/>
      <c r="FN81" s="60"/>
      <c r="FO81" s="60"/>
      <c r="FP81" s="60"/>
      <c r="FQ81" s="60"/>
      <c r="FR81" s="60"/>
      <c r="FS81" s="60"/>
      <c r="FT81" s="60"/>
      <c r="FU81" s="60"/>
      <c r="FV81" s="60"/>
      <c r="FW81" s="60"/>
      <c r="FX81" s="60"/>
      <c r="FY81" s="60"/>
      <c r="FZ81" s="60"/>
      <c r="GA81" s="60"/>
      <c r="GB81" s="60"/>
      <c r="GC81" s="60"/>
      <c r="GD81" s="60"/>
      <c r="GE81" s="60"/>
      <c r="GF81" s="60"/>
      <c r="GG81" s="60"/>
      <c r="GH81" s="60"/>
      <c r="GI81" s="60"/>
      <c r="GJ81" s="60"/>
      <c r="GK81" s="60"/>
      <c r="GL81" s="60"/>
      <c r="GM81" s="60"/>
      <c r="GN81" s="60"/>
      <c r="GO81" s="60"/>
      <c r="GP81" s="60"/>
      <c r="GQ81" s="60"/>
      <c r="GR81" s="60"/>
      <c r="GS81" s="60"/>
      <c r="GT81" s="60"/>
      <c r="GU81" s="60"/>
      <c r="GV81" s="60"/>
      <c r="GW81" s="60"/>
      <c r="GX81" s="60"/>
      <c r="GY81" s="60"/>
      <c r="GZ81" s="60"/>
      <c r="HA81" s="60"/>
      <c r="HB81" s="60"/>
      <c r="HC81" s="60"/>
      <c r="HD81" s="60"/>
      <c r="HE81" s="60"/>
      <c r="HF81" s="60"/>
      <c r="HG81" s="60"/>
      <c r="HH81" s="60"/>
      <c r="HI81" s="60"/>
      <c r="HJ81" s="60"/>
      <c r="HK81" s="60"/>
      <c r="HL81" s="60"/>
      <c r="HM81" s="60"/>
      <c r="HN81" s="60"/>
      <c r="HO81" s="60"/>
      <c r="HP81" s="60"/>
      <c r="HQ81" s="60"/>
      <c r="HR81" s="60"/>
      <c r="HS81" s="60"/>
      <c r="HT81" s="60"/>
      <c r="HU81" s="60"/>
      <c r="HV81" s="60"/>
      <c r="HW81" s="60"/>
      <c r="HX81" s="60"/>
      <c r="HY81" s="60"/>
      <c r="HZ81" s="60"/>
      <c r="IA81" s="60"/>
      <c r="IB81" s="60"/>
      <c r="IC81" s="60"/>
      <c r="ID81" s="60"/>
      <c r="IE81" s="60"/>
      <c r="IF81" s="60"/>
      <c r="IG81" s="60"/>
      <c r="IH81" s="60"/>
      <c r="II81" s="60"/>
      <c r="IJ81" s="60"/>
      <c r="IK81" s="60"/>
      <c r="IL81" s="60"/>
      <c r="IM81" s="60"/>
      <c r="IN81" s="60"/>
      <c r="IO81" s="60"/>
      <c r="IP81" s="60"/>
      <c r="IQ81" s="60"/>
      <c r="IR81" s="60"/>
      <c r="IS81" s="60"/>
      <c r="IT81" s="60"/>
      <c r="IU81" s="60"/>
      <c r="IV81" s="60"/>
      <c r="IW81" s="60"/>
      <c r="IX81" s="60"/>
    </row>
    <row r="82" spans="1:258" ht="27" hidden="1" thickTop="1" thickBot="1">
      <c r="A82" s="355"/>
      <c r="B82" s="392"/>
      <c r="C82" s="357"/>
      <c r="D82" s="154" t="s">
        <v>334</v>
      </c>
      <c r="E82" s="358"/>
      <c r="F82" s="358"/>
      <c r="G82" s="359"/>
      <c r="H82" s="358"/>
      <c r="I82" s="157" t="s">
        <v>282</v>
      </c>
      <c r="J82" s="158" t="s">
        <v>328</v>
      </c>
      <c r="K82" s="151" t="str">
        <f>IFERROR(CONCATENATE(INDEX('8- Politicas de admiistracion'!$B$16:$F$53,MATCH('5- Identificación de Riesgos'!J82,'8- Politicas de admiistracion'!$C$16:$C$54,0),1)," - ",L82),"")</f>
        <v>Menor - 2</v>
      </c>
      <c r="L82" s="152">
        <f>IFERROR(VLOOKUP(INDEX('8- Politicas de admiistracion'!$B$16:$F$64,MATCH('5- Identificación de Riesgos'!J82,'8- Politicas de admiistracion'!$C$16:$C$64,0),1),'8- Politicas de admiistracion'!$B$16:$F$64,5,FALSE),"")</f>
        <v>2</v>
      </c>
      <c r="M82" s="358"/>
      <c r="N82" s="358"/>
      <c r="O82" s="15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c r="BM82" s="60"/>
      <c r="BN82" s="60"/>
      <c r="BO82" s="60"/>
      <c r="BP82" s="60"/>
      <c r="BQ82" s="60"/>
      <c r="BR82" s="60"/>
      <c r="BS82" s="60"/>
      <c r="BT82" s="60"/>
      <c r="BU82" s="60"/>
      <c r="BV82" s="60"/>
      <c r="BW82" s="60"/>
      <c r="BX82" s="60"/>
      <c r="BY82" s="60"/>
      <c r="BZ82" s="60"/>
      <c r="CA82" s="60"/>
      <c r="CB82" s="60"/>
      <c r="CC82" s="60"/>
      <c r="CD82" s="60"/>
      <c r="CE82" s="60"/>
      <c r="CF82" s="60"/>
      <c r="CG82" s="60"/>
      <c r="CH82" s="60"/>
      <c r="CI82" s="60"/>
      <c r="CJ82" s="60"/>
      <c r="CK82" s="60"/>
      <c r="CL82" s="60"/>
      <c r="CM82" s="60"/>
      <c r="CN82" s="60"/>
      <c r="CO82" s="60"/>
      <c r="CP82" s="60"/>
      <c r="CQ82" s="60"/>
      <c r="CR82" s="60"/>
      <c r="CS82" s="60"/>
      <c r="CT82" s="60"/>
      <c r="CU82" s="60"/>
      <c r="CV82" s="60"/>
      <c r="CW82" s="60"/>
      <c r="CX82" s="60"/>
      <c r="CY82" s="60"/>
      <c r="CZ82" s="60"/>
      <c r="DA82" s="60"/>
      <c r="DB82" s="60"/>
      <c r="DC82" s="60"/>
      <c r="DD82" s="60"/>
      <c r="DE82" s="60"/>
      <c r="DF82" s="60"/>
      <c r="DG82" s="60"/>
      <c r="DH82" s="60"/>
      <c r="DI82" s="60"/>
      <c r="DJ82" s="60"/>
      <c r="DK82" s="60"/>
      <c r="DL82" s="60"/>
      <c r="DM82" s="60"/>
      <c r="DN82" s="60"/>
      <c r="DO82" s="60"/>
      <c r="DP82" s="60"/>
      <c r="DQ82" s="60"/>
      <c r="DR82" s="60"/>
      <c r="DS82" s="60"/>
      <c r="DT82" s="60"/>
      <c r="DU82" s="60"/>
      <c r="DV82" s="60"/>
      <c r="DW82" s="60"/>
      <c r="DX82" s="60"/>
      <c r="DY82" s="60"/>
      <c r="DZ82" s="60"/>
      <c r="EA82" s="60"/>
      <c r="EB82" s="60"/>
      <c r="EC82" s="60"/>
      <c r="ED82" s="60"/>
      <c r="EE82" s="60"/>
      <c r="EF82" s="60"/>
      <c r="EG82" s="60"/>
      <c r="EH82" s="60"/>
      <c r="EI82" s="60"/>
      <c r="EJ82" s="60"/>
      <c r="EK82" s="60"/>
      <c r="EL82" s="60"/>
      <c r="EM82" s="60"/>
      <c r="EN82" s="60"/>
      <c r="EO82" s="60"/>
      <c r="EP82" s="60"/>
      <c r="EQ82" s="60"/>
      <c r="ER82" s="60"/>
      <c r="ES82" s="60"/>
      <c r="ET82" s="60"/>
      <c r="EU82" s="60"/>
      <c r="EV82" s="60"/>
      <c r="EW82" s="60"/>
      <c r="EX82" s="60"/>
      <c r="EY82" s="60"/>
      <c r="EZ82" s="60"/>
      <c r="FA82" s="60"/>
      <c r="FB82" s="60"/>
      <c r="FC82" s="60"/>
      <c r="FD82" s="60"/>
      <c r="FE82" s="60"/>
      <c r="FF82" s="60"/>
      <c r="FG82" s="60"/>
      <c r="FH82" s="60"/>
      <c r="FI82" s="60"/>
      <c r="FJ82" s="60"/>
      <c r="FK82" s="60"/>
      <c r="FL82" s="60"/>
      <c r="FM82" s="60"/>
      <c r="FN82" s="60"/>
      <c r="FO82" s="60"/>
      <c r="FP82" s="60"/>
      <c r="FQ82" s="60"/>
      <c r="FR82" s="60"/>
      <c r="FS82" s="60"/>
      <c r="FT82" s="60"/>
      <c r="FU82" s="60"/>
      <c r="FV82" s="60"/>
      <c r="FW82" s="60"/>
      <c r="FX82" s="60"/>
      <c r="FY82" s="60"/>
      <c r="FZ82" s="60"/>
      <c r="GA82" s="60"/>
      <c r="GB82" s="60"/>
      <c r="GC82" s="60"/>
      <c r="GD82" s="60"/>
      <c r="GE82" s="60"/>
      <c r="GF82" s="60"/>
      <c r="GG82" s="60"/>
      <c r="GH82" s="60"/>
      <c r="GI82" s="60"/>
      <c r="GJ82" s="60"/>
      <c r="GK82" s="60"/>
      <c r="GL82" s="60"/>
      <c r="GM82" s="60"/>
      <c r="GN82" s="60"/>
      <c r="GO82" s="60"/>
      <c r="GP82" s="60"/>
      <c r="GQ82" s="60"/>
      <c r="GR82" s="60"/>
      <c r="GS82" s="60"/>
      <c r="GT82" s="60"/>
      <c r="GU82" s="60"/>
      <c r="GV82" s="60"/>
      <c r="GW82" s="60"/>
      <c r="GX82" s="60"/>
      <c r="GY82" s="60"/>
      <c r="GZ82" s="60"/>
      <c r="HA82" s="60"/>
      <c r="HB82" s="60"/>
      <c r="HC82" s="60"/>
      <c r="HD82" s="60"/>
      <c r="HE82" s="60"/>
      <c r="HF82" s="60"/>
      <c r="HG82" s="60"/>
      <c r="HH82" s="60"/>
      <c r="HI82" s="60"/>
      <c r="HJ82" s="60"/>
      <c r="HK82" s="60"/>
      <c r="HL82" s="60"/>
      <c r="HM82" s="60"/>
      <c r="HN82" s="60"/>
      <c r="HO82" s="60"/>
      <c r="HP82" s="60"/>
      <c r="HQ82" s="60"/>
      <c r="HR82" s="60"/>
      <c r="HS82" s="60"/>
      <c r="HT82" s="60"/>
      <c r="HU82" s="60"/>
      <c r="HV82" s="60"/>
      <c r="HW82" s="60"/>
      <c r="HX82" s="60"/>
      <c r="HY82" s="60"/>
      <c r="HZ82" s="60"/>
      <c r="IA82" s="60"/>
      <c r="IB82" s="60"/>
      <c r="IC82" s="60"/>
      <c r="ID82" s="60"/>
      <c r="IE82" s="60"/>
      <c r="IF82" s="60"/>
      <c r="IG82" s="60"/>
      <c r="IH82" s="60"/>
      <c r="II82" s="60"/>
      <c r="IJ82" s="60"/>
      <c r="IK82" s="60"/>
      <c r="IL82" s="60"/>
      <c r="IM82" s="60"/>
      <c r="IN82" s="60"/>
      <c r="IO82" s="60"/>
      <c r="IP82" s="60"/>
      <c r="IQ82" s="60"/>
      <c r="IR82" s="60"/>
      <c r="IS82" s="60"/>
      <c r="IT82" s="60"/>
      <c r="IU82" s="60"/>
      <c r="IV82" s="60"/>
      <c r="IW82" s="60"/>
      <c r="IX82" s="60"/>
    </row>
    <row r="83" spans="1:258" ht="27" hidden="1" thickTop="1" thickBot="1">
      <c r="A83" s="355"/>
      <c r="B83" s="392"/>
      <c r="C83" s="357"/>
      <c r="D83" s="155"/>
      <c r="E83" s="358"/>
      <c r="F83" s="358"/>
      <c r="G83" s="359"/>
      <c r="H83" s="358"/>
      <c r="I83" s="157" t="s">
        <v>285</v>
      </c>
      <c r="J83" s="158" t="s">
        <v>326</v>
      </c>
      <c r="K83" s="151" t="str">
        <f>IFERROR(CONCATENATE(INDEX('8- Politicas de admiistracion'!$B$16:$F$53,MATCH('5- Identificación de Riesgos'!J83,'8- Politicas de admiistracion'!$C$16:$C$54,0),1)," - ",L83),"")</f>
        <v>Menor - 2</v>
      </c>
      <c r="L83" s="152">
        <f>IFERROR(VLOOKUP(INDEX('8- Politicas de admiistracion'!$B$16:$F$64,MATCH('5- Identificación de Riesgos'!J83,'8- Politicas de admiistracion'!$C$16:$C$64,0),1),'8- Politicas de admiistracion'!$B$16:$F$64,5,FALSE),"")</f>
        <v>2</v>
      </c>
      <c r="M83" s="358"/>
      <c r="N83" s="358"/>
      <c r="O83" s="15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c r="BM83" s="60"/>
      <c r="BN83" s="60"/>
      <c r="BO83" s="60"/>
      <c r="BP83" s="60"/>
      <c r="BQ83" s="60"/>
      <c r="BR83" s="60"/>
      <c r="BS83" s="60"/>
      <c r="BT83" s="60"/>
      <c r="BU83" s="60"/>
      <c r="BV83" s="60"/>
      <c r="BW83" s="60"/>
      <c r="BX83" s="60"/>
      <c r="BY83" s="60"/>
      <c r="BZ83" s="60"/>
      <c r="CA83" s="60"/>
      <c r="CB83" s="60"/>
      <c r="CC83" s="60"/>
      <c r="CD83" s="60"/>
      <c r="CE83" s="60"/>
      <c r="CF83" s="60"/>
      <c r="CG83" s="60"/>
      <c r="CH83" s="60"/>
      <c r="CI83" s="60"/>
      <c r="CJ83" s="60"/>
      <c r="CK83" s="60"/>
      <c r="CL83" s="60"/>
      <c r="CM83" s="60"/>
      <c r="CN83" s="60"/>
      <c r="CO83" s="60"/>
      <c r="CP83" s="60"/>
      <c r="CQ83" s="60"/>
      <c r="CR83" s="60"/>
      <c r="CS83" s="60"/>
      <c r="CT83" s="60"/>
      <c r="CU83" s="60"/>
      <c r="CV83" s="60"/>
      <c r="CW83" s="60"/>
      <c r="CX83" s="60"/>
      <c r="CY83" s="60"/>
      <c r="CZ83" s="60"/>
      <c r="DA83" s="60"/>
      <c r="DB83" s="60"/>
      <c r="DC83" s="60"/>
      <c r="DD83" s="60"/>
      <c r="DE83" s="60"/>
      <c r="DF83" s="60"/>
      <c r="DG83" s="60"/>
      <c r="DH83" s="60"/>
      <c r="DI83" s="60"/>
      <c r="DJ83" s="60"/>
      <c r="DK83" s="60"/>
      <c r="DL83" s="60"/>
      <c r="DM83" s="60"/>
      <c r="DN83" s="60"/>
      <c r="DO83" s="60"/>
      <c r="DP83" s="60"/>
      <c r="DQ83" s="60"/>
      <c r="DR83" s="60"/>
      <c r="DS83" s="60"/>
      <c r="DT83" s="60"/>
      <c r="DU83" s="60"/>
      <c r="DV83" s="60"/>
      <c r="DW83" s="60"/>
      <c r="DX83" s="60"/>
      <c r="DY83" s="60"/>
      <c r="DZ83" s="60"/>
      <c r="EA83" s="60"/>
      <c r="EB83" s="60"/>
      <c r="EC83" s="60"/>
      <c r="ED83" s="60"/>
      <c r="EE83" s="60"/>
      <c r="EF83" s="60"/>
      <c r="EG83" s="60"/>
      <c r="EH83" s="60"/>
      <c r="EI83" s="60"/>
      <c r="EJ83" s="60"/>
      <c r="EK83" s="60"/>
      <c r="EL83" s="60"/>
      <c r="EM83" s="60"/>
      <c r="EN83" s="60"/>
      <c r="EO83" s="60"/>
      <c r="EP83" s="60"/>
      <c r="EQ83" s="60"/>
      <c r="ER83" s="60"/>
      <c r="ES83" s="60"/>
      <c r="ET83" s="60"/>
      <c r="EU83" s="60"/>
      <c r="EV83" s="60"/>
      <c r="EW83" s="60"/>
      <c r="EX83" s="60"/>
      <c r="EY83" s="60"/>
      <c r="EZ83" s="60"/>
      <c r="FA83" s="60"/>
      <c r="FB83" s="60"/>
      <c r="FC83" s="60"/>
      <c r="FD83" s="60"/>
      <c r="FE83" s="60"/>
      <c r="FF83" s="60"/>
      <c r="FG83" s="60"/>
      <c r="FH83" s="60"/>
      <c r="FI83" s="60"/>
      <c r="FJ83" s="60"/>
      <c r="FK83" s="60"/>
      <c r="FL83" s="60"/>
      <c r="FM83" s="60"/>
      <c r="FN83" s="60"/>
      <c r="FO83" s="60"/>
      <c r="FP83" s="60"/>
      <c r="FQ83" s="60"/>
      <c r="FR83" s="60"/>
      <c r="FS83" s="60"/>
      <c r="FT83" s="60"/>
      <c r="FU83" s="60"/>
      <c r="FV83" s="60"/>
      <c r="FW83" s="60"/>
      <c r="FX83" s="60"/>
      <c r="FY83" s="60"/>
      <c r="FZ83" s="60"/>
      <c r="GA83" s="60"/>
      <c r="GB83" s="60"/>
      <c r="GC83" s="60"/>
      <c r="GD83" s="60"/>
      <c r="GE83" s="60"/>
      <c r="GF83" s="60"/>
      <c r="GG83" s="60"/>
      <c r="GH83" s="60"/>
      <c r="GI83" s="60"/>
      <c r="GJ83" s="60"/>
      <c r="GK83" s="60"/>
      <c r="GL83" s="60"/>
      <c r="GM83" s="60"/>
      <c r="GN83" s="60"/>
      <c r="GO83" s="60"/>
      <c r="GP83" s="60"/>
      <c r="GQ83" s="60"/>
      <c r="GR83" s="60"/>
      <c r="GS83" s="60"/>
      <c r="GT83" s="60"/>
      <c r="GU83" s="60"/>
      <c r="GV83" s="60"/>
      <c r="GW83" s="60"/>
      <c r="GX83" s="60"/>
      <c r="GY83" s="60"/>
      <c r="GZ83" s="60"/>
      <c r="HA83" s="60"/>
      <c r="HB83" s="60"/>
      <c r="HC83" s="60"/>
      <c r="HD83" s="60"/>
      <c r="HE83" s="60"/>
      <c r="HF83" s="60"/>
      <c r="HG83" s="60"/>
      <c r="HH83" s="60"/>
      <c r="HI83" s="60"/>
      <c r="HJ83" s="60"/>
      <c r="HK83" s="60"/>
      <c r="HL83" s="60"/>
      <c r="HM83" s="60"/>
      <c r="HN83" s="60"/>
      <c r="HO83" s="60"/>
      <c r="HP83" s="60"/>
      <c r="HQ83" s="60"/>
      <c r="HR83" s="60"/>
      <c r="HS83" s="60"/>
      <c r="HT83" s="60"/>
      <c r="HU83" s="60"/>
      <c r="HV83" s="60"/>
      <c r="HW83" s="60"/>
      <c r="HX83" s="60"/>
      <c r="HY83" s="60"/>
      <c r="HZ83" s="60"/>
      <c r="IA83" s="60"/>
      <c r="IB83" s="60"/>
      <c r="IC83" s="60"/>
      <c r="ID83" s="60"/>
      <c r="IE83" s="60"/>
      <c r="IF83" s="60"/>
      <c r="IG83" s="60"/>
      <c r="IH83" s="60"/>
      <c r="II83" s="60"/>
      <c r="IJ83" s="60"/>
      <c r="IK83" s="60"/>
      <c r="IL83" s="60"/>
      <c r="IM83" s="60"/>
      <c r="IN83" s="60"/>
      <c r="IO83" s="60"/>
      <c r="IP83" s="60"/>
      <c r="IQ83" s="60"/>
      <c r="IR83" s="60"/>
      <c r="IS83" s="60"/>
      <c r="IT83" s="60"/>
      <c r="IU83" s="60"/>
      <c r="IV83" s="60"/>
      <c r="IW83" s="60"/>
      <c r="IX83" s="60"/>
    </row>
    <row r="84" spans="1:258" ht="14.25" hidden="1" thickTop="1" thickBot="1">
      <c r="A84" s="355"/>
      <c r="B84" s="392"/>
      <c r="C84" s="357"/>
      <c r="D84" s="154"/>
      <c r="E84" s="358"/>
      <c r="F84" s="358"/>
      <c r="G84" s="359"/>
      <c r="H84" s="358"/>
      <c r="I84" s="157"/>
      <c r="J84" s="158"/>
      <c r="K84" s="151" t="str">
        <f>IFERROR(CONCATENATE(INDEX('8- Politicas de admiistracion'!$B$16:$F$53,MATCH('5- Identificación de Riesgos'!J84,'8- Politicas de admiistracion'!$C$16:$C$54,0),1)," - ",L84),"")</f>
        <v/>
      </c>
      <c r="L84" s="152" t="str">
        <f>IFERROR(VLOOKUP(INDEX('8- Politicas de admiistracion'!$B$16:$F$64,MATCH('5- Identificación de Riesgos'!J84,'8- Politicas de admiistracion'!$C$16:$C$64,0),1),'8- Politicas de admiistracion'!$B$16:$F$64,5,FALSE),"")</f>
        <v/>
      </c>
      <c r="M84" s="358"/>
      <c r="N84" s="358"/>
      <c r="O84" s="15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0"/>
      <c r="BK84" s="60"/>
      <c r="BL84" s="60"/>
      <c r="BM84" s="60"/>
      <c r="BN84" s="60"/>
      <c r="BO84" s="60"/>
      <c r="BP84" s="60"/>
      <c r="BQ84" s="60"/>
      <c r="BR84" s="60"/>
      <c r="BS84" s="60"/>
      <c r="BT84" s="60"/>
      <c r="BU84" s="60"/>
      <c r="BV84" s="60"/>
      <c r="BW84" s="60"/>
      <c r="BX84" s="60"/>
      <c r="BY84" s="60"/>
      <c r="BZ84" s="60"/>
      <c r="CA84" s="60"/>
      <c r="CB84" s="60"/>
      <c r="CC84" s="60"/>
      <c r="CD84" s="60"/>
      <c r="CE84" s="60"/>
      <c r="CF84" s="60"/>
      <c r="CG84" s="60"/>
      <c r="CH84" s="60"/>
      <c r="CI84" s="60"/>
      <c r="CJ84" s="60"/>
      <c r="CK84" s="60"/>
      <c r="CL84" s="60"/>
      <c r="CM84" s="60"/>
      <c r="CN84" s="60"/>
      <c r="CO84" s="60"/>
      <c r="CP84" s="60"/>
      <c r="CQ84" s="60"/>
      <c r="CR84" s="60"/>
      <c r="CS84" s="60"/>
      <c r="CT84" s="60"/>
      <c r="CU84" s="60"/>
      <c r="CV84" s="60"/>
      <c r="CW84" s="60"/>
      <c r="CX84" s="60"/>
      <c r="CY84" s="60"/>
      <c r="CZ84" s="60"/>
      <c r="DA84" s="60"/>
      <c r="DB84" s="60"/>
      <c r="DC84" s="60"/>
      <c r="DD84" s="60"/>
      <c r="DE84" s="60"/>
      <c r="DF84" s="60"/>
      <c r="DG84" s="60"/>
      <c r="DH84" s="60"/>
      <c r="DI84" s="60"/>
      <c r="DJ84" s="60"/>
      <c r="DK84" s="60"/>
      <c r="DL84" s="60"/>
      <c r="DM84" s="60"/>
      <c r="DN84" s="60"/>
      <c r="DO84" s="60"/>
      <c r="DP84" s="60"/>
      <c r="DQ84" s="60"/>
      <c r="DR84" s="60"/>
      <c r="DS84" s="60"/>
      <c r="DT84" s="60"/>
      <c r="DU84" s="60"/>
      <c r="DV84" s="60"/>
      <c r="DW84" s="60"/>
      <c r="DX84" s="60"/>
      <c r="DY84" s="60"/>
      <c r="DZ84" s="60"/>
      <c r="EA84" s="60"/>
      <c r="EB84" s="60"/>
      <c r="EC84" s="60"/>
      <c r="ED84" s="60"/>
      <c r="EE84" s="60"/>
      <c r="EF84" s="60"/>
      <c r="EG84" s="60"/>
      <c r="EH84" s="60"/>
      <c r="EI84" s="60"/>
      <c r="EJ84" s="60"/>
      <c r="EK84" s="60"/>
      <c r="EL84" s="60"/>
      <c r="EM84" s="60"/>
      <c r="EN84" s="60"/>
      <c r="EO84" s="60"/>
      <c r="EP84" s="60"/>
      <c r="EQ84" s="60"/>
      <c r="ER84" s="60"/>
      <c r="ES84" s="60"/>
      <c r="ET84" s="60"/>
      <c r="EU84" s="60"/>
      <c r="EV84" s="60"/>
      <c r="EW84" s="60"/>
      <c r="EX84" s="60"/>
      <c r="EY84" s="60"/>
      <c r="EZ84" s="60"/>
      <c r="FA84" s="60"/>
      <c r="FB84" s="60"/>
      <c r="FC84" s="60"/>
      <c r="FD84" s="60"/>
      <c r="FE84" s="60"/>
      <c r="FF84" s="60"/>
      <c r="FG84" s="60"/>
      <c r="FH84" s="60"/>
      <c r="FI84" s="60"/>
      <c r="FJ84" s="60"/>
      <c r="FK84" s="60"/>
      <c r="FL84" s="60"/>
      <c r="FM84" s="60"/>
      <c r="FN84" s="60"/>
      <c r="FO84" s="60"/>
      <c r="FP84" s="60"/>
      <c r="FQ84" s="60"/>
      <c r="FR84" s="60"/>
      <c r="FS84" s="60"/>
      <c r="FT84" s="60"/>
      <c r="FU84" s="60"/>
      <c r="FV84" s="60"/>
      <c r="FW84" s="60"/>
      <c r="FX84" s="60"/>
      <c r="FY84" s="60"/>
      <c r="FZ84" s="60"/>
      <c r="GA84" s="60"/>
      <c r="GB84" s="60"/>
      <c r="GC84" s="60"/>
      <c r="GD84" s="60"/>
      <c r="GE84" s="60"/>
      <c r="GF84" s="60"/>
      <c r="GG84" s="60"/>
      <c r="GH84" s="60"/>
      <c r="GI84" s="60"/>
      <c r="GJ84" s="60"/>
      <c r="GK84" s="60"/>
      <c r="GL84" s="60"/>
      <c r="GM84" s="60"/>
      <c r="GN84" s="60"/>
      <c r="GO84" s="60"/>
      <c r="GP84" s="60"/>
      <c r="GQ84" s="60"/>
      <c r="GR84" s="60"/>
      <c r="GS84" s="60"/>
      <c r="GT84" s="60"/>
      <c r="GU84" s="60"/>
      <c r="GV84" s="60"/>
      <c r="GW84" s="60"/>
      <c r="GX84" s="60"/>
      <c r="GY84" s="60"/>
      <c r="GZ84" s="60"/>
      <c r="HA84" s="60"/>
      <c r="HB84" s="60"/>
      <c r="HC84" s="60"/>
      <c r="HD84" s="60"/>
      <c r="HE84" s="60"/>
      <c r="HF84" s="60"/>
      <c r="HG84" s="60"/>
      <c r="HH84" s="60"/>
      <c r="HI84" s="60"/>
      <c r="HJ84" s="60"/>
      <c r="HK84" s="60"/>
      <c r="HL84" s="60"/>
      <c r="HM84" s="60"/>
      <c r="HN84" s="60"/>
      <c r="HO84" s="60"/>
      <c r="HP84" s="60"/>
      <c r="HQ84" s="60"/>
      <c r="HR84" s="60"/>
      <c r="HS84" s="60"/>
      <c r="HT84" s="60"/>
      <c r="HU84" s="60"/>
      <c r="HV84" s="60"/>
      <c r="HW84" s="60"/>
      <c r="HX84" s="60"/>
      <c r="HY84" s="60"/>
      <c r="HZ84" s="60"/>
      <c r="IA84" s="60"/>
      <c r="IB84" s="60"/>
      <c r="IC84" s="60"/>
      <c r="ID84" s="60"/>
      <c r="IE84" s="60"/>
      <c r="IF84" s="60"/>
      <c r="IG84" s="60"/>
      <c r="IH84" s="60"/>
      <c r="II84" s="60"/>
      <c r="IJ84" s="60"/>
      <c r="IK84" s="60"/>
      <c r="IL84" s="60"/>
      <c r="IM84" s="60"/>
      <c r="IN84" s="60"/>
      <c r="IO84" s="60"/>
      <c r="IP84" s="60"/>
      <c r="IQ84" s="60"/>
      <c r="IR84" s="60"/>
      <c r="IS84" s="60"/>
      <c r="IT84" s="60"/>
      <c r="IU84" s="60"/>
      <c r="IV84" s="60"/>
      <c r="IW84" s="60"/>
      <c r="IX84" s="60"/>
    </row>
    <row r="85" spans="1:258" ht="14.25" hidden="1" thickTop="1" thickBot="1">
      <c r="A85" s="355"/>
      <c r="B85" s="392"/>
      <c r="C85" s="357"/>
      <c r="D85" s="154"/>
      <c r="E85" s="358"/>
      <c r="F85" s="358"/>
      <c r="G85" s="359"/>
      <c r="H85" s="358"/>
      <c r="I85" s="157"/>
      <c r="J85" s="158"/>
      <c r="K85" s="151" t="str">
        <f>IFERROR(CONCATENATE(INDEX('8- Politicas de admiistracion'!$B$16:$F$53,MATCH('5- Identificación de Riesgos'!J85,'8- Politicas de admiistracion'!$C$16:$C$54,0),1)," - ",L85),"")</f>
        <v/>
      </c>
      <c r="L85" s="152" t="str">
        <f>IFERROR(VLOOKUP(INDEX('8- Politicas de admiistracion'!$B$16:$F$64,MATCH('5- Identificación de Riesgos'!J85,'8- Politicas de admiistracion'!$C$16:$C$64,0),1),'8- Politicas de admiistracion'!$B$16:$F$64,5,FALSE),"")</f>
        <v/>
      </c>
      <c r="M85" s="358"/>
      <c r="N85" s="358"/>
      <c r="O85" s="15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c r="BM85" s="60"/>
      <c r="BN85" s="60"/>
      <c r="BO85" s="60"/>
      <c r="BP85" s="60"/>
      <c r="BQ85" s="60"/>
      <c r="BR85" s="60"/>
      <c r="BS85" s="60"/>
      <c r="BT85" s="60"/>
      <c r="BU85" s="60"/>
      <c r="BV85" s="60"/>
      <c r="BW85" s="60"/>
      <c r="BX85" s="60"/>
      <c r="BY85" s="60"/>
      <c r="BZ85" s="60"/>
      <c r="CA85" s="60"/>
      <c r="CB85" s="60"/>
      <c r="CC85" s="60"/>
      <c r="CD85" s="60"/>
      <c r="CE85" s="60"/>
      <c r="CF85" s="60"/>
      <c r="CG85" s="60"/>
      <c r="CH85" s="60"/>
      <c r="CI85" s="60"/>
      <c r="CJ85" s="60"/>
      <c r="CK85" s="60"/>
      <c r="CL85" s="60"/>
      <c r="CM85" s="60"/>
      <c r="CN85" s="60"/>
      <c r="CO85" s="60"/>
      <c r="CP85" s="60"/>
      <c r="CQ85" s="60"/>
      <c r="CR85" s="60"/>
      <c r="CS85" s="60"/>
      <c r="CT85" s="60"/>
      <c r="CU85" s="60"/>
      <c r="CV85" s="60"/>
      <c r="CW85" s="60"/>
      <c r="CX85" s="60"/>
      <c r="CY85" s="60"/>
      <c r="CZ85" s="60"/>
      <c r="DA85" s="60"/>
      <c r="DB85" s="60"/>
      <c r="DC85" s="60"/>
      <c r="DD85" s="60"/>
      <c r="DE85" s="60"/>
      <c r="DF85" s="60"/>
      <c r="DG85" s="60"/>
      <c r="DH85" s="60"/>
      <c r="DI85" s="60"/>
      <c r="DJ85" s="60"/>
      <c r="DK85" s="60"/>
      <c r="DL85" s="60"/>
      <c r="DM85" s="60"/>
      <c r="DN85" s="60"/>
      <c r="DO85" s="60"/>
      <c r="DP85" s="60"/>
      <c r="DQ85" s="60"/>
      <c r="DR85" s="60"/>
      <c r="DS85" s="60"/>
      <c r="DT85" s="60"/>
      <c r="DU85" s="60"/>
      <c r="DV85" s="60"/>
      <c r="DW85" s="60"/>
      <c r="DX85" s="60"/>
      <c r="DY85" s="60"/>
      <c r="DZ85" s="60"/>
      <c r="EA85" s="60"/>
      <c r="EB85" s="60"/>
      <c r="EC85" s="60"/>
      <c r="ED85" s="60"/>
      <c r="EE85" s="60"/>
      <c r="EF85" s="60"/>
      <c r="EG85" s="60"/>
      <c r="EH85" s="60"/>
      <c r="EI85" s="60"/>
      <c r="EJ85" s="60"/>
      <c r="EK85" s="60"/>
      <c r="EL85" s="60"/>
      <c r="EM85" s="60"/>
      <c r="EN85" s="60"/>
      <c r="EO85" s="60"/>
      <c r="EP85" s="60"/>
      <c r="EQ85" s="60"/>
      <c r="ER85" s="60"/>
      <c r="ES85" s="60"/>
      <c r="ET85" s="60"/>
      <c r="EU85" s="60"/>
      <c r="EV85" s="60"/>
      <c r="EW85" s="60"/>
      <c r="EX85" s="60"/>
      <c r="EY85" s="60"/>
      <c r="EZ85" s="60"/>
      <c r="FA85" s="60"/>
      <c r="FB85" s="60"/>
      <c r="FC85" s="60"/>
      <c r="FD85" s="60"/>
      <c r="FE85" s="60"/>
      <c r="FF85" s="60"/>
      <c r="FG85" s="60"/>
      <c r="FH85" s="60"/>
      <c r="FI85" s="60"/>
      <c r="FJ85" s="60"/>
      <c r="FK85" s="60"/>
      <c r="FL85" s="60"/>
      <c r="FM85" s="60"/>
      <c r="FN85" s="60"/>
      <c r="FO85" s="60"/>
      <c r="FP85" s="60"/>
      <c r="FQ85" s="60"/>
      <c r="FR85" s="60"/>
      <c r="FS85" s="60"/>
      <c r="FT85" s="60"/>
      <c r="FU85" s="60"/>
      <c r="FV85" s="60"/>
      <c r="FW85" s="60"/>
      <c r="FX85" s="60"/>
      <c r="FY85" s="60"/>
      <c r="FZ85" s="60"/>
      <c r="GA85" s="60"/>
      <c r="GB85" s="60"/>
      <c r="GC85" s="60"/>
      <c r="GD85" s="60"/>
      <c r="GE85" s="60"/>
      <c r="GF85" s="60"/>
      <c r="GG85" s="60"/>
      <c r="GH85" s="60"/>
      <c r="GI85" s="60"/>
      <c r="GJ85" s="60"/>
      <c r="GK85" s="60"/>
      <c r="GL85" s="60"/>
      <c r="GM85" s="60"/>
      <c r="GN85" s="60"/>
      <c r="GO85" s="60"/>
      <c r="GP85" s="60"/>
      <c r="GQ85" s="60"/>
      <c r="GR85" s="60"/>
      <c r="GS85" s="60"/>
      <c r="GT85" s="60"/>
      <c r="GU85" s="60"/>
      <c r="GV85" s="60"/>
      <c r="GW85" s="60"/>
      <c r="GX85" s="60"/>
      <c r="GY85" s="60"/>
      <c r="GZ85" s="60"/>
      <c r="HA85" s="60"/>
      <c r="HB85" s="60"/>
      <c r="HC85" s="60"/>
      <c r="HD85" s="60"/>
      <c r="HE85" s="60"/>
      <c r="HF85" s="60"/>
      <c r="HG85" s="60"/>
      <c r="HH85" s="60"/>
      <c r="HI85" s="60"/>
      <c r="HJ85" s="60"/>
      <c r="HK85" s="60"/>
      <c r="HL85" s="60"/>
      <c r="HM85" s="60"/>
      <c r="HN85" s="60"/>
      <c r="HO85" s="60"/>
      <c r="HP85" s="60"/>
      <c r="HQ85" s="60"/>
      <c r="HR85" s="60"/>
      <c r="HS85" s="60"/>
      <c r="HT85" s="60"/>
      <c r="HU85" s="60"/>
      <c r="HV85" s="60"/>
      <c r="HW85" s="60"/>
      <c r="HX85" s="60"/>
      <c r="HY85" s="60"/>
      <c r="HZ85" s="60"/>
      <c r="IA85" s="60"/>
      <c r="IB85" s="60"/>
      <c r="IC85" s="60"/>
      <c r="ID85" s="60"/>
      <c r="IE85" s="60"/>
      <c r="IF85" s="60"/>
      <c r="IG85" s="60"/>
      <c r="IH85" s="60"/>
      <c r="II85" s="60"/>
      <c r="IJ85" s="60"/>
      <c r="IK85" s="60"/>
      <c r="IL85" s="60"/>
      <c r="IM85" s="60"/>
      <c r="IN85" s="60"/>
      <c r="IO85" s="60"/>
      <c r="IP85" s="60"/>
      <c r="IQ85" s="60"/>
      <c r="IR85" s="60"/>
      <c r="IS85" s="60"/>
      <c r="IT85" s="60"/>
      <c r="IU85" s="60"/>
      <c r="IV85" s="60"/>
      <c r="IW85" s="60"/>
      <c r="IX85" s="60"/>
    </row>
    <row r="86" spans="1:258" ht="14.25" hidden="1" thickTop="1" thickBot="1">
      <c r="A86" s="355"/>
      <c r="B86" s="392"/>
      <c r="C86" s="357"/>
      <c r="D86" s="154"/>
      <c r="E86" s="358"/>
      <c r="F86" s="358"/>
      <c r="G86" s="359"/>
      <c r="H86" s="358"/>
      <c r="I86" s="157"/>
      <c r="J86" s="158"/>
      <c r="K86" s="151" t="str">
        <f>IFERROR(CONCATENATE(INDEX('8- Politicas de admiistracion'!$B$16:$F$53,MATCH('5- Identificación de Riesgos'!J86,'8- Politicas de admiistracion'!$C$16:$C$54,0),1)," - ",L86),"")</f>
        <v/>
      </c>
      <c r="L86" s="152" t="str">
        <f>IFERROR(VLOOKUP(INDEX('8- Politicas de admiistracion'!$B$16:$F$64,MATCH('5- Identificación de Riesgos'!J86,'8- Politicas de admiistracion'!$C$16:$C$64,0),1),'8- Politicas de admiistracion'!$B$16:$F$64,5,FALSE),"")</f>
        <v/>
      </c>
      <c r="M86" s="358"/>
      <c r="N86" s="358"/>
      <c r="O86" s="15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c r="BA86" s="60"/>
      <c r="BB86" s="60"/>
      <c r="BC86" s="60"/>
      <c r="BD86" s="60"/>
      <c r="BE86" s="60"/>
      <c r="BF86" s="60"/>
      <c r="BG86" s="60"/>
      <c r="BH86" s="60"/>
      <c r="BI86" s="60"/>
      <c r="BJ86" s="60"/>
      <c r="BK86" s="60"/>
      <c r="BL86" s="60"/>
      <c r="BM86" s="60"/>
      <c r="BN86" s="60"/>
      <c r="BO86" s="60"/>
      <c r="BP86" s="60"/>
      <c r="BQ86" s="60"/>
      <c r="BR86" s="60"/>
      <c r="BS86" s="60"/>
      <c r="BT86" s="60"/>
      <c r="BU86" s="60"/>
      <c r="BV86" s="60"/>
      <c r="BW86" s="60"/>
      <c r="BX86" s="60"/>
      <c r="BY86" s="60"/>
      <c r="BZ86" s="60"/>
      <c r="CA86" s="60"/>
      <c r="CB86" s="60"/>
      <c r="CC86" s="60"/>
      <c r="CD86" s="60"/>
      <c r="CE86" s="60"/>
      <c r="CF86" s="60"/>
      <c r="CG86" s="60"/>
      <c r="CH86" s="60"/>
      <c r="CI86" s="60"/>
      <c r="CJ86" s="60"/>
      <c r="CK86" s="60"/>
      <c r="CL86" s="60"/>
      <c r="CM86" s="60"/>
      <c r="CN86" s="60"/>
      <c r="CO86" s="60"/>
      <c r="CP86" s="60"/>
      <c r="CQ86" s="60"/>
      <c r="CR86" s="60"/>
      <c r="CS86" s="60"/>
      <c r="CT86" s="60"/>
      <c r="CU86" s="60"/>
      <c r="CV86" s="60"/>
      <c r="CW86" s="60"/>
      <c r="CX86" s="60"/>
      <c r="CY86" s="60"/>
      <c r="CZ86" s="60"/>
      <c r="DA86" s="60"/>
      <c r="DB86" s="60"/>
      <c r="DC86" s="60"/>
      <c r="DD86" s="60"/>
      <c r="DE86" s="60"/>
      <c r="DF86" s="60"/>
      <c r="DG86" s="60"/>
      <c r="DH86" s="60"/>
      <c r="DI86" s="60"/>
      <c r="DJ86" s="60"/>
      <c r="DK86" s="60"/>
      <c r="DL86" s="60"/>
      <c r="DM86" s="60"/>
      <c r="DN86" s="60"/>
      <c r="DO86" s="60"/>
      <c r="DP86" s="60"/>
      <c r="DQ86" s="60"/>
      <c r="DR86" s="60"/>
      <c r="DS86" s="60"/>
      <c r="DT86" s="60"/>
      <c r="DU86" s="60"/>
      <c r="DV86" s="60"/>
      <c r="DW86" s="60"/>
      <c r="DX86" s="60"/>
      <c r="DY86" s="60"/>
      <c r="DZ86" s="60"/>
      <c r="EA86" s="60"/>
      <c r="EB86" s="60"/>
      <c r="EC86" s="60"/>
      <c r="ED86" s="60"/>
      <c r="EE86" s="60"/>
      <c r="EF86" s="60"/>
      <c r="EG86" s="60"/>
      <c r="EH86" s="60"/>
      <c r="EI86" s="60"/>
      <c r="EJ86" s="60"/>
      <c r="EK86" s="60"/>
      <c r="EL86" s="60"/>
      <c r="EM86" s="60"/>
      <c r="EN86" s="60"/>
      <c r="EO86" s="60"/>
      <c r="EP86" s="60"/>
      <c r="EQ86" s="60"/>
      <c r="ER86" s="60"/>
      <c r="ES86" s="60"/>
      <c r="ET86" s="60"/>
      <c r="EU86" s="60"/>
      <c r="EV86" s="60"/>
      <c r="EW86" s="60"/>
      <c r="EX86" s="60"/>
      <c r="EY86" s="60"/>
      <c r="EZ86" s="60"/>
      <c r="FA86" s="60"/>
      <c r="FB86" s="60"/>
      <c r="FC86" s="60"/>
      <c r="FD86" s="60"/>
      <c r="FE86" s="60"/>
      <c r="FF86" s="60"/>
      <c r="FG86" s="60"/>
      <c r="FH86" s="60"/>
      <c r="FI86" s="60"/>
      <c r="FJ86" s="60"/>
      <c r="FK86" s="60"/>
      <c r="FL86" s="60"/>
      <c r="FM86" s="60"/>
      <c r="FN86" s="60"/>
      <c r="FO86" s="60"/>
      <c r="FP86" s="60"/>
      <c r="FQ86" s="60"/>
      <c r="FR86" s="60"/>
      <c r="FS86" s="60"/>
      <c r="FT86" s="60"/>
      <c r="FU86" s="60"/>
      <c r="FV86" s="60"/>
      <c r="FW86" s="60"/>
      <c r="FX86" s="60"/>
      <c r="FY86" s="60"/>
      <c r="FZ86" s="60"/>
      <c r="GA86" s="60"/>
      <c r="GB86" s="60"/>
      <c r="GC86" s="60"/>
      <c r="GD86" s="60"/>
      <c r="GE86" s="60"/>
      <c r="GF86" s="60"/>
      <c r="GG86" s="60"/>
      <c r="GH86" s="60"/>
      <c r="GI86" s="60"/>
      <c r="GJ86" s="60"/>
      <c r="GK86" s="60"/>
      <c r="GL86" s="60"/>
      <c r="GM86" s="60"/>
      <c r="GN86" s="60"/>
      <c r="GO86" s="60"/>
      <c r="GP86" s="60"/>
      <c r="GQ86" s="60"/>
      <c r="GR86" s="60"/>
      <c r="GS86" s="60"/>
      <c r="GT86" s="60"/>
      <c r="GU86" s="60"/>
      <c r="GV86" s="60"/>
      <c r="GW86" s="60"/>
      <c r="GX86" s="60"/>
      <c r="GY86" s="60"/>
      <c r="GZ86" s="60"/>
      <c r="HA86" s="60"/>
      <c r="HB86" s="60"/>
      <c r="HC86" s="60"/>
      <c r="HD86" s="60"/>
      <c r="HE86" s="60"/>
      <c r="HF86" s="60"/>
      <c r="HG86" s="60"/>
      <c r="HH86" s="60"/>
      <c r="HI86" s="60"/>
      <c r="HJ86" s="60"/>
      <c r="HK86" s="60"/>
      <c r="HL86" s="60"/>
      <c r="HM86" s="60"/>
      <c r="HN86" s="60"/>
      <c r="HO86" s="60"/>
      <c r="HP86" s="60"/>
      <c r="HQ86" s="60"/>
      <c r="HR86" s="60"/>
      <c r="HS86" s="60"/>
      <c r="HT86" s="60"/>
      <c r="HU86" s="60"/>
      <c r="HV86" s="60"/>
      <c r="HW86" s="60"/>
      <c r="HX86" s="60"/>
      <c r="HY86" s="60"/>
      <c r="HZ86" s="60"/>
      <c r="IA86" s="60"/>
      <c r="IB86" s="60"/>
      <c r="IC86" s="60"/>
      <c r="ID86" s="60"/>
      <c r="IE86" s="60"/>
      <c r="IF86" s="60"/>
      <c r="IG86" s="60"/>
      <c r="IH86" s="60"/>
      <c r="II86" s="60"/>
      <c r="IJ86" s="60"/>
      <c r="IK86" s="60"/>
      <c r="IL86" s="60"/>
      <c r="IM86" s="60"/>
      <c r="IN86" s="60"/>
      <c r="IO86" s="60"/>
      <c r="IP86" s="60"/>
      <c r="IQ86" s="60"/>
      <c r="IR86" s="60"/>
      <c r="IS86" s="60"/>
      <c r="IT86" s="60"/>
      <c r="IU86" s="60"/>
      <c r="IV86" s="60"/>
      <c r="IW86" s="60"/>
      <c r="IX86" s="60"/>
    </row>
    <row r="87" spans="1:258" ht="14.25" hidden="1" thickTop="1" thickBot="1">
      <c r="A87" s="355"/>
      <c r="B87" s="392"/>
      <c r="C87" s="357"/>
      <c r="D87" s="154"/>
      <c r="E87" s="358"/>
      <c r="F87" s="358"/>
      <c r="G87" s="359"/>
      <c r="H87" s="358"/>
      <c r="I87" s="157"/>
      <c r="J87" s="158"/>
      <c r="K87" s="151" t="str">
        <f>IFERROR(CONCATENATE(INDEX('8- Politicas de admiistracion'!$B$16:$F$53,MATCH('5- Identificación de Riesgos'!J87,'8- Politicas de admiistracion'!$C$16:$C$54,0),1)," - ",L87),"")</f>
        <v/>
      </c>
      <c r="L87" s="152" t="str">
        <f>IFERROR(VLOOKUP(INDEX('8- Politicas de admiistracion'!$B$16:$F$64,MATCH('5- Identificación de Riesgos'!J87,'8- Politicas de admiistracion'!$C$16:$C$64,0),1),'8- Politicas de admiistracion'!$B$16:$F$64,5,FALSE),"")</f>
        <v/>
      </c>
      <c r="M87" s="358"/>
      <c r="N87" s="358"/>
      <c r="O87" s="15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c r="BA87" s="60"/>
      <c r="BB87" s="60"/>
      <c r="BC87" s="60"/>
      <c r="BD87" s="60"/>
      <c r="BE87" s="60"/>
      <c r="BF87" s="60"/>
      <c r="BG87" s="60"/>
      <c r="BH87" s="60"/>
      <c r="BI87" s="60"/>
      <c r="BJ87" s="60"/>
      <c r="BK87" s="60"/>
      <c r="BL87" s="60"/>
      <c r="BM87" s="60"/>
      <c r="BN87" s="60"/>
      <c r="BO87" s="60"/>
      <c r="BP87" s="60"/>
      <c r="BQ87" s="60"/>
      <c r="BR87" s="60"/>
      <c r="BS87" s="60"/>
      <c r="BT87" s="60"/>
      <c r="BU87" s="60"/>
      <c r="BV87" s="60"/>
      <c r="BW87" s="60"/>
      <c r="BX87" s="60"/>
      <c r="BY87" s="60"/>
      <c r="BZ87" s="60"/>
      <c r="CA87" s="60"/>
      <c r="CB87" s="60"/>
      <c r="CC87" s="60"/>
      <c r="CD87" s="60"/>
      <c r="CE87" s="60"/>
      <c r="CF87" s="60"/>
      <c r="CG87" s="60"/>
      <c r="CH87" s="60"/>
      <c r="CI87" s="60"/>
      <c r="CJ87" s="60"/>
      <c r="CK87" s="60"/>
      <c r="CL87" s="60"/>
      <c r="CM87" s="60"/>
      <c r="CN87" s="60"/>
      <c r="CO87" s="60"/>
      <c r="CP87" s="60"/>
      <c r="CQ87" s="60"/>
      <c r="CR87" s="60"/>
      <c r="CS87" s="60"/>
      <c r="CT87" s="60"/>
      <c r="CU87" s="60"/>
      <c r="CV87" s="60"/>
      <c r="CW87" s="60"/>
      <c r="CX87" s="60"/>
      <c r="CY87" s="60"/>
      <c r="CZ87" s="60"/>
      <c r="DA87" s="60"/>
      <c r="DB87" s="60"/>
      <c r="DC87" s="60"/>
      <c r="DD87" s="60"/>
      <c r="DE87" s="60"/>
      <c r="DF87" s="60"/>
      <c r="DG87" s="60"/>
      <c r="DH87" s="60"/>
      <c r="DI87" s="60"/>
      <c r="DJ87" s="60"/>
      <c r="DK87" s="60"/>
      <c r="DL87" s="60"/>
      <c r="DM87" s="60"/>
      <c r="DN87" s="60"/>
      <c r="DO87" s="60"/>
      <c r="DP87" s="60"/>
      <c r="DQ87" s="60"/>
      <c r="DR87" s="60"/>
      <c r="DS87" s="60"/>
      <c r="DT87" s="60"/>
      <c r="DU87" s="60"/>
      <c r="DV87" s="60"/>
      <c r="DW87" s="60"/>
      <c r="DX87" s="60"/>
      <c r="DY87" s="60"/>
      <c r="DZ87" s="60"/>
      <c r="EA87" s="60"/>
      <c r="EB87" s="60"/>
      <c r="EC87" s="60"/>
      <c r="ED87" s="60"/>
      <c r="EE87" s="60"/>
      <c r="EF87" s="60"/>
      <c r="EG87" s="60"/>
      <c r="EH87" s="60"/>
      <c r="EI87" s="60"/>
      <c r="EJ87" s="60"/>
      <c r="EK87" s="60"/>
      <c r="EL87" s="60"/>
      <c r="EM87" s="60"/>
      <c r="EN87" s="60"/>
      <c r="EO87" s="60"/>
      <c r="EP87" s="60"/>
      <c r="EQ87" s="60"/>
      <c r="ER87" s="60"/>
      <c r="ES87" s="60"/>
      <c r="ET87" s="60"/>
      <c r="EU87" s="60"/>
      <c r="EV87" s="60"/>
      <c r="EW87" s="60"/>
      <c r="EX87" s="60"/>
      <c r="EY87" s="60"/>
      <c r="EZ87" s="60"/>
      <c r="FA87" s="60"/>
      <c r="FB87" s="60"/>
      <c r="FC87" s="60"/>
      <c r="FD87" s="60"/>
      <c r="FE87" s="60"/>
      <c r="FF87" s="60"/>
      <c r="FG87" s="60"/>
      <c r="FH87" s="60"/>
      <c r="FI87" s="60"/>
      <c r="FJ87" s="60"/>
      <c r="FK87" s="60"/>
      <c r="FL87" s="60"/>
      <c r="FM87" s="60"/>
      <c r="FN87" s="60"/>
      <c r="FO87" s="60"/>
      <c r="FP87" s="60"/>
      <c r="FQ87" s="60"/>
      <c r="FR87" s="60"/>
      <c r="FS87" s="60"/>
      <c r="FT87" s="60"/>
      <c r="FU87" s="60"/>
      <c r="FV87" s="60"/>
      <c r="FW87" s="60"/>
      <c r="FX87" s="60"/>
      <c r="FY87" s="60"/>
      <c r="FZ87" s="60"/>
      <c r="GA87" s="60"/>
      <c r="GB87" s="60"/>
      <c r="GC87" s="60"/>
      <c r="GD87" s="60"/>
      <c r="GE87" s="60"/>
      <c r="GF87" s="60"/>
      <c r="GG87" s="60"/>
      <c r="GH87" s="60"/>
      <c r="GI87" s="60"/>
      <c r="GJ87" s="60"/>
      <c r="GK87" s="60"/>
      <c r="GL87" s="60"/>
      <c r="GM87" s="60"/>
      <c r="GN87" s="60"/>
      <c r="GO87" s="60"/>
      <c r="GP87" s="60"/>
      <c r="GQ87" s="60"/>
      <c r="GR87" s="60"/>
      <c r="GS87" s="60"/>
      <c r="GT87" s="60"/>
      <c r="GU87" s="60"/>
      <c r="GV87" s="60"/>
      <c r="GW87" s="60"/>
      <c r="GX87" s="60"/>
      <c r="GY87" s="60"/>
      <c r="GZ87" s="60"/>
      <c r="HA87" s="60"/>
      <c r="HB87" s="60"/>
      <c r="HC87" s="60"/>
      <c r="HD87" s="60"/>
      <c r="HE87" s="60"/>
      <c r="HF87" s="60"/>
      <c r="HG87" s="60"/>
      <c r="HH87" s="60"/>
      <c r="HI87" s="60"/>
      <c r="HJ87" s="60"/>
      <c r="HK87" s="60"/>
      <c r="HL87" s="60"/>
      <c r="HM87" s="60"/>
      <c r="HN87" s="60"/>
      <c r="HO87" s="60"/>
      <c r="HP87" s="60"/>
      <c r="HQ87" s="60"/>
      <c r="HR87" s="60"/>
      <c r="HS87" s="60"/>
      <c r="HT87" s="60"/>
      <c r="HU87" s="60"/>
      <c r="HV87" s="60"/>
      <c r="HW87" s="60"/>
      <c r="HX87" s="60"/>
      <c r="HY87" s="60"/>
      <c r="HZ87" s="60"/>
      <c r="IA87" s="60"/>
      <c r="IB87" s="60"/>
      <c r="IC87" s="60"/>
      <c r="ID87" s="60"/>
      <c r="IE87" s="60"/>
      <c r="IF87" s="60"/>
      <c r="IG87" s="60"/>
      <c r="IH87" s="60"/>
      <c r="II87" s="60"/>
      <c r="IJ87" s="60"/>
      <c r="IK87" s="60"/>
      <c r="IL87" s="60"/>
      <c r="IM87" s="60"/>
      <c r="IN87" s="60"/>
      <c r="IO87" s="60"/>
      <c r="IP87" s="60"/>
      <c r="IQ87" s="60"/>
      <c r="IR87" s="60"/>
      <c r="IS87" s="60"/>
      <c r="IT87" s="60"/>
      <c r="IU87" s="60"/>
      <c r="IV87" s="60"/>
      <c r="IW87" s="60"/>
      <c r="IX87" s="60"/>
    </row>
    <row r="88" spans="1:258" ht="14.25" hidden="1" thickTop="1" thickBot="1">
      <c r="A88" s="355"/>
      <c r="B88" s="392"/>
      <c r="C88" s="357"/>
      <c r="D88" s="154"/>
      <c r="E88" s="358"/>
      <c r="F88" s="358"/>
      <c r="G88" s="359"/>
      <c r="H88" s="358"/>
      <c r="I88" s="157"/>
      <c r="J88" s="158"/>
      <c r="K88" s="151" t="str">
        <f>IFERROR(CONCATENATE(INDEX('8- Politicas de admiistracion'!$B$16:$F$53,MATCH('5- Identificación de Riesgos'!J88,'8- Politicas de admiistracion'!$C$16:$C$54,0),1)," - ",L88),"")</f>
        <v/>
      </c>
      <c r="L88" s="152" t="str">
        <f>IFERROR(VLOOKUP(INDEX('8- Politicas de admiistracion'!$B$16:$F$64,MATCH('5- Identificación de Riesgos'!J88,'8- Politicas de admiistracion'!$C$16:$C$64,0),1),'8- Politicas de admiistracion'!$B$16:$F$64,5,FALSE),"")</f>
        <v/>
      </c>
      <c r="M88" s="358"/>
      <c r="N88" s="358"/>
      <c r="O88" s="15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c r="BD88" s="60"/>
      <c r="BE88" s="60"/>
      <c r="BF88" s="60"/>
      <c r="BG88" s="60"/>
      <c r="BH88" s="60"/>
      <c r="BI88" s="60"/>
      <c r="BJ88" s="60"/>
      <c r="BK88" s="60"/>
      <c r="BL88" s="60"/>
      <c r="BM88" s="60"/>
      <c r="BN88" s="60"/>
      <c r="BO88" s="60"/>
      <c r="BP88" s="60"/>
      <c r="BQ88" s="60"/>
      <c r="BR88" s="60"/>
      <c r="BS88" s="60"/>
      <c r="BT88" s="60"/>
      <c r="BU88" s="60"/>
      <c r="BV88" s="60"/>
      <c r="BW88" s="60"/>
      <c r="BX88" s="60"/>
      <c r="BY88" s="60"/>
      <c r="BZ88" s="60"/>
      <c r="CA88" s="60"/>
      <c r="CB88" s="60"/>
      <c r="CC88" s="60"/>
      <c r="CD88" s="60"/>
      <c r="CE88" s="60"/>
      <c r="CF88" s="60"/>
      <c r="CG88" s="60"/>
      <c r="CH88" s="60"/>
      <c r="CI88" s="60"/>
      <c r="CJ88" s="60"/>
      <c r="CK88" s="60"/>
      <c r="CL88" s="60"/>
      <c r="CM88" s="60"/>
      <c r="CN88" s="60"/>
      <c r="CO88" s="60"/>
      <c r="CP88" s="60"/>
      <c r="CQ88" s="60"/>
      <c r="CR88" s="60"/>
      <c r="CS88" s="60"/>
      <c r="CT88" s="60"/>
      <c r="CU88" s="60"/>
      <c r="CV88" s="60"/>
      <c r="CW88" s="60"/>
      <c r="CX88" s="60"/>
      <c r="CY88" s="60"/>
      <c r="CZ88" s="60"/>
      <c r="DA88" s="60"/>
      <c r="DB88" s="60"/>
      <c r="DC88" s="60"/>
      <c r="DD88" s="60"/>
      <c r="DE88" s="60"/>
      <c r="DF88" s="60"/>
      <c r="DG88" s="60"/>
      <c r="DH88" s="60"/>
      <c r="DI88" s="60"/>
      <c r="DJ88" s="60"/>
      <c r="DK88" s="60"/>
      <c r="DL88" s="60"/>
      <c r="DM88" s="60"/>
      <c r="DN88" s="60"/>
      <c r="DO88" s="60"/>
      <c r="DP88" s="60"/>
      <c r="DQ88" s="60"/>
      <c r="DR88" s="60"/>
      <c r="DS88" s="60"/>
      <c r="DT88" s="60"/>
      <c r="DU88" s="60"/>
      <c r="DV88" s="60"/>
      <c r="DW88" s="60"/>
      <c r="DX88" s="60"/>
      <c r="DY88" s="60"/>
      <c r="DZ88" s="60"/>
      <c r="EA88" s="60"/>
      <c r="EB88" s="60"/>
      <c r="EC88" s="60"/>
      <c r="ED88" s="60"/>
      <c r="EE88" s="60"/>
      <c r="EF88" s="60"/>
      <c r="EG88" s="60"/>
      <c r="EH88" s="60"/>
      <c r="EI88" s="60"/>
      <c r="EJ88" s="60"/>
      <c r="EK88" s="60"/>
      <c r="EL88" s="60"/>
      <c r="EM88" s="60"/>
      <c r="EN88" s="60"/>
      <c r="EO88" s="60"/>
      <c r="EP88" s="60"/>
      <c r="EQ88" s="60"/>
      <c r="ER88" s="60"/>
      <c r="ES88" s="60"/>
      <c r="ET88" s="60"/>
      <c r="EU88" s="60"/>
      <c r="EV88" s="60"/>
      <c r="EW88" s="60"/>
      <c r="EX88" s="60"/>
      <c r="EY88" s="60"/>
      <c r="EZ88" s="60"/>
      <c r="FA88" s="60"/>
      <c r="FB88" s="60"/>
      <c r="FC88" s="60"/>
      <c r="FD88" s="60"/>
      <c r="FE88" s="60"/>
      <c r="FF88" s="60"/>
      <c r="FG88" s="60"/>
      <c r="FH88" s="60"/>
      <c r="FI88" s="60"/>
      <c r="FJ88" s="60"/>
      <c r="FK88" s="60"/>
      <c r="FL88" s="60"/>
      <c r="FM88" s="60"/>
      <c r="FN88" s="60"/>
      <c r="FO88" s="60"/>
      <c r="FP88" s="60"/>
      <c r="FQ88" s="60"/>
      <c r="FR88" s="60"/>
      <c r="FS88" s="60"/>
      <c r="FT88" s="60"/>
      <c r="FU88" s="60"/>
      <c r="FV88" s="60"/>
      <c r="FW88" s="60"/>
      <c r="FX88" s="60"/>
      <c r="FY88" s="60"/>
      <c r="FZ88" s="60"/>
      <c r="GA88" s="60"/>
      <c r="GB88" s="60"/>
      <c r="GC88" s="60"/>
      <c r="GD88" s="60"/>
      <c r="GE88" s="60"/>
      <c r="GF88" s="60"/>
      <c r="GG88" s="60"/>
      <c r="GH88" s="60"/>
      <c r="GI88" s="60"/>
      <c r="GJ88" s="60"/>
      <c r="GK88" s="60"/>
      <c r="GL88" s="60"/>
      <c r="GM88" s="60"/>
      <c r="GN88" s="60"/>
      <c r="GO88" s="60"/>
      <c r="GP88" s="60"/>
      <c r="GQ88" s="60"/>
      <c r="GR88" s="60"/>
      <c r="GS88" s="60"/>
      <c r="GT88" s="60"/>
      <c r="GU88" s="60"/>
      <c r="GV88" s="60"/>
      <c r="GW88" s="60"/>
      <c r="GX88" s="60"/>
      <c r="GY88" s="60"/>
      <c r="GZ88" s="60"/>
      <c r="HA88" s="60"/>
      <c r="HB88" s="60"/>
      <c r="HC88" s="60"/>
      <c r="HD88" s="60"/>
      <c r="HE88" s="60"/>
      <c r="HF88" s="60"/>
      <c r="HG88" s="60"/>
      <c r="HH88" s="60"/>
      <c r="HI88" s="60"/>
      <c r="HJ88" s="60"/>
      <c r="HK88" s="60"/>
      <c r="HL88" s="60"/>
      <c r="HM88" s="60"/>
      <c r="HN88" s="60"/>
      <c r="HO88" s="60"/>
      <c r="HP88" s="60"/>
      <c r="HQ88" s="60"/>
      <c r="HR88" s="60"/>
      <c r="HS88" s="60"/>
      <c r="HT88" s="60"/>
      <c r="HU88" s="60"/>
      <c r="HV88" s="60"/>
      <c r="HW88" s="60"/>
      <c r="HX88" s="60"/>
      <c r="HY88" s="60"/>
      <c r="HZ88" s="60"/>
      <c r="IA88" s="60"/>
      <c r="IB88" s="60"/>
      <c r="IC88" s="60"/>
      <c r="ID88" s="60"/>
      <c r="IE88" s="60"/>
      <c r="IF88" s="60"/>
      <c r="IG88" s="60"/>
      <c r="IH88" s="60"/>
      <c r="II88" s="60"/>
      <c r="IJ88" s="60"/>
      <c r="IK88" s="60"/>
      <c r="IL88" s="60"/>
      <c r="IM88" s="60"/>
      <c r="IN88" s="60"/>
      <c r="IO88" s="60"/>
      <c r="IP88" s="60"/>
      <c r="IQ88" s="60"/>
      <c r="IR88" s="60"/>
      <c r="IS88" s="60"/>
      <c r="IT88" s="60"/>
      <c r="IU88" s="60"/>
      <c r="IV88" s="60"/>
      <c r="IW88" s="60"/>
      <c r="IX88" s="60"/>
    </row>
    <row r="89" spans="1:258" ht="14.25" hidden="1" thickTop="1" thickBot="1">
      <c r="A89" s="355"/>
      <c r="B89" s="392"/>
      <c r="C89" s="357"/>
      <c r="D89" s="154"/>
      <c r="E89" s="358"/>
      <c r="F89" s="358"/>
      <c r="G89" s="359"/>
      <c r="H89" s="358"/>
      <c r="I89" s="157"/>
      <c r="J89" s="158"/>
      <c r="K89" s="151" t="str">
        <f>IFERROR(CONCATENATE(INDEX('8- Politicas de admiistracion'!$B$16:$F$53,MATCH('5- Identificación de Riesgos'!J89,'8- Politicas de admiistracion'!$C$16:$C$54,0),1)," - ",L89),"")</f>
        <v/>
      </c>
      <c r="L89" s="152" t="str">
        <f>IFERROR(VLOOKUP(INDEX('8- Politicas de admiistracion'!$B$16:$F$64,MATCH('5- Identificación de Riesgos'!J89,'8- Politicas de admiistracion'!$C$16:$C$64,0),1),'8- Politicas de admiistracion'!$B$16:$F$64,5,FALSE),"")</f>
        <v/>
      </c>
      <c r="M89" s="358"/>
      <c r="N89" s="358"/>
      <c r="O89" s="15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c r="BM89" s="60"/>
      <c r="BN89" s="60"/>
      <c r="BO89" s="60"/>
      <c r="BP89" s="60"/>
      <c r="BQ89" s="60"/>
      <c r="BR89" s="60"/>
      <c r="BS89" s="60"/>
      <c r="BT89" s="60"/>
      <c r="BU89" s="60"/>
      <c r="BV89" s="60"/>
      <c r="BW89" s="60"/>
      <c r="BX89" s="60"/>
      <c r="BY89" s="60"/>
      <c r="BZ89" s="60"/>
      <c r="CA89" s="60"/>
      <c r="CB89" s="60"/>
      <c r="CC89" s="60"/>
      <c r="CD89" s="60"/>
      <c r="CE89" s="60"/>
      <c r="CF89" s="60"/>
      <c r="CG89" s="60"/>
      <c r="CH89" s="60"/>
      <c r="CI89" s="60"/>
      <c r="CJ89" s="60"/>
      <c r="CK89" s="60"/>
      <c r="CL89" s="60"/>
      <c r="CM89" s="60"/>
      <c r="CN89" s="60"/>
      <c r="CO89" s="60"/>
      <c r="CP89" s="60"/>
      <c r="CQ89" s="60"/>
      <c r="CR89" s="60"/>
      <c r="CS89" s="60"/>
      <c r="CT89" s="60"/>
      <c r="CU89" s="60"/>
      <c r="CV89" s="60"/>
      <c r="CW89" s="60"/>
      <c r="CX89" s="60"/>
      <c r="CY89" s="60"/>
      <c r="CZ89" s="60"/>
      <c r="DA89" s="60"/>
      <c r="DB89" s="60"/>
      <c r="DC89" s="60"/>
      <c r="DD89" s="60"/>
      <c r="DE89" s="60"/>
      <c r="DF89" s="60"/>
      <c r="DG89" s="60"/>
      <c r="DH89" s="60"/>
      <c r="DI89" s="60"/>
      <c r="DJ89" s="60"/>
      <c r="DK89" s="60"/>
      <c r="DL89" s="60"/>
      <c r="DM89" s="60"/>
      <c r="DN89" s="60"/>
      <c r="DO89" s="60"/>
      <c r="DP89" s="60"/>
      <c r="DQ89" s="60"/>
      <c r="DR89" s="60"/>
      <c r="DS89" s="60"/>
      <c r="DT89" s="60"/>
      <c r="DU89" s="60"/>
      <c r="DV89" s="60"/>
      <c r="DW89" s="60"/>
      <c r="DX89" s="60"/>
      <c r="DY89" s="60"/>
      <c r="DZ89" s="60"/>
      <c r="EA89" s="60"/>
      <c r="EB89" s="60"/>
      <c r="EC89" s="60"/>
      <c r="ED89" s="60"/>
      <c r="EE89" s="60"/>
      <c r="EF89" s="60"/>
      <c r="EG89" s="60"/>
      <c r="EH89" s="60"/>
      <c r="EI89" s="60"/>
      <c r="EJ89" s="60"/>
      <c r="EK89" s="60"/>
      <c r="EL89" s="60"/>
      <c r="EM89" s="60"/>
      <c r="EN89" s="60"/>
      <c r="EO89" s="60"/>
      <c r="EP89" s="60"/>
      <c r="EQ89" s="60"/>
      <c r="ER89" s="60"/>
      <c r="ES89" s="60"/>
      <c r="ET89" s="60"/>
      <c r="EU89" s="60"/>
      <c r="EV89" s="60"/>
      <c r="EW89" s="60"/>
      <c r="EX89" s="60"/>
      <c r="EY89" s="60"/>
      <c r="EZ89" s="60"/>
      <c r="FA89" s="60"/>
      <c r="FB89" s="60"/>
      <c r="FC89" s="60"/>
      <c r="FD89" s="60"/>
      <c r="FE89" s="60"/>
      <c r="FF89" s="60"/>
      <c r="FG89" s="60"/>
      <c r="FH89" s="60"/>
      <c r="FI89" s="60"/>
      <c r="FJ89" s="60"/>
      <c r="FK89" s="60"/>
      <c r="FL89" s="60"/>
      <c r="FM89" s="60"/>
      <c r="FN89" s="60"/>
      <c r="FO89" s="60"/>
      <c r="FP89" s="60"/>
      <c r="FQ89" s="60"/>
      <c r="FR89" s="60"/>
      <c r="FS89" s="60"/>
      <c r="FT89" s="60"/>
      <c r="FU89" s="60"/>
      <c r="FV89" s="60"/>
      <c r="FW89" s="60"/>
      <c r="FX89" s="60"/>
      <c r="FY89" s="60"/>
      <c r="FZ89" s="60"/>
      <c r="GA89" s="60"/>
      <c r="GB89" s="60"/>
      <c r="GC89" s="60"/>
      <c r="GD89" s="60"/>
      <c r="GE89" s="60"/>
      <c r="GF89" s="60"/>
      <c r="GG89" s="60"/>
      <c r="GH89" s="60"/>
      <c r="GI89" s="60"/>
      <c r="GJ89" s="60"/>
      <c r="GK89" s="60"/>
      <c r="GL89" s="60"/>
      <c r="GM89" s="60"/>
      <c r="GN89" s="60"/>
      <c r="GO89" s="60"/>
      <c r="GP89" s="60"/>
      <c r="GQ89" s="60"/>
      <c r="GR89" s="60"/>
      <c r="GS89" s="60"/>
      <c r="GT89" s="60"/>
      <c r="GU89" s="60"/>
      <c r="GV89" s="60"/>
      <c r="GW89" s="60"/>
      <c r="GX89" s="60"/>
      <c r="GY89" s="60"/>
      <c r="GZ89" s="60"/>
      <c r="HA89" s="60"/>
      <c r="HB89" s="60"/>
      <c r="HC89" s="60"/>
      <c r="HD89" s="60"/>
      <c r="HE89" s="60"/>
      <c r="HF89" s="60"/>
      <c r="HG89" s="60"/>
      <c r="HH89" s="60"/>
      <c r="HI89" s="60"/>
      <c r="HJ89" s="60"/>
      <c r="HK89" s="60"/>
      <c r="HL89" s="60"/>
      <c r="HM89" s="60"/>
      <c r="HN89" s="60"/>
      <c r="HO89" s="60"/>
      <c r="HP89" s="60"/>
      <c r="HQ89" s="60"/>
      <c r="HR89" s="60"/>
      <c r="HS89" s="60"/>
      <c r="HT89" s="60"/>
      <c r="HU89" s="60"/>
      <c r="HV89" s="60"/>
      <c r="HW89" s="60"/>
      <c r="HX89" s="60"/>
      <c r="HY89" s="60"/>
      <c r="HZ89" s="60"/>
      <c r="IA89" s="60"/>
      <c r="IB89" s="60"/>
      <c r="IC89" s="60"/>
      <c r="ID89" s="60"/>
      <c r="IE89" s="60"/>
      <c r="IF89" s="60"/>
      <c r="IG89" s="60"/>
      <c r="IH89" s="60"/>
      <c r="II89" s="60"/>
      <c r="IJ89" s="60"/>
      <c r="IK89" s="60"/>
      <c r="IL89" s="60"/>
      <c r="IM89" s="60"/>
      <c r="IN89" s="60"/>
      <c r="IO89" s="60"/>
      <c r="IP89" s="60"/>
      <c r="IQ89" s="60"/>
      <c r="IR89" s="60"/>
      <c r="IS89" s="60"/>
      <c r="IT89" s="60"/>
      <c r="IU89" s="60"/>
      <c r="IV89" s="60"/>
      <c r="IW89" s="60"/>
      <c r="IX89" s="60"/>
    </row>
    <row r="90" spans="1:258" ht="26.25" hidden="1" thickTop="1">
      <c r="A90" s="355">
        <v>10</v>
      </c>
      <c r="B90" s="356" t="s">
        <v>335</v>
      </c>
      <c r="C90" s="357" t="s">
        <v>336</v>
      </c>
      <c r="D90" s="149" t="s">
        <v>322</v>
      </c>
      <c r="E90" s="358">
        <v>2</v>
      </c>
      <c r="F90" s="358">
        <v>0</v>
      </c>
      <c r="G90" s="359">
        <f t="shared" ref="G90" si="7">F90/E90</f>
        <v>0</v>
      </c>
      <c r="H90" s="358" t="str">
        <f>CONCATENATE(IF(G90&lt;='8- Politicas de admiistracion'!$D$6,'8- Politicas de admiistracion'!$B$6,IF(G90&lt;='8- Politicas de admiistracion'!$D$7,'8- Politicas de admiistracion'!$B$7,IF(G90&lt;='8- Politicas de admiistracion'!$D$8,'8- Politicas de admiistracion'!$B$8,IF(G90&lt;='8- Politicas de admiistracion'!$D$9,'8- Politicas de admiistracion'!$B$9,IF(G90&lt;='8- Politicas de admiistracion'!$D$10,'8- Politicas de admiistracion'!$B$10,"Probabilidad no valida")))))," - ",VLOOKUP(IF(G90&lt;='8- Politicas de admiistracion'!$D$6,'8- Politicas de admiistracion'!$B$6,IF(G90&lt;='8- Politicas de admiistracion'!$D$7,'8- Politicas de admiistracion'!$B$7,IF(G90&lt;='8- Politicas de admiistracion'!$D$8,'8- Politicas de admiistracion'!$B$8,IF(G90&lt;='8- Politicas de admiistracion'!$D$9,'8- Politicas de admiistracion'!$B$9,IF(G90&lt;='8- Politicas de admiistracion'!$D$10,'8- Politicas de admiistracion'!$B$10,"Probabilidad no valida"))))),'8- Politicas de admiistracion'!$B$6:$F$10,5,FALSE))</f>
        <v>Muy Baja - 1</v>
      </c>
      <c r="I90" s="157" t="s">
        <v>290</v>
      </c>
      <c r="J90" s="158" t="s">
        <v>323</v>
      </c>
      <c r="K90" s="151" t="str">
        <f>IFERROR(CONCATENATE(INDEX('8- Politicas de admiistracion'!$B$16:$F$53,MATCH('5- Identificación de Riesgos'!J90,'8- Politicas de admiistracion'!$C$16:$C$54,0),1)," - ",L90),"")</f>
        <v>Mayor - 4</v>
      </c>
      <c r="L90" s="152">
        <f>IFERROR(VLOOKUP(INDEX('8- Politicas de admiistracion'!$B$16:$F$64,MATCH('5- Identificación de Riesgos'!J90,'8- Politicas de admiistracion'!$C$16:$C$64,0),1),'8- Politicas de admiistracion'!$B$16:$F$64,5,FALSE),"")</f>
        <v>4</v>
      </c>
      <c r="M90" s="358" t="str">
        <f>IFERROR(CONCATENATE(INDEX('8- Politicas de admiistracion'!$B$16:$F$53,MATCH(ROUND(AVERAGE(L90:L99),0),'8- Politicas de admiistracion'!$F$16:$F$53,0),1)," - ",ROUND(AVERAGE(L90:L99),0)),"")</f>
        <v>Moderado - 3</v>
      </c>
      <c r="N90" s="358" t="str">
        <f>IFERROR(CONCATENATE(VLOOKUP((LEFT(H90,LEN(H90)-4)&amp;LEFT(M90,LEN(M90)-4)),'9- Matriz de Calor '!$D$17:$E$41,2,0)," - ",RIGHT(H90,1)*RIGHT(M90,1)),"")</f>
        <v>Moderado - 3</v>
      </c>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c r="BM90" s="60"/>
      <c r="BN90" s="60"/>
      <c r="BO90" s="60"/>
      <c r="BP90" s="60"/>
      <c r="BQ90" s="60"/>
      <c r="BR90" s="60"/>
      <c r="BS90" s="60"/>
      <c r="BT90" s="60"/>
      <c r="BU90" s="60"/>
      <c r="BV90" s="60"/>
      <c r="BW90" s="60"/>
      <c r="BX90" s="60"/>
      <c r="BY90" s="60"/>
      <c r="BZ90" s="60"/>
      <c r="CA90" s="60"/>
      <c r="CB90" s="60"/>
      <c r="CC90" s="60"/>
      <c r="CD90" s="60"/>
      <c r="CE90" s="60"/>
      <c r="CF90" s="60"/>
      <c r="CG90" s="60"/>
      <c r="CH90" s="60"/>
      <c r="CI90" s="60"/>
      <c r="CJ90" s="60"/>
      <c r="CK90" s="60"/>
      <c r="CL90" s="60"/>
      <c r="CM90" s="60"/>
      <c r="CN90" s="60"/>
      <c r="CO90" s="60"/>
      <c r="CP90" s="60"/>
      <c r="CQ90" s="60"/>
      <c r="CR90" s="60"/>
      <c r="CS90" s="60"/>
      <c r="CT90" s="60"/>
      <c r="CU90" s="60"/>
      <c r="CV90" s="60"/>
      <c r="CW90" s="60"/>
      <c r="CX90" s="60"/>
      <c r="CY90" s="60"/>
      <c r="CZ90" s="60"/>
      <c r="DA90" s="60"/>
      <c r="DB90" s="60"/>
      <c r="DC90" s="60"/>
      <c r="DD90" s="60"/>
      <c r="DE90" s="60"/>
      <c r="DF90" s="60"/>
      <c r="DG90" s="60"/>
      <c r="DH90" s="60"/>
      <c r="DI90" s="60"/>
      <c r="DJ90" s="60"/>
      <c r="DK90" s="60"/>
      <c r="DL90" s="60"/>
      <c r="DM90" s="60"/>
      <c r="DN90" s="60"/>
      <c r="DO90" s="60"/>
      <c r="DP90" s="60"/>
      <c r="DQ90" s="60"/>
      <c r="DR90" s="60"/>
      <c r="DS90" s="60"/>
      <c r="DT90" s="60"/>
      <c r="DU90" s="60"/>
      <c r="DV90" s="60"/>
      <c r="DW90" s="60"/>
      <c r="DX90" s="60"/>
      <c r="DY90" s="60"/>
      <c r="DZ90" s="60"/>
      <c r="EA90" s="60"/>
      <c r="EB90" s="60"/>
      <c r="EC90" s="60"/>
      <c r="ED90" s="60"/>
      <c r="EE90" s="60"/>
      <c r="EF90" s="60"/>
      <c r="EG90" s="60"/>
      <c r="EH90" s="60"/>
      <c r="EI90" s="60"/>
      <c r="EJ90" s="60"/>
      <c r="EK90" s="60"/>
      <c r="EL90" s="60"/>
      <c r="EM90" s="60"/>
      <c r="EN90" s="60"/>
      <c r="EO90" s="60"/>
      <c r="EP90" s="60"/>
      <c r="EQ90" s="60"/>
      <c r="ER90" s="60"/>
      <c r="ES90" s="60"/>
      <c r="ET90" s="60"/>
      <c r="EU90" s="60"/>
      <c r="EV90" s="60"/>
      <c r="EW90" s="60"/>
      <c r="EX90" s="60"/>
      <c r="EY90" s="60"/>
      <c r="EZ90" s="60"/>
      <c r="FA90" s="60"/>
      <c r="FB90" s="60"/>
      <c r="FC90" s="60"/>
      <c r="FD90" s="60"/>
      <c r="FE90" s="60"/>
      <c r="FF90" s="60"/>
      <c r="FG90" s="60"/>
      <c r="FH90" s="60"/>
      <c r="FI90" s="60"/>
      <c r="FJ90" s="60"/>
      <c r="FK90" s="60"/>
      <c r="FL90" s="60"/>
      <c r="FM90" s="60"/>
      <c r="FN90" s="60"/>
      <c r="FO90" s="60"/>
      <c r="FP90" s="60"/>
      <c r="FQ90" s="60"/>
      <c r="FR90" s="60"/>
      <c r="FS90" s="60"/>
      <c r="FT90" s="60"/>
      <c r="FU90" s="60"/>
      <c r="FV90" s="60"/>
      <c r="FW90" s="60"/>
      <c r="FX90" s="60"/>
      <c r="FY90" s="60"/>
      <c r="FZ90" s="60"/>
      <c r="GA90" s="60"/>
      <c r="GB90" s="60"/>
      <c r="GC90" s="60"/>
      <c r="GD90" s="60"/>
      <c r="GE90" s="60"/>
      <c r="GF90" s="60"/>
      <c r="GG90" s="60"/>
      <c r="GH90" s="60"/>
      <c r="GI90" s="60"/>
      <c r="GJ90" s="60"/>
      <c r="GK90" s="60"/>
      <c r="GL90" s="60"/>
      <c r="GM90" s="60"/>
      <c r="GN90" s="60"/>
      <c r="GO90" s="60"/>
      <c r="GP90" s="60"/>
      <c r="GQ90" s="60"/>
      <c r="GR90" s="60"/>
      <c r="GS90" s="60"/>
      <c r="GT90" s="60"/>
      <c r="GU90" s="60"/>
      <c r="GV90" s="60"/>
      <c r="GW90" s="60"/>
      <c r="GX90" s="60"/>
      <c r="GY90" s="60"/>
      <c r="GZ90" s="60"/>
      <c r="HA90" s="60"/>
      <c r="HB90" s="60"/>
      <c r="HC90" s="60"/>
      <c r="HD90" s="60"/>
      <c r="HE90" s="60"/>
      <c r="HF90" s="60"/>
      <c r="HG90" s="60"/>
      <c r="HH90" s="60"/>
      <c r="HI90" s="60"/>
      <c r="HJ90" s="60"/>
      <c r="HK90" s="60"/>
      <c r="HL90" s="60"/>
      <c r="HM90" s="60"/>
      <c r="HN90" s="60"/>
      <c r="HO90" s="60"/>
      <c r="HP90" s="60"/>
      <c r="HQ90" s="60"/>
      <c r="HR90" s="60"/>
      <c r="HS90" s="60"/>
      <c r="HT90" s="60"/>
      <c r="HU90" s="60"/>
      <c r="HV90" s="60"/>
      <c r="HW90" s="60"/>
      <c r="HX90" s="60"/>
      <c r="HY90" s="60"/>
      <c r="HZ90" s="60"/>
      <c r="IA90" s="60"/>
      <c r="IB90" s="60"/>
      <c r="IC90" s="60"/>
      <c r="ID90" s="60"/>
      <c r="IE90" s="60"/>
      <c r="IF90" s="60"/>
      <c r="IG90" s="60"/>
      <c r="IH90" s="60"/>
      <c r="II90" s="60"/>
      <c r="IJ90" s="60"/>
      <c r="IK90" s="60"/>
      <c r="IL90" s="60"/>
      <c r="IM90" s="60"/>
      <c r="IN90" s="60"/>
      <c r="IO90" s="60"/>
      <c r="IP90" s="60"/>
      <c r="IQ90" s="60"/>
      <c r="IR90" s="60"/>
      <c r="IS90" s="60"/>
      <c r="IT90" s="60"/>
      <c r="IU90" s="60"/>
      <c r="IV90" s="60"/>
      <c r="IW90" s="60"/>
      <c r="IX90" s="60"/>
    </row>
    <row r="91" spans="1:258" ht="25.5" hidden="1">
      <c r="A91" s="355"/>
      <c r="B91" s="356"/>
      <c r="C91" s="357"/>
      <c r="D91" s="149" t="s">
        <v>324</v>
      </c>
      <c r="E91" s="358"/>
      <c r="F91" s="358"/>
      <c r="G91" s="359"/>
      <c r="H91" s="358"/>
      <c r="I91" s="157" t="s">
        <v>313</v>
      </c>
      <c r="J91" s="158" t="s">
        <v>315</v>
      </c>
      <c r="K91" s="151" t="str">
        <f>IFERROR(CONCATENATE(INDEX('8- Politicas de admiistracion'!$B$16:$F$53,MATCH('5- Identificación de Riesgos'!J91,'8- Politicas de admiistracion'!$C$16:$C$54,0),1)," - ",L91),"")</f>
        <v>Menor - 2</v>
      </c>
      <c r="L91" s="152">
        <f>IFERROR(VLOOKUP(INDEX('8- Politicas de admiistracion'!$B$16:$F$64,MATCH('5- Identificación de Riesgos'!J91,'8- Politicas de admiistracion'!$C$16:$C$64,0),1),'8- Politicas de admiistracion'!$B$16:$F$64,5,FALSE),"")</f>
        <v>2</v>
      </c>
      <c r="M91" s="358"/>
      <c r="N91" s="358"/>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c r="BM91" s="60"/>
      <c r="BN91" s="60"/>
      <c r="BO91" s="60"/>
      <c r="BP91" s="60"/>
      <c r="BQ91" s="60"/>
      <c r="BR91" s="60"/>
      <c r="BS91" s="60"/>
      <c r="BT91" s="60"/>
      <c r="BU91" s="60"/>
      <c r="BV91" s="60"/>
      <c r="BW91" s="60"/>
      <c r="BX91" s="60"/>
      <c r="BY91" s="60"/>
      <c r="BZ91" s="60"/>
      <c r="CA91" s="60"/>
      <c r="CB91" s="60"/>
      <c r="CC91" s="60"/>
      <c r="CD91" s="60"/>
      <c r="CE91" s="60"/>
      <c r="CF91" s="60"/>
      <c r="CG91" s="60"/>
      <c r="CH91" s="60"/>
      <c r="CI91" s="60"/>
      <c r="CJ91" s="60"/>
      <c r="CK91" s="60"/>
      <c r="CL91" s="60"/>
      <c r="CM91" s="60"/>
      <c r="CN91" s="60"/>
      <c r="CO91" s="60"/>
      <c r="CP91" s="60"/>
      <c r="CQ91" s="60"/>
      <c r="CR91" s="60"/>
      <c r="CS91" s="60"/>
      <c r="CT91" s="60"/>
      <c r="CU91" s="60"/>
      <c r="CV91" s="60"/>
      <c r="CW91" s="60"/>
      <c r="CX91" s="60"/>
      <c r="CY91" s="60"/>
      <c r="CZ91" s="60"/>
      <c r="DA91" s="60"/>
      <c r="DB91" s="60"/>
      <c r="DC91" s="60"/>
      <c r="DD91" s="60"/>
      <c r="DE91" s="60"/>
      <c r="DF91" s="60"/>
      <c r="DG91" s="60"/>
      <c r="DH91" s="60"/>
      <c r="DI91" s="60"/>
      <c r="DJ91" s="60"/>
      <c r="DK91" s="60"/>
      <c r="DL91" s="60"/>
      <c r="DM91" s="60"/>
      <c r="DN91" s="60"/>
      <c r="DO91" s="60"/>
      <c r="DP91" s="60"/>
      <c r="DQ91" s="60"/>
      <c r="DR91" s="60"/>
      <c r="DS91" s="60"/>
      <c r="DT91" s="60"/>
      <c r="DU91" s="60"/>
      <c r="DV91" s="60"/>
      <c r="DW91" s="60"/>
      <c r="DX91" s="60"/>
      <c r="DY91" s="60"/>
      <c r="DZ91" s="60"/>
      <c r="EA91" s="60"/>
      <c r="EB91" s="60"/>
      <c r="EC91" s="60"/>
      <c r="ED91" s="60"/>
      <c r="EE91" s="60"/>
      <c r="EF91" s="60"/>
      <c r="EG91" s="60"/>
      <c r="EH91" s="60"/>
      <c r="EI91" s="60"/>
      <c r="EJ91" s="60"/>
      <c r="EK91" s="60"/>
      <c r="EL91" s="60"/>
      <c r="EM91" s="60"/>
      <c r="EN91" s="60"/>
      <c r="EO91" s="60"/>
      <c r="EP91" s="60"/>
      <c r="EQ91" s="60"/>
      <c r="ER91" s="60"/>
      <c r="ES91" s="60"/>
      <c r="ET91" s="60"/>
      <c r="EU91" s="60"/>
      <c r="EV91" s="60"/>
      <c r="EW91" s="60"/>
      <c r="EX91" s="60"/>
      <c r="EY91" s="60"/>
      <c r="EZ91" s="60"/>
      <c r="FA91" s="60"/>
      <c r="FB91" s="60"/>
      <c r="FC91" s="60"/>
      <c r="FD91" s="60"/>
      <c r="FE91" s="60"/>
      <c r="FF91" s="60"/>
      <c r="FG91" s="60"/>
      <c r="FH91" s="60"/>
      <c r="FI91" s="60"/>
      <c r="FJ91" s="60"/>
      <c r="FK91" s="60"/>
      <c r="FL91" s="60"/>
      <c r="FM91" s="60"/>
      <c r="FN91" s="60"/>
      <c r="FO91" s="60"/>
      <c r="FP91" s="60"/>
      <c r="FQ91" s="60"/>
      <c r="FR91" s="60"/>
      <c r="FS91" s="60"/>
      <c r="FT91" s="60"/>
      <c r="FU91" s="60"/>
      <c r="FV91" s="60"/>
      <c r="FW91" s="60"/>
      <c r="FX91" s="60"/>
      <c r="FY91" s="60"/>
      <c r="FZ91" s="60"/>
      <c r="GA91" s="60"/>
      <c r="GB91" s="60"/>
      <c r="GC91" s="60"/>
      <c r="GD91" s="60"/>
      <c r="GE91" s="60"/>
      <c r="GF91" s="60"/>
      <c r="GG91" s="60"/>
      <c r="GH91" s="60"/>
      <c r="GI91" s="60"/>
      <c r="GJ91" s="60"/>
      <c r="GK91" s="60"/>
      <c r="GL91" s="60"/>
      <c r="GM91" s="60"/>
      <c r="GN91" s="60"/>
      <c r="GO91" s="60"/>
      <c r="GP91" s="60"/>
      <c r="GQ91" s="60"/>
      <c r="GR91" s="60"/>
      <c r="GS91" s="60"/>
      <c r="GT91" s="60"/>
      <c r="GU91" s="60"/>
      <c r="GV91" s="60"/>
      <c r="GW91" s="60"/>
      <c r="GX91" s="60"/>
      <c r="GY91" s="60"/>
      <c r="GZ91" s="60"/>
      <c r="HA91" s="60"/>
      <c r="HB91" s="60"/>
      <c r="HC91" s="60"/>
      <c r="HD91" s="60"/>
      <c r="HE91" s="60"/>
      <c r="HF91" s="60"/>
      <c r="HG91" s="60"/>
      <c r="HH91" s="60"/>
      <c r="HI91" s="60"/>
      <c r="HJ91" s="60"/>
      <c r="HK91" s="60"/>
      <c r="HL91" s="60"/>
      <c r="HM91" s="60"/>
      <c r="HN91" s="60"/>
      <c r="HO91" s="60"/>
      <c r="HP91" s="60"/>
      <c r="HQ91" s="60"/>
      <c r="HR91" s="60"/>
      <c r="HS91" s="60"/>
      <c r="HT91" s="60"/>
      <c r="HU91" s="60"/>
      <c r="HV91" s="60"/>
      <c r="HW91" s="60"/>
      <c r="HX91" s="60"/>
      <c r="HY91" s="60"/>
      <c r="HZ91" s="60"/>
      <c r="IA91" s="60"/>
      <c r="IB91" s="60"/>
      <c r="IC91" s="60"/>
      <c r="ID91" s="60"/>
      <c r="IE91" s="60"/>
      <c r="IF91" s="60"/>
      <c r="IG91" s="60"/>
      <c r="IH91" s="60"/>
      <c r="II91" s="60"/>
      <c r="IJ91" s="60"/>
      <c r="IK91" s="60"/>
      <c r="IL91" s="60"/>
      <c r="IM91" s="60"/>
      <c r="IN91" s="60"/>
      <c r="IO91" s="60"/>
      <c r="IP91" s="60"/>
      <c r="IQ91" s="60"/>
      <c r="IR91" s="60"/>
      <c r="IS91" s="60"/>
      <c r="IT91" s="60"/>
      <c r="IU91" s="60"/>
      <c r="IV91" s="60"/>
      <c r="IW91" s="60"/>
      <c r="IX91" s="60"/>
    </row>
    <row r="92" spans="1:258" ht="25.5" hidden="1">
      <c r="A92" s="355"/>
      <c r="B92" s="356"/>
      <c r="C92" s="357"/>
      <c r="D92" s="149" t="s">
        <v>337</v>
      </c>
      <c r="E92" s="358"/>
      <c r="F92" s="358"/>
      <c r="G92" s="359"/>
      <c r="H92" s="358"/>
      <c r="I92" s="157" t="s">
        <v>282</v>
      </c>
      <c r="J92" s="158" t="s">
        <v>328</v>
      </c>
      <c r="K92" s="151" t="str">
        <f>IFERROR(CONCATENATE(INDEX('8- Politicas de admiistracion'!$B$16:$F$53,MATCH('5- Identificación de Riesgos'!J92,'8- Politicas de admiistracion'!$C$16:$C$54,0),1)," - ",L92),"")</f>
        <v>Menor - 2</v>
      </c>
      <c r="L92" s="152">
        <f>IFERROR(VLOOKUP(INDEX('8- Politicas de admiistracion'!$B$16:$F$64,MATCH('5- Identificación de Riesgos'!J92,'8- Politicas de admiistracion'!$C$16:$C$64,0),1),'8- Politicas de admiistracion'!$B$16:$F$64,5,FALSE),"")</f>
        <v>2</v>
      </c>
      <c r="M92" s="358"/>
      <c r="N92" s="358"/>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60"/>
      <c r="BA92" s="60"/>
      <c r="BB92" s="60"/>
      <c r="BC92" s="60"/>
      <c r="BD92" s="60"/>
      <c r="BE92" s="60"/>
      <c r="BF92" s="60"/>
      <c r="BG92" s="60"/>
      <c r="BH92" s="60"/>
      <c r="BI92" s="60"/>
      <c r="BJ92" s="60"/>
      <c r="BK92" s="60"/>
      <c r="BL92" s="60"/>
      <c r="BM92" s="60"/>
      <c r="BN92" s="60"/>
      <c r="BO92" s="60"/>
      <c r="BP92" s="60"/>
      <c r="BQ92" s="60"/>
      <c r="BR92" s="60"/>
      <c r="BS92" s="60"/>
      <c r="BT92" s="60"/>
      <c r="BU92" s="60"/>
      <c r="BV92" s="60"/>
      <c r="BW92" s="60"/>
      <c r="BX92" s="60"/>
      <c r="BY92" s="60"/>
      <c r="BZ92" s="60"/>
      <c r="CA92" s="60"/>
      <c r="CB92" s="60"/>
      <c r="CC92" s="60"/>
      <c r="CD92" s="60"/>
      <c r="CE92" s="60"/>
      <c r="CF92" s="60"/>
      <c r="CG92" s="60"/>
      <c r="CH92" s="60"/>
      <c r="CI92" s="60"/>
      <c r="CJ92" s="60"/>
      <c r="CK92" s="60"/>
      <c r="CL92" s="60"/>
      <c r="CM92" s="60"/>
      <c r="CN92" s="60"/>
      <c r="CO92" s="60"/>
      <c r="CP92" s="60"/>
      <c r="CQ92" s="60"/>
      <c r="CR92" s="60"/>
      <c r="CS92" s="60"/>
      <c r="CT92" s="60"/>
      <c r="CU92" s="60"/>
      <c r="CV92" s="60"/>
      <c r="CW92" s="60"/>
      <c r="CX92" s="60"/>
      <c r="CY92" s="60"/>
      <c r="CZ92" s="60"/>
      <c r="DA92" s="60"/>
      <c r="DB92" s="60"/>
      <c r="DC92" s="60"/>
      <c r="DD92" s="60"/>
      <c r="DE92" s="60"/>
      <c r="DF92" s="60"/>
      <c r="DG92" s="60"/>
      <c r="DH92" s="60"/>
      <c r="DI92" s="60"/>
      <c r="DJ92" s="60"/>
      <c r="DK92" s="60"/>
      <c r="DL92" s="60"/>
      <c r="DM92" s="60"/>
      <c r="DN92" s="60"/>
      <c r="DO92" s="60"/>
      <c r="DP92" s="60"/>
      <c r="DQ92" s="60"/>
      <c r="DR92" s="60"/>
      <c r="DS92" s="60"/>
      <c r="DT92" s="60"/>
      <c r="DU92" s="60"/>
      <c r="DV92" s="60"/>
      <c r="DW92" s="60"/>
      <c r="DX92" s="60"/>
      <c r="DY92" s="60"/>
      <c r="DZ92" s="60"/>
      <c r="EA92" s="60"/>
      <c r="EB92" s="60"/>
      <c r="EC92" s="60"/>
      <c r="ED92" s="60"/>
      <c r="EE92" s="60"/>
      <c r="EF92" s="60"/>
      <c r="EG92" s="60"/>
      <c r="EH92" s="60"/>
      <c r="EI92" s="60"/>
      <c r="EJ92" s="60"/>
      <c r="EK92" s="60"/>
      <c r="EL92" s="60"/>
      <c r="EM92" s="60"/>
      <c r="EN92" s="60"/>
      <c r="EO92" s="60"/>
      <c r="EP92" s="60"/>
      <c r="EQ92" s="60"/>
      <c r="ER92" s="60"/>
      <c r="ES92" s="60"/>
      <c r="ET92" s="60"/>
      <c r="EU92" s="60"/>
      <c r="EV92" s="60"/>
      <c r="EW92" s="60"/>
      <c r="EX92" s="60"/>
      <c r="EY92" s="60"/>
      <c r="EZ92" s="60"/>
      <c r="FA92" s="60"/>
      <c r="FB92" s="60"/>
      <c r="FC92" s="60"/>
      <c r="FD92" s="60"/>
      <c r="FE92" s="60"/>
      <c r="FF92" s="60"/>
      <c r="FG92" s="60"/>
      <c r="FH92" s="60"/>
      <c r="FI92" s="60"/>
      <c r="FJ92" s="60"/>
      <c r="FK92" s="60"/>
      <c r="FL92" s="60"/>
      <c r="FM92" s="60"/>
      <c r="FN92" s="60"/>
      <c r="FO92" s="60"/>
      <c r="FP92" s="60"/>
      <c r="FQ92" s="60"/>
      <c r="FR92" s="60"/>
      <c r="FS92" s="60"/>
      <c r="FT92" s="60"/>
      <c r="FU92" s="60"/>
      <c r="FV92" s="60"/>
      <c r="FW92" s="60"/>
      <c r="FX92" s="60"/>
      <c r="FY92" s="60"/>
      <c r="FZ92" s="60"/>
      <c r="GA92" s="60"/>
      <c r="GB92" s="60"/>
      <c r="GC92" s="60"/>
      <c r="GD92" s="60"/>
      <c r="GE92" s="60"/>
      <c r="GF92" s="60"/>
      <c r="GG92" s="60"/>
      <c r="GH92" s="60"/>
      <c r="GI92" s="60"/>
      <c r="GJ92" s="60"/>
      <c r="GK92" s="60"/>
      <c r="GL92" s="60"/>
      <c r="GM92" s="60"/>
      <c r="GN92" s="60"/>
      <c r="GO92" s="60"/>
      <c r="GP92" s="60"/>
      <c r="GQ92" s="60"/>
      <c r="GR92" s="60"/>
      <c r="GS92" s="60"/>
      <c r="GT92" s="60"/>
      <c r="GU92" s="60"/>
      <c r="GV92" s="60"/>
      <c r="GW92" s="60"/>
      <c r="GX92" s="60"/>
      <c r="GY92" s="60"/>
      <c r="GZ92" s="60"/>
      <c r="HA92" s="60"/>
      <c r="HB92" s="60"/>
      <c r="HC92" s="60"/>
      <c r="HD92" s="60"/>
      <c r="HE92" s="60"/>
      <c r="HF92" s="60"/>
      <c r="HG92" s="60"/>
      <c r="HH92" s="60"/>
      <c r="HI92" s="60"/>
      <c r="HJ92" s="60"/>
      <c r="HK92" s="60"/>
      <c r="HL92" s="60"/>
      <c r="HM92" s="60"/>
      <c r="HN92" s="60"/>
      <c r="HO92" s="60"/>
      <c r="HP92" s="60"/>
      <c r="HQ92" s="60"/>
      <c r="HR92" s="60"/>
      <c r="HS92" s="60"/>
      <c r="HT92" s="60"/>
      <c r="HU92" s="60"/>
      <c r="HV92" s="60"/>
      <c r="HW92" s="60"/>
      <c r="HX92" s="60"/>
      <c r="HY92" s="60"/>
      <c r="HZ92" s="60"/>
      <c r="IA92" s="60"/>
      <c r="IB92" s="60"/>
      <c r="IC92" s="60"/>
      <c r="ID92" s="60"/>
      <c r="IE92" s="60"/>
      <c r="IF92" s="60"/>
      <c r="IG92" s="60"/>
      <c r="IH92" s="60"/>
      <c r="II92" s="60"/>
      <c r="IJ92" s="60"/>
      <c r="IK92" s="60"/>
      <c r="IL92" s="60"/>
      <c r="IM92" s="60"/>
      <c r="IN92" s="60"/>
      <c r="IO92" s="60"/>
      <c r="IP92" s="60"/>
      <c r="IQ92" s="60"/>
      <c r="IR92" s="60"/>
      <c r="IS92" s="60"/>
      <c r="IT92" s="60"/>
      <c r="IU92" s="60"/>
      <c r="IV92" s="60"/>
      <c r="IW92" s="60"/>
      <c r="IX92" s="60"/>
    </row>
    <row r="93" spans="1:258" ht="25.5" hidden="1">
      <c r="A93" s="355"/>
      <c r="B93" s="356"/>
      <c r="C93" s="357"/>
      <c r="D93" s="154"/>
      <c r="E93" s="358"/>
      <c r="F93" s="358"/>
      <c r="G93" s="359"/>
      <c r="H93" s="358"/>
      <c r="I93" s="157" t="s">
        <v>285</v>
      </c>
      <c r="J93" s="158" t="s">
        <v>326</v>
      </c>
      <c r="K93" s="151" t="str">
        <f>IFERROR(CONCATENATE(INDEX('8- Politicas de admiistracion'!$B$16:$F$53,MATCH('5- Identificación de Riesgos'!J93,'8- Politicas de admiistracion'!$C$16:$C$54,0),1)," - ",L93),"")</f>
        <v>Menor - 2</v>
      </c>
      <c r="L93" s="152">
        <f>IFERROR(VLOOKUP(INDEX('8- Politicas de admiistracion'!$B$16:$F$64,MATCH('5- Identificación de Riesgos'!J93,'8- Politicas de admiistracion'!$C$16:$C$64,0),1),'8- Politicas de admiistracion'!$B$16:$F$64,5,FALSE),"")</f>
        <v>2</v>
      </c>
      <c r="M93" s="358"/>
      <c r="N93" s="358"/>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L93" s="60"/>
      <c r="BM93" s="60"/>
      <c r="BN93" s="60"/>
      <c r="BO93" s="60"/>
      <c r="BP93" s="60"/>
      <c r="BQ93" s="60"/>
      <c r="BR93" s="60"/>
      <c r="BS93" s="60"/>
      <c r="BT93" s="60"/>
      <c r="BU93" s="60"/>
      <c r="BV93" s="60"/>
      <c r="BW93" s="60"/>
      <c r="BX93" s="60"/>
      <c r="BY93" s="60"/>
      <c r="BZ93" s="60"/>
      <c r="CA93" s="60"/>
      <c r="CB93" s="60"/>
      <c r="CC93" s="60"/>
      <c r="CD93" s="60"/>
      <c r="CE93" s="60"/>
      <c r="CF93" s="60"/>
      <c r="CG93" s="60"/>
      <c r="CH93" s="60"/>
      <c r="CI93" s="60"/>
      <c r="CJ93" s="60"/>
      <c r="CK93" s="60"/>
      <c r="CL93" s="60"/>
      <c r="CM93" s="60"/>
      <c r="CN93" s="60"/>
      <c r="CO93" s="60"/>
      <c r="CP93" s="60"/>
      <c r="CQ93" s="60"/>
      <c r="CR93" s="60"/>
      <c r="CS93" s="60"/>
      <c r="CT93" s="60"/>
      <c r="CU93" s="60"/>
      <c r="CV93" s="60"/>
      <c r="CW93" s="60"/>
      <c r="CX93" s="60"/>
      <c r="CY93" s="60"/>
      <c r="CZ93" s="60"/>
      <c r="DA93" s="60"/>
      <c r="DB93" s="60"/>
      <c r="DC93" s="60"/>
      <c r="DD93" s="60"/>
      <c r="DE93" s="60"/>
      <c r="DF93" s="60"/>
      <c r="DG93" s="60"/>
      <c r="DH93" s="60"/>
      <c r="DI93" s="60"/>
      <c r="DJ93" s="60"/>
      <c r="DK93" s="60"/>
      <c r="DL93" s="60"/>
      <c r="DM93" s="60"/>
      <c r="DN93" s="60"/>
      <c r="DO93" s="60"/>
      <c r="DP93" s="60"/>
      <c r="DQ93" s="60"/>
      <c r="DR93" s="60"/>
      <c r="DS93" s="60"/>
      <c r="DT93" s="60"/>
      <c r="DU93" s="60"/>
      <c r="DV93" s="60"/>
      <c r="DW93" s="60"/>
      <c r="DX93" s="60"/>
      <c r="DY93" s="60"/>
      <c r="DZ93" s="60"/>
      <c r="EA93" s="60"/>
      <c r="EB93" s="60"/>
      <c r="EC93" s="60"/>
      <c r="ED93" s="60"/>
      <c r="EE93" s="60"/>
      <c r="EF93" s="60"/>
      <c r="EG93" s="60"/>
      <c r="EH93" s="60"/>
      <c r="EI93" s="60"/>
      <c r="EJ93" s="60"/>
      <c r="EK93" s="60"/>
      <c r="EL93" s="60"/>
      <c r="EM93" s="60"/>
      <c r="EN93" s="60"/>
      <c r="EO93" s="60"/>
      <c r="EP93" s="60"/>
      <c r="EQ93" s="60"/>
      <c r="ER93" s="60"/>
      <c r="ES93" s="60"/>
      <c r="ET93" s="60"/>
      <c r="EU93" s="60"/>
      <c r="EV93" s="60"/>
      <c r="EW93" s="60"/>
      <c r="EX93" s="60"/>
      <c r="EY93" s="60"/>
      <c r="EZ93" s="60"/>
      <c r="FA93" s="60"/>
      <c r="FB93" s="60"/>
      <c r="FC93" s="60"/>
      <c r="FD93" s="60"/>
      <c r="FE93" s="60"/>
      <c r="FF93" s="60"/>
      <c r="FG93" s="60"/>
      <c r="FH93" s="60"/>
      <c r="FI93" s="60"/>
      <c r="FJ93" s="60"/>
      <c r="FK93" s="60"/>
      <c r="FL93" s="60"/>
      <c r="FM93" s="60"/>
      <c r="FN93" s="60"/>
      <c r="FO93" s="60"/>
      <c r="FP93" s="60"/>
      <c r="FQ93" s="60"/>
      <c r="FR93" s="60"/>
      <c r="FS93" s="60"/>
      <c r="FT93" s="60"/>
      <c r="FU93" s="60"/>
      <c r="FV93" s="60"/>
      <c r="FW93" s="60"/>
      <c r="FX93" s="60"/>
      <c r="FY93" s="60"/>
      <c r="FZ93" s="60"/>
      <c r="GA93" s="60"/>
      <c r="GB93" s="60"/>
      <c r="GC93" s="60"/>
      <c r="GD93" s="60"/>
      <c r="GE93" s="60"/>
      <c r="GF93" s="60"/>
      <c r="GG93" s="60"/>
      <c r="GH93" s="60"/>
      <c r="GI93" s="60"/>
      <c r="GJ93" s="60"/>
      <c r="GK93" s="60"/>
      <c r="GL93" s="60"/>
      <c r="GM93" s="60"/>
      <c r="GN93" s="60"/>
      <c r="GO93" s="60"/>
      <c r="GP93" s="60"/>
      <c r="GQ93" s="60"/>
      <c r="GR93" s="60"/>
      <c r="GS93" s="60"/>
      <c r="GT93" s="60"/>
      <c r="GU93" s="60"/>
      <c r="GV93" s="60"/>
      <c r="GW93" s="60"/>
      <c r="GX93" s="60"/>
      <c r="GY93" s="60"/>
      <c r="GZ93" s="60"/>
      <c r="HA93" s="60"/>
      <c r="HB93" s="60"/>
      <c r="HC93" s="60"/>
      <c r="HD93" s="60"/>
      <c r="HE93" s="60"/>
      <c r="HF93" s="60"/>
      <c r="HG93" s="60"/>
      <c r="HH93" s="60"/>
      <c r="HI93" s="60"/>
      <c r="HJ93" s="60"/>
      <c r="HK93" s="60"/>
      <c r="HL93" s="60"/>
      <c r="HM93" s="60"/>
      <c r="HN93" s="60"/>
      <c r="HO93" s="60"/>
      <c r="HP93" s="60"/>
      <c r="HQ93" s="60"/>
      <c r="HR93" s="60"/>
      <c r="HS93" s="60"/>
      <c r="HT93" s="60"/>
      <c r="HU93" s="60"/>
      <c r="HV93" s="60"/>
      <c r="HW93" s="60"/>
      <c r="HX93" s="60"/>
      <c r="HY93" s="60"/>
      <c r="HZ93" s="60"/>
      <c r="IA93" s="60"/>
      <c r="IB93" s="60"/>
      <c r="IC93" s="60"/>
      <c r="ID93" s="60"/>
      <c r="IE93" s="60"/>
      <c r="IF93" s="60"/>
      <c r="IG93" s="60"/>
      <c r="IH93" s="60"/>
      <c r="II93" s="60"/>
      <c r="IJ93" s="60"/>
      <c r="IK93" s="60"/>
      <c r="IL93" s="60"/>
      <c r="IM93" s="60"/>
      <c r="IN93" s="60"/>
      <c r="IO93" s="60"/>
      <c r="IP93" s="60"/>
      <c r="IQ93" s="60"/>
      <c r="IR93" s="60"/>
      <c r="IS93" s="60"/>
      <c r="IT93" s="60"/>
      <c r="IU93" s="60"/>
      <c r="IV93" s="60"/>
      <c r="IW93" s="60"/>
      <c r="IX93" s="60"/>
    </row>
    <row r="94" spans="1:258" hidden="1">
      <c r="A94" s="355"/>
      <c r="B94" s="356"/>
      <c r="C94" s="357"/>
      <c r="D94" s="149"/>
      <c r="E94" s="358"/>
      <c r="F94" s="358"/>
      <c r="G94" s="359"/>
      <c r="H94" s="358"/>
      <c r="I94" s="157"/>
      <c r="J94" s="158"/>
      <c r="K94" s="151" t="str">
        <f>IFERROR(CONCATENATE(INDEX('8- Politicas de admiistracion'!$B$16:$F$53,MATCH('5- Identificación de Riesgos'!J94,'8- Politicas de admiistracion'!$C$16:$C$54,0),1)," - ",L94),"")</f>
        <v/>
      </c>
      <c r="L94" s="152" t="str">
        <f>IFERROR(VLOOKUP(INDEX('8- Politicas de admiistracion'!$B$16:$F$64,MATCH('5- Identificación de Riesgos'!J94,'8- Politicas de admiistracion'!$C$16:$C$64,0),1),'8- Politicas de admiistracion'!$B$16:$F$64,5,FALSE),"")</f>
        <v/>
      </c>
      <c r="M94" s="358"/>
      <c r="N94" s="358"/>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L94" s="60"/>
      <c r="BM94" s="60"/>
      <c r="BN94" s="60"/>
      <c r="BO94" s="60"/>
      <c r="BP94" s="60"/>
      <c r="BQ94" s="60"/>
      <c r="BR94" s="60"/>
      <c r="BS94" s="60"/>
      <c r="BT94" s="60"/>
      <c r="BU94" s="60"/>
      <c r="BV94" s="60"/>
      <c r="BW94" s="60"/>
      <c r="BX94" s="60"/>
      <c r="BY94" s="60"/>
      <c r="BZ94" s="60"/>
      <c r="CA94" s="60"/>
      <c r="CB94" s="60"/>
      <c r="CC94" s="60"/>
      <c r="CD94" s="60"/>
      <c r="CE94" s="60"/>
      <c r="CF94" s="60"/>
      <c r="CG94" s="60"/>
      <c r="CH94" s="60"/>
      <c r="CI94" s="60"/>
      <c r="CJ94" s="60"/>
      <c r="CK94" s="60"/>
      <c r="CL94" s="60"/>
      <c r="CM94" s="60"/>
      <c r="CN94" s="60"/>
      <c r="CO94" s="60"/>
      <c r="CP94" s="60"/>
      <c r="CQ94" s="60"/>
      <c r="CR94" s="60"/>
      <c r="CS94" s="60"/>
      <c r="CT94" s="60"/>
      <c r="CU94" s="60"/>
      <c r="CV94" s="60"/>
      <c r="CW94" s="60"/>
      <c r="CX94" s="60"/>
      <c r="CY94" s="60"/>
      <c r="CZ94" s="60"/>
      <c r="DA94" s="60"/>
      <c r="DB94" s="60"/>
      <c r="DC94" s="60"/>
      <c r="DD94" s="60"/>
      <c r="DE94" s="60"/>
      <c r="DF94" s="60"/>
      <c r="DG94" s="60"/>
      <c r="DH94" s="60"/>
      <c r="DI94" s="60"/>
      <c r="DJ94" s="60"/>
      <c r="DK94" s="60"/>
      <c r="DL94" s="60"/>
      <c r="DM94" s="60"/>
      <c r="DN94" s="60"/>
      <c r="DO94" s="60"/>
      <c r="DP94" s="60"/>
      <c r="DQ94" s="60"/>
      <c r="DR94" s="60"/>
      <c r="DS94" s="60"/>
      <c r="DT94" s="60"/>
      <c r="DU94" s="60"/>
      <c r="DV94" s="60"/>
      <c r="DW94" s="60"/>
      <c r="DX94" s="60"/>
      <c r="DY94" s="60"/>
      <c r="DZ94" s="60"/>
      <c r="EA94" s="60"/>
      <c r="EB94" s="60"/>
      <c r="EC94" s="60"/>
      <c r="ED94" s="60"/>
      <c r="EE94" s="60"/>
      <c r="EF94" s="60"/>
      <c r="EG94" s="60"/>
      <c r="EH94" s="60"/>
      <c r="EI94" s="60"/>
      <c r="EJ94" s="60"/>
      <c r="EK94" s="60"/>
      <c r="EL94" s="60"/>
      <c r="EM94" s="60"/>
      <c r="EN94" s="60"/>
      <c r="EO94" s="60"/>
      <c r="EP94" s="60"/>
      <c r="EQ94" s="60"/>
      <c r="ER94" s="60"/>
      <c r="ES94" s="60"/>
      <c r="ET94" s="60"/>
      <c r="EU94" s="60"/>
      <c r="EV94" s="60"/>
      <c r="EW94" s="60"/>
      <c r="EX94" s="60"/>
      <c r="EY94" s="60"/>
      <c r="EZ94" s="60"/>
      <c r="FA94" s="60"/>
      <c r="FB94" s="60"/>
      <c r="FC94" s="60"/>
      <c r="FD94" s="60"/>
      <c r="FE94" s="60"/>
      <c r="FF94" s="60"/>
      <c r="FG94" s="60"/>
      <c r="FH94" s="60"/>
      <c r="FI94" s="60"/>
      <c r="FJ94" s="60"/>
      <c r="FK94" s="60"/>
      <c r="FL94" s="60"/>
      <c r="FM94" s="60"/>
      <c r="FN94" s="60"/>
      <c r="FO94" s="60"/>
      <c r="FP94" s="60"/>
      <c r="FQ94" s="60"/>
      <c r="FR94" s="60"/>
      <c r="FS94" s="60"/>
      <c r="FT94" s="60"/>
      <c r="FU94" s="60"/>
      <c r="FV94" s="60"/>
      <c r="FW94" s="60"/>
      <c r="FX94" s="60"/>
      <c r="FY94" s="60"/>
      <c r="FZ94" s="60"/>
      <c r="GA94" s="60"/>
      <c r="GB94" s="60"/>
      <c r="GC94" s="60"/>
      <c r="GD94" s="60"/>
      <c r="GE94" s="60"/>
      <c r="GF94" s="60"/>
      <c r="GG94" s="60"/>
      <c r="GH94" s="60"/>
      <c r="GI94" s="60"/>
      <c r="GJ94" s="60"/>
      <c r="GK94" s="60"/>
      <c r="GL94" s="60"/>
      <c r="GM94" s="60"/>
      <c r="GN94" s="60"/>
      <c r="GO94" s="60"/>
      <c r="GP94" s="60"/>
      <c r="GQ94" s="60"/>
      <c r="GR94" s="60"/>
      <c r="GS94" s="60"/>
      <c r="GT94" s="60"/>
      <c r="GU94" s="60"/>
      <c r="GV94" s="60"/>
      <c r="GW94" s="60"/>
      <c r="GX94" s="60"/>
      <c r="GY94" s="60"/>
      <c r="GZ94" s="60"/>
      <c r="HA94" s="60"/>
      <c r="HB94" s="60"/>
      <c r="HC94" s="60"/>
      <c r="HD94" s="60"/>
      <c r="HE94" s="60"/>
      <c r="HF94" s="60"/>
      <c r="HG94" s="60"/>
      <c r="HH94" s="60"/>
      <c r="HI94" s="60"/>
      <c r="HJ94" s="60"/>
      <c r="HK94" s="60"/>
      <c r="HL94" s="60"/>
      <c r="HM94" s="60"/>
      <c r="HN94" s="60"/>
      <c r="HO94" s="60"/>
      <c r="HP94" s="60"/>
      <c r="HQ94" s="60"/>
      <c r="HR94" s="60"/>
      <c r="HS94" s="60"/>
      <c r="HT94" s="60"/>
      <c r="HU94" s="60"/>
      <c r="HV94" s="60"/>
      <c r="HW94" s="60"/>
      <c r="HX94" s="60"/>
      <c r="HY94" s="60"/>
      <c r="HZ94" s="60"/>
      <c r="IA94" s="60"/>
      <c r="IB94" s="60"/>
      <c r="IC94" s="60"/>
      <c r="ID94" s="60"/>
      <c r="IE94" s="60"/>
      <c r="IF94" s="60"/>
      <c r="IG94" s="60"/>
      <c r="IH94" s="60"/>
      <c r="II94" s="60"/>
      <c r="IJ94" s="60"/>
      <c r="IK94" s="60"/>
      <c r="IL94" s="60"/>
      <c r="IM94" s="60"/>
      <c r="IN94" s="60"/>
      <c r="IO94" s="60"/>
      <c r="IP94" s="60"/>
      <c r="IQ94" s="60"/>
      <c r="IR94" s="60"/>
      <c r="IS94" s="60"/>
      <c r="IT94" s="60"/>
      <c r="IU94" s="60"/>
      <c r="IV94" s="60"/>
      <c r="IW94" s="60"/>
      <c r="IX94" s="60"/>
    </row>
    <row r="95" spans="1:258" hidden="1">
      <c r="A95" s="355"/>
      <c r="B95" s="356"/>
      <c r="C95" s="357"/>
      <c r="D95" s="149"/>
      <c r="E95" s="358"/>
      <c r="F95" s="358"/>
      <c r="G95" s="359"/>
      <c r="H95" s="358"/>
      <c r="I95" s="157"/>
      <c r="J95" s="158"/>
      <c r="K95" s="151" t="str">
        <f>IFERROR(CONCATENATE(INDEX('8- Politicas de admiistracion'!$B$16:$F$53,MATCH('5- Identificación de Riesgos'!J95,'8- Politicas de admiistracion'!$C$16:$C$54,0),1)," - ",L95),"")</f>
        <v/>
      </c>
      <c r="L95" s="152" t="str">
        <f>IFERROR(VLOOKUP(INDEX('8- Politicas de admiistracion'!$B$16:$F$64,MATCH('5- Identificación de Riesgos'!J95,'8- Politicas de admiistracion'!$C$16:$C$64,0),1),'8- Politicas de admiistracion'!$B$16:$F$64,5,FALSE),"")</f>
        <v/>
      </c>
      <c r="M95" s="358"/>
      <c r="N95" s="358"/>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c r="BM95" s="60"/>
      <c r="BN95" s="60"/>
      <c r="BO95" s="60"/>
      <c r="BP95" s="60"/>
      <c r="BQ95" s="60"/>
      <c r="BR95" s="60"/>
      <c r="BS95" s="60"/>
      <c r="BT95" s="60"/>
      <c r="BU95" s="60"/>
      <c r="BV95" s="60"/>
      <c r="BW95" s="60"/>
      <c r="BX95" s="60"/>
      <c r="BY95" s="60"/>
      <c r="BZ95" s="60"/>
      <c r="CA95" s="60"/>
      <c r="CB95" s="60"/>
      <c r="CC95" s="60"/>
      <c r="CD95" s="60"/>
      <c r="CE95" s="60"/>
      <c r="CF95" s="60"/>
      <c r="CG95" s="60"/>
      <c r="CH95" s="60"/>
      <c r="CI95" s="60"/>
      <c r="CJ95" s="60"/>
      <c r="CK95" s="60"/>
      <c r="CL95" s="60"/>
      <c r="CM95" s="60"/>
      <c r="CN95" s="60"/>
      <c r="CO95" s="60"/>
      <c r="CP95" s="60"/>
      <c r="CQ95" s="60"/>
      <c r="CR95" s="60"/>
      <c r="CS95" s="60"/>
      <c r="CT95" s="60"/>
      <c r="CU95" s="60"/>
      <c r="CV95" s="60"/>
      <c r="CW95" s="60"/>
      <c r="CX95" s="60"/>
      <c r="CY95" s="60"/>
      <c r="CZ95" s="60"/>
      <c r="DA95" s="60"/>
      <c r="DB95" s="60"/>
      <c r="DC95" s="60"/>
      <c r="DD95" s="60"/>
      <c r="DE95" s="60"/>
      <c r="DF95" s="60"/>
      <c r="DG95" s="60"/>
      <c r="DH95" s="60"/>
      <c r="DI95" s="60"/>
      <c r="DJ95" s="60"/>
      <c r="DK95" s="60"/>
      <c r="DL95" s="60"/>
      <c r="DM95" s="60"/>
      <c r="DN95" s="60"/>
      <c r="DO95" s="60"/>
      <c r="DP95" s="60"/>
      <c r="DQ95" s="60"/>
      <c r="DR95" s="60"/>
      <c r="DS95" s="60"/>
      <c r="DT95" s="60"/>
      <c r="DU95" s="60"/>
      <c r="DV95" s="60"/>
      <c r="DW95" s="60"/>
      <c r="DX95" s="60"/>
      <c r="DY95" s="60"/>
      <c r="DZ95" s="60"/>
      <c r="EA95" s="60"/>
      <c r="EB95" s="60"/>
      <c r="EC95" s="60"/>
      <c r="ED95" s="60"/>
      <c r="EE95" s="60"/>
      <c r="EF95" s="60"/>
      <c r="EG95" s="60"/>
      <c r="EH95" s="60"/>
      <c r="EI95" s="60"/>
      <c r="EJ95" s="60"/>
      <c r="EK95" s="60"/>
      <c r="EL95" s="60"/>
      <c r="EM95" s="60"/>
      <c r="EN95" s="60"/>
      <c r="EO95" s="60"/>
      <c r="EP95" s="60"/>
      <c r="EQ95" s="60"/>
      <c r="ER95" s="60"/>
      <c r="ES95" s="60"/>
      <c r="ET95" s="60"/>
      <c r="EU95" s="60"/>
      <c r="EV95" s="60"/>
      <c r="EW95" s="60"/>
      <c r="EX95" s="60"/>
      <c r="EY95" s="60"/>
      <c r="EZ95" s="60"/>
      <c r="FA95" s="60"/>
      <c r="FB95" s="60"/>
      <c r="FC95" s="60"/>
      <c r="FD95" s="60"/>
      <c r="FE95" s="60"/>
      <c r="FF95" s="60"/>
      <c r="FG95" s="60"/>
      <c r="FH95" s="60"/>
      <c r="FI95" s="60"/>
      <c r="FJ95" s="60"/>
      <c r="FK95" s="60"/>
      <c r="FL95" s="60"/>
      <c r="FM95" s="60"/>
      <c r="FN95" s="60"/>
      <c r="FO95" s="60"/>
      <c r="FP95" s="60"/>
      <c r="FQ95" s="60"/>
      <c r="FR95" s="60"/>
      <c r="FS95" s="60"/>
      <c r="FT95" s="60"/>
      <c r="FU95" s="60"/>
      <c r="FV95" s="60"/>
      <c r="FW95" s="60"/>
      <c r="FX95" s="60"/>
      <c r="FY95" s="60"/>
      <c r="FZ95" s="60"/>
      <c r="GA95" s="60"/>
      <c r="GB95" s="60"/>
      <c r="GC95" s="60"/>
      <c r="GD95" s="60"/>
      <c r="GE95" s="60"/>
      <c r="GF95" s="60"/>
      <c r="GG95" s="60"/>
      <c r="GH95" s="60"/>
      <c r="GI95" s="60"/>
      <c r="GJ95" s="60"/>
      <c r="GK95" s="60"/>
      <c r="GL95" s="60"/>
      <c r="GM95" s="60"/>
      <c r="GN95" s="60"/>
      <c r="GO95" s="60"/>
      <c r="GP95" s="60"/>
      <c r="GQ95" s="60"/>
      <c r="GR95" s="60"/>
      <c r="GS95" s="60"/>
      <c r="GT95" s="60"/>
      <c r="GU95" s="60"/>
      <c r="GV95" s="60"/>
      <c r="GW95" s="60"/>
      <c r="GX95" s="60"/>
      <c r="GY95" s="60"/>
      <c r="GZ95" s="60"/>
      <c r="HA95" s="60"/>
      <c r="HB95" s="60"/>
      <c r="HC95" s="60"/>
      <c r="HD95" s="60"/>
      <c r="HE95" s="60"/>
      <c r="HF95" s="60"/>
      <c r="HG95" s="60"/>
      <c r="HH95" s="60"/>
      <c r="HI95" s="60"/>
      <c r="HJ95" s="60"/>
      <c r="HK95" s="60"/>
      <c r="HL95" s="60"/>
      <c r="HM95" s="60"/>
      <c r="HN95" s="60"/>
      <c r="HO95" s="60"/>
      <c r="HP95" s="60"/>
      <c r="HQ95" s="60"/>
      <c r="HR95" s="60"/>
      <c r="HS95" s="60"/>
      <c r="HT95" s="60"/>
      <c r="HU95" s="60"/>
      <c r="HV95" s="60"/>
      <c r="HW95" s="60"/>
      <c r="HX95" s="60"/>
      <c r="HY95" s="60"/>
      <c r="HZ95" s="60"/>
      <c r="IA95" s="60"/>
      <c r="IB95" s="60"/>
      <c r="IC95" s="60"/>
      <c r="ID95" s="60"/>
      <c r="IE95" s="60"/>
      <c r="IF95" s="60"/>
      <c r="IG95" s="60"/>
      <c r="IH95" s="60"/>
      <c r="II95" s="60"/>
      <c r="IJ95" s="60"/>
      <c r="IK95" s="60"/>
      <c r="IL95" s="60"/>
      <c r="IM95" s="60"/>
      <c r="IN95" s="60"/>
      <c r="IO95" s="60"/>
      <c r="IP95" s="60"/>
      <c r="IQ95" s="60"/>
      <c r="IR95" s="60"/>
      <c r="IS95" s="60"/>
      <c r="IT95" s="60"/>
      <c r="IU95" s="60"/>
      <c r="IV95" s="60"/>
      <c r="IW95" s="60"/>
      <c r="IX95" s="60"/>
    </row>
    <row r="96" spans="1:258" hidden="1">
      <c r="A96" s="355"/>
      <c r="B96" s="356"/>
      <c r="C96" s="357"/>
      <c r="D96" s="149"/>
      <c r="E96" s="358"/>
      <c r="F96" s="358"/>
      <c r="G96" s="359"/>
      <c r="H96" s="358"/>
      <c r="I96" s="157"/>
      <c r="J96" s="158"/>
      <c r="K96" s="151" t="str">
        <f>IFERROR(CONCATENATE(INDEX('8- Politicas de admiistracion'!$B$16:$F$53,MATCH('5- Identificación de Riesgos'!J96,'8- Politicas de admiistracion'!$C$16:$C$54,0),1)," - ",L96),"")</f>
        <v/>
      </c>
      <c r="L96" s="152" t="str">
        <f>IFERROR(VLOOKUP(INDEX('8- Politicas de admiistracion'!$B$16:$F$64,MATCH('5- Identificación de Riesgos'!J96,'8- Politicas de admiistracion'!$C$16:$C$64,0),1),'8- Politicas de admiistracion'!$B$16:$F$64,5,FALSE),"")</f>
        <v/>
      </c>
      <c r="M96" s="358"/>
      <c r="N96" s="358"/>
      <c r="O96" s="6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c r="BM96" s="60"/>
      <c r="BN96" s="60"/>
      <c r="BO96" s="60"/>
      <c r="BP96" s="60"/>
      <c r="BQ96" s="60"/>
      <c r="BR96" s="60"/>
      <c r="BS96" s="60"/>
      <c r="BT96" s="60"/>
      <c r="BU96" s="60"/>
      <c r="BV96" s="60"/>
      <c r="BW96" s="60"/>
      <c r="BX96" s="60"/>
      <c r="BY96" s="60"/>
      <c r="BZ96" s="60"/>
      <c r="CA96" s="60"/>
      <c r="CB96" s="60"/>
      <c r="CC96" s="60"/>
      <c r="CD96" s="60"/>
      <c r="CE96" s="60"/>
      <c r="CF96" s="60"/>
      <c r="CG96" s="60"/>
      <c r="CH96" s="60"/>
      <c r="CI96" s="60"/>
      <c r="CJ96" s="60"/>
      <c r="CK96" s="60"/>
      <c r="CL96" s="60"/>
      <c r="CM96" s="60"/>
      <c r="CN96" s="60"/>
      <c r="CO96" s="60"/>
      <c r="CP96" s="60"/>
      <c r="CQ96" s="60"/>
      <c r="CR96" s="60"/>
      <c r="CS96" s="60"/>
      <c r="CT96" s="60"/>
      <c r="CU96" s="60"/>
      <c r="CV96" s="60"/>
      <c r="CW96" s="60"/>
      <c r="CX96" s="60"/>
      <c r="CY96" s="60"/>
      <c r="CZ96" s="60"/>
      <c r="DA96" s="60"/>
      <c r="DB96" s="60"/>
      <c r="DC96" s="60"/>
      <c r="DD96" s="60"/>
      <c r="DE96" s="60"/>
      <c r="DF96" s="60"/>
      <c r="DG96" s="60"/>
      <c r="DH96" s="60"/>
      <c r="DI96" s="60"/>
      <c r="DJ96" s="60"/>
      <c r="DK96" s="60"/>
      <c r="DL96" s="60"/>
      <c r="DM96" s="60"/>
      <c r="DN96" s="60"/>
      <c r="DO96" s="60"/>
      <c r="DP96" s="60"/>
      <c r="DQ96" s="60"/>
      <c r="DR96" s="60"/>
      <c r="DS96" s="60"/>
      <c r="DT96" s="60"/>
      <c r="DU96" s="60"/>
      <c r="DV96" s="60"/>
      <c r="DW96" s="60"/>
      <c r="DX96" s="60"/>
      <c r="DY96" s="60"/>
      <c r="DZ96" s="60"/>
      <c r="EA96" s="60"/>
      <c r="EB96" s="60"/>
      <c r="EC96" s="60"/>
      <c r="ED96" s="60"/>
      <c r="EE96" s="60"/>
      <c r="EF96" s="60"/>
      <c r="EG96" s="60"/>
      <c r="EH96" s="60"/>
      <c r="EI96" s="60"/>
      <c r="EJ96" s="60"/>
      <c r="EK96" s="60"/>
      <c r="EL96" s="60"/>
      <c r="EM96" s="60"/>
      <c r="EN96" s="60"/>
      <c r="EO96" s="60"/>
      <c r="EP96" s="60"/>
      <c r="EQ96" s="60"/>
      <c r="ER96" s="60"/>
      <c r="ES96" s="60"/>
      <c r="ET96" s="60"/>
      <c r="EU96" s="60"/>
      <c r="EV96" s="60"/>
      <c r="EW96" s="60"/>
      <c r="EX96" s="60"/>
      <c r="EY96" s="60"/>
      <c r="EZ96" s="60"/>
      <c r="FA96" s="60"/>
      <c r="FB96" s="60"/>
      <c r="FC96" s="60"/>
      <c r="FD96" s="60"/>
      <c r="FE96" s="60"/>
      <c r="FF96" s="60"/>
      <c r="FG96" s="60"/>
      <c r="FH96" s="60"/>
      <c r="FI96" s="60"/>
      <c r="FJ96" s="60"/>
      <c r="FK96" s="60"/>
      <c r="FL96" s="60"/>
      <c r="FM96" s="60"/>
      <c r="FN96" s="60"/>
      <c r="FO96" s="60"/>
      <c r="FP96" s="60"/>
      <c r="FQ96" s="60"/>
      <c r="FR96" s="60"/>
      <c r="FS96" s="60"/>
      <c r="FT96" s="60"/>
      <c r="FU96" s="60"/>
      <c r="FV96" s="60"/>
      <c r="FW96" s="60"/>
      <c r="FX96" s="60"/>
      <c r="FY96" s="60"/>
      <c r="FZ96" s="60"/>
      <c r="GA96" s="60"/>
      <c r="GB96" s="60"/>
      <c r="GC96" s="60"/>
      <c r="GD96" s="60"/>
      <c r="GE96" s="60"/>
      <c r="GF96" s="60"/>
      <c r="GG96" s="60"/>
      <c r="GH96" s="60"/>
      <c r="GI96" s="60"/>
      <c r="GJ96" s="60"/>
      <c r="GK96" s="60"/>
      <c r="GL96" s="60"/>
      <c r="GM96" s="60"/>
      <c r="GN96" s="60"/>
      <c r="GO96" s="60"/>
      <c r="GP96" s="60"/>
      <c r="GQ96" s="60"/>
      <c r="GR96" s="60"/>
      <c r="GS96" s="60"/>
      <c r="GT96" s="60"/>
      <c r="GU96" s="60"/>
      <c r="GV96" s="60"/>
      <c r="GW96" s="60"/>
      <c r="GX96" s="60"/>
      <c r="GY96" s="60"/>
      <c r="GZ96" s="60"/>
      <c r="HA96" s="60"/>
      <c r="HB96" s="60"/>
      <c r="HC96" s="60"/>
      <c r="HD96" s="60"/>
      <c r="HE96" s="60"/>
      <c r="HF96" s="60"/>
      <c r="HG96" s="60"/>
      <c r="HH96" s="60"/>
      <c r="HI96" s="60"/>
      <c r="HJ96" s="60"/>
      <c r="HK96" s="60"/>
      <c r="HL96" s="60"/>
      <c r="HM96" s="60"/>
      <c r="HN96" s="60"/>
      <c r="HO96" s="60"/>
      <c r="HP96" s="60"/>
      <c r="HQ96" s="60"/>
      <c r="HR96" s="60"/>
      <c r="HS96" s="60"/>
      <c r="HT96" s="60"/>
      <c r="HU96" s="60"/>
      <c r="HV96" s="60"/>
      <c r="HW96" s="60"/>
      <c r="HX96" s="60"/>
      <c r="HY96" s="60"/>
      <c r="HZ96" s="60"/>
      <c r="IA96" s="60"/>
      <c r="IB96" s="60"/>
      <c r="IC96" s="60"/>
      <c r="ID96" s="60"/>
      <c r="IE96" s="60"/>
      <c r="IF96" s="60"/>
      <c r="IG96" s="60"/>
      <c r="IH96" s="60"/>
      <c r="II96" s="60"/>
      <c r="IJ96" s="60"/>
      <c r="IK96" s="60"/>
      <c r="IL96" s="60"/>
      <c r="IM96" s="60"/>
      <c r="IN96" s="60"/>
      <c r="IO96" s="60"/>
      <c r="IP96" s="60"/>
      <c r="IQ96" s="60"/>
      <c r="IR96" s="60"/>
      <c r="IS96" s="60"/>
      <c r="IT96" s="60"/>
      <c r="IU96" s="60"/>
      <c r="IV96" s="60"/>
      <c r="IW96" s="60"/>
      <c r="IX96" s="60"/>
    </row>
    <row r="97" spans="1:258" hidden="1">
      <c r="A97" s="355"/>
      <c r="B97" s="356"/>
      <c r="C97" s="357"/>
      <c r="D97" s="154"/>
      <c r="E97" s="358"/>
      <c r="F97" s="358"/>
      <c r="G97" s="359"/>
      <c r="H97" s="358"/>
      <c r="I97" s="157"/>
      <c r="J97" s="158"/>
      <c r="K97" s="151" t="str">
        <f>IFERROR(CONCATENATE(INDEX('8- Politicas de admiistracion'!$B$16:$F$53,MATCH('5- Identificación de Riesgos'!J97,'8- Politicas de admiistracion'!$C$16:$C$54,0),1)," - ",L97),"")</f>
        <v/>
      </c>
      <c r="L97" s="152" t="str">
        <f>IFERROR(VLOOKUP(INDEX('8- Politicas de admiistracion'!$B$16:$F$64,MATCH('5- Identificación de Riesgos'!J97,'8- Politicas de admiistracion'!$C$16:$C$64,0),1),'8- Politicas de admiistracion'!$B$16:$F$64,5,FALSE),"")</f>
        <v/>
      </c>
      <c r="M97" s="358"/>
      <c r="N97" s="358"/>
      <c r="O97" s="60"/>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L97" s="60"/>
      <c r="BM97" s="60"/>
      <c r="BN97" s="60"/>
      <c r="BO97" s="60"/>
      <c r="BP97" s="60"/>
      <c r="BQ97" s="60"/>
      <c r="BR97" s="60"/>
      <c r="BS97" s="60"/>
      <c r="BT97" s="60"/>
      <c r="BU97" s="60"/>
      <c r="BV97" s="60"/>
      <c r="BW97" s="60"/>
      <c r="BX97" s="60"/>
      <c r="BY97" s="60"/>
      <c r="BZ97" s="60"/>
      <c r="CA97" s="60"/>
      <c r="CB97" s="60"/>
      <c r="CC97" s="60"/>
      <c r="CD97" s="60"/>
      <c r="CE97" s="60"/>
      <c r="CF97" s="60"/>
      <c r="CG97" s="60"/>
      <c r="CH97" s="60"/>
      <c r="CI97" s="60"/>
      <c r="CJ97" s="60"/>
      <c r="CK97" s="60"/>
      <c r="CL97" s="60"/>
      <c r="CM97" s="60"/>
      <c r="CN97" s="60"/>
      <c r="CO97" s="60"/>
      <c r="CP97" s="60"/>
      <c r="CQ97" s="60"/>
      <c r="CR97" s="60"/>
      <c r="CS97" s="60"/>
      <c r="CT97" s="60"/>
      <c r="CU97" s="60"/>
      <c r="CV97" s="60"/>
      <c r="CW97" s="60"/>
      <c r="CX97" s="60"/>
      <c r="CY97" s="60"/>
      <c r="CZ97" s="60"/>
      <c r="DA97" s="60"/>
      <c r="DB97" s="60"/>
      <c r="DC97" s="60"/>
      <c r="DD97" s="60"/>
      <c r="DE97" s="60"/>
      <c r="DF97" s="60"/>
      <c r="DG97" s="60"/>
      <c r="DH97" s="60"/>
      <c r="DI97" s="60"/>
      <c r="DJ97" s="60"/>
      <c r="DK97" s="60"/>
      <c r="DL97" s="60"/>
      <c r="DM97" s="60"/>
      <c r="DN97" s="60"/>
      <c r="DO97" s="60"/>
      <c r="DP97" s="60"/>
      <c r="DQ97" s="60"/>
      <c r="DR97" s="60"/>
      <c r="DS97" s="60"/>
      <c r="DT97" s="60"/>
      <c r="DU97" s="60"/>
      <c r="DV97" s="60"/>
      <c r="DW97" s="60"/>
      <c r="DX97" s="60"/>
      <c r="DY97" s="60"/>
      <c r="DZ97" s="60"/>
      <c r="EA97" s="60"/>
      <c r="EB97" s="60"/>
      <c r="EC97" s="60"/>
      <c r="ED97" s="60"/>
      <c r="EE97" s="60"/>
      <c r="EF97" s="60"/>
      <c r="EG97" s="60"/>
      <c r="EH97" s="60"/>
      <c r="EI97" s="60"/>
      <c r="EJ97" s="60"/>
      <c r="EK97" s="60"/>
      <c r="EL97" s="60"/>
      <c r="EM97" s="60"/>
      <c r="EN97" s="60"/>
      <c r="EO97" s="60"/>
      <c r="EP97" s="60"/>
      <c r="EQ97" s="60"/>
      <c r="ER97" s="60"/>
      <c r="ES97" s="60"/>
      <c r="ET97" s="60"/>
      <c r="EU97" s="60"/>
      <c r="EV97" s="60"/>
      <c r="EW97" s="60"/>
      <c r="EX97" s="60"/>
      <c r="EY97" s="60"/>
      <c r="EZ97" s="60"/>
      <c r="FA97" s="60"/>
      <c r="FB97" s="60"/>
      <c r="FC97" s="60"/>
      <c r="FD97" s="60"/>
      <c r="FE97" s="60"/>
      <c r="FF97" s="60"/>
      <c r="FG97" s="60"/>
      <c r="FH97" s="60"/>
      <c r="FI97" s="60"/>
      <c r="FJ97" s="60"/>
      <c r="FK97" s="60"/>
      <c r="FL97" s="60"/>
      <c r="FM97" s="60"/>
      <c r="FN97" s="60"/>
      <c r="FO97" s="60"/>
      <c r="FP97" s="60"/>
      <c r="FQ97" s="60"/>
      <c r="FR97" s="60"/>
      <c r="FS97" s="60"/>
      <c r="FT97" s="60"/>
      <c r="FU97" s="60"/>
      <c r="FV97" s="60"/>
      <c r="FW97" s="60"/>
      <c r="FX97" s="60"/>
      <c r="FY97" s="60"/>
      <c r="FZ97" s="60"/>
      <c r="GA97" s="60"/>
      <c r="GB97" s="60"/>
      <c r="GC97" s="60"/>
      <c r="GD97" s="60"/>
      <c r="GE97" s="60"/>
      <c r="GF97" s="60"/>
      <c r="GG97" s="60"/>
      <c r="GH97" s="60"/>
      <c r="GI97" s="60"/>
      <c r="GJ97" s="60"/>
      <c r="GK97" s="60"/>
      <c r="GL97" s="60"/>
      <c r="GM97" s="60"/>
      <c r="GN97" s="60"/>
      <c r="GO97" s="60"/>
      <c r="GP97" s="60"/>
      <c r="GQ97" s="60"/>
      <c r="GR97" s="60"/>
      <c r="GS97" s="60"/>
      <c r="GT97" s="60"/>
      <c r="GU97" s="60"/>
      <c r="GV97" s="60"/>
      <c r="GW97" s="60"/>
      <c r="GX97" s="60"/>
      <c r="GY97" s="60"/>
      <c r="GZ97" s="60"/>
      <c r="HA97" s="60"/>
      <c r="HB97" s="60"/>
      <c r="HC97" s="60"/>
      <c r="HD97" s="60"/>
      <c r="HE97" s="60"/>
      <c r="HF97" s="60"/>
      <c r="HG97" s="60"/>
      <c r="HH97" s="60"/>
      <c r="HI97" s="60"/>
      <c r="HJ97" s="60"/>
      <c r="HK97" s="60"/>
      <c r="HL97" s="60"/>
      <c r="HM97" s="60"/>
      <c r="HN97" s="60"/>
      <c r="HO97" s="60"/>
      <c r="HP97" s="60"/>
      <c r="HQ97" s="60"/>
      <c r="HR97" s="60"/>
      <c r="HS97" s="60"/>
      <c r="HT97" s="60"/>
      <c r="HU97" s="60"/>
      <c r="HV97" s="60"/>
      <c r="HW97" s="60"/>
      <c r="HX97" s="60"/>
      <c r="HY97" s="60"/>
      <c r="HZ97" s="60"/>
      <c r="IA97" s="60"/>
      <c r="IB97" s="60"/>
      <c r="IC97" s="60"/>
      <c r="ID97" s="60"/>
      <c r="IE97" s="60"/>
      <c r="IF97" s="60"/>
      <c r="IG97" s="60"/>
      <c r="IH97" s="60"/>
      <c r="II97" s="60"/>
      <c r="IJ97" s="60"/>
      <c r="IK97" s="60"/>
      <c r="IL97" s="60"/>
      <c r="IM97" s="60"/>
      <c r="IN97" s="60"/>
      <c r="IO97" s="60"/>
      <c r="IP97" s="60"/>
      <c r="IQ97" s="60"/>
      <c r="IR97" s="60"/>
      <c r="IS97" s="60"/>
      <c r="IT97" s="60"/>
      <c r="IU97" s="60"/>
      <c r="IV97" s="60"/>
      <c r="IW97" s="60"/>
      <c r="IX97" s="60"/>
    </row>
    <row r="98" spans="1:258" hidden="1">
      <c r="A98" s="355"/>
      <c r="B98" s="356"/>
      <c r="C98" s="357"/>
      <c r="D98" s="154"/>
      <c r="E98" s="358"/>
      <c r="F98" s="358"/>
      <c r="G98" s="359"/>
      <c r="H98" s="358"/>
      <c r="I98" s="157"/>
      <c r="J98" s="158"/>
      <c r="K98" s="151" t="str">
        <f>IFERROR(CONCATENATE(INDEX('8- Politicas de admiistracion'!$B$16:$F$53,MATCH('5- Identificación de Riesgos'!J98,'8- Politicas de admiistracion'!$C$16:$C$54,0),1)," - ",L98),"")</f>
        <v/>
      </c>
      <c r="L98" s="152" t="str">
        <f>IFERROR(VLOOKUP(INDEX('8- Politicas de admiistracion'!$B$16:$F$64,MATCH('5- Identificación de Riesgos'!J98,'8- Politicas de admiistracion'!$C$16:$C$64,0),1),'8- Politicas de admiistracion'!$B$16:$F$64,5,FALSE),"")</f>
        <v/>
      </c>
      <c r="M98" s="358"/>
      <c r="N98" s="358"/>
      <c r="O98" s="60"/>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L98" s="60"/>
      <c r="BM98" s="60"/>
      <c r="BN98" s="60"/>
      <c r="BO98" s="60"/>
      <c r="BP98" s="60"/>
      <c r="BQ98" s="60"/>
      <c r="BR98" s="60"/>
      <c r="BS98" s="60"/>
      <c r="BT98" s="60"/>
      <c r="BU98" s="60"/>
      <c r="BV98" s="60"/>
      <c r="BW98" s="60"/>
      <c r="BX98" s="60"/>
      <c r="BY98" s="60"/>
      <c r="BZ98" s="60"/>
      <c r="CA98" s="60"/>
      <c r="CB98" s="60"/>
      <c r="CC98" s="60"/>
      <c r="CD98" s="60"/>
      <c r="CE98" s="60"/>
      <c r="CF98" s="60"/>
      <c r="CG98" s="60"/>
      <c r="CH98" s="60"/>
      <c r="CI98" s="60"/>
      <c r="CJ98" s="60"/>
      <c r="CK98" s="60"/>
      <c r="CL98" s="60"/>
      <c r="CM98" s="60"/>
      <c r="CN98" s="60"/>
      <c r="CO98" s="60"/>
      <c r="CP98" s="60"/>
      <c r="CQ98" s="60"/>
      <c r="CR98" s="60"/>
      <c r="CS98" s="60"/>
      <c r="CT98" s="60"/>
      <c r="CU98" s="60"/>
      <c r="CV98" s="60"/>
      <c r="CW98" s="60"/>
      <c r="CX98" s="60"/>
      <c r="CY98" s="60"/>
      <c r="CZ98" s="60"/>
      <c r="DA98" s="60"/>
      <c r="DB98" s="60"/>
      <c r="DC98" s="60"/>
      <c r="DD98" s="60"/>
      <c r="DE98" s="60"/>
      <c r="DF98" s="60"/>
      <c r="DG98" s="60"/>
      <c r="DH98" s="60"/>
      <c r="DI98" s="60"/>
      <c r="DJ98" s="60"/>
      <c r="DK98" s="60"/>
      <c r="DL98" s="60"/>
      <c r="DM98" s="60"/>
      <c r="DN98" s="60"/>
      <c r="DO98" s="60"/>
      <c r="DP98" s="60"/>
      <c r="DQ98" s="60"/>
      <c r="DR98" s="60"/>
      <c r="DS98" s="60"/>
      <c r="DT98" s="60"/>
      <c r="DU98" s="60"/>
      <c r="DV98" s="60"/>
      <c r="DW98" s="60"/>
      <c r="DX98" s="60"/>
      <c r="DY98" s="60"/>
      <c r="DZ98" s="60"/>
      <c r="EA98" s="60"/>
      <c r="EB98" s="60"/>
      <c r="EC98" s="60"/>
      <c r="ED98" s="60"/>
      <c r="EE98" s="60"/>
      <c r="EF98" s="60"/>
      <c r="EG98" s="60"/>
      <c r="EH98" s="60"/>
      <c r="EI98" s="60"/>
      <c r="EJ98" s="60"/>
      <c r="EK98" s="60"/>
      <c r="EL98" s="60"/>
      <c r="EM98" s="60"/>
      <c r="EN98" s="60"/>
      <c r="EO98" s="60"/>
      <c r="EP98" s="60"/>
      <c r="EQ98" s="60"/>
      <c r="ER98" s="60"/>
      <c r="ES98" s="60"/>
      <c r="ET98" s="60"/>
      <c r="EU98" s="60"/>
      <c r="EV98" s="60"/>
      <c r="EW98" s="60"/>
      <c r="EX98" s="60"/>
      <c r="EY98" s="60"/>
      <c r="EZ98" s="60"/>
      <c r="FA98" s="60"/>
      <c r="FB98" s="60"/>
      <c r="FC98" s="60"/>
      <c r="FD98" s="60"/>
      <c r="FE98" s="60"/>
      <c r="FF98" s="60"/>
      <c r="FG98" s="60"/>
      <c r="FH98" s="60"/>
      <c r="FI98" s="60"/>
      <c r="FJ98" s="60"/>
      <c r="FK98" s="60"/>
      <c r="FL98" s="60"/>
      <c r="FM98" s="60"/>
      <c r="FN98" s="60"/>
      <c r="FO98" s="60"/>
      <c r="FP98" s="60"/>
      <c r="FQ98" s="60"/>
      <c r="FR98" s="60"/>
      <c r="FS98" s="60"/>
      <c r="FT98" s="60"/>
      <c r="FU98" s="60"/>
      <c r="FV98" s="60"/>
      <c r="FW98" s="60"/>
      <c r="FX98" s="60"/>
      <c r="FY98" s="60"/>
      <c r="FZ98" s="60"/>
      <c r="GA98" s="60"/>
      <c r="GB98" s="60"/>
      <c r="GC98" s="60"/>
      <c r="GD98" s="60"/>
      <c r="GE98" s="60"/>
      <c r="GF98" s="60"/>
      <c r="GG98" s="60"/>
      <c r="GH98" s="60"/>
      <c r="GI98" s="60"/>
      <c r="GJ98" s="60"/>
      <c r="GK98" s="60"/>
      <c r="GL98" s="60"/>
      <c r="GM98" s="60"/>
      <c r="GN98" s="60"/>
      <c r="GO98" s="60"/>
      <c r="GP98" s="60"/>
      <c r="GQ98" s="60"/>
      <c r="GR98" s="60"/>
      <c r="GS98" s="60"/>
      <c r="GT98" s="60"/>
      <c r="GU98" s="60"/>
      <c r="GV98" s="60"/>
      <c r="GW98" s="60"/>
      <c r="GX98" s="60"/>
      <c r="GY98" s="60"/>
      <c r="GZ98" s="60"/>
      <c r="HA98" s="60"/>
      <c r="HB98" s="60"/>
      <c r="HC98" s="60"/>
      <c r="HD98" s="60"/>
      <c r="HE98" s="60"/>
      <c r="HF98" s="60"/>
      <c r="HG98" s="60"/>
      <c r="HH98" s="60"/>
      <c r="HI98" s="60"/>
      <c r="HJ98" s="60"/>
      <c r="HK98" s="60"/>
      <c r="HL98" s="60"/>
      <c r="HM98" s="60"/>
      <c r="HN98" s="60"/>
      <c r="HO98" s="60"/>
      <c r="HP98" s="60"/>
      <c r="HQ98" s="60"/>
      <c r="HR98" s="60"/>
      <c r="HS98" s="60"/>
      <c r="HT98" s="60"/>
      <c r="HU98" s="60"/>
      <c r="HV98" s="60"/>
      <c r="HW98" s="60"/>
      <c r="HX98" s="60"/>
      <c r="HY98" s="60"/>
      <c r="HZ98" s="60"/>
      <c r="IA98" s="60"/>
      <c r="IB98" s="60"/>
      <c r="IC98" s="60"/>
      <c r="ID98" s="60"/>
      <c r="IE98" s="60"/>
      <c r="IF98" s="60"/>
      <c r="IG98" s="60"/>
      <c r="IH98" s="60"/>
      <c r="II98" s="60"/>
      <c r="IJ98" s="60"/>
      <c r="IK98" s="60"/>
      <c r="IL98" s="60"/>
      <c r="IM98" s="60"/>
      <c r="IN98" s="60"/>
      <c r="IO98" s="60"/>
      <c r="IP98" s="60"/>
      <c r="IQ98" s="60"/>
      <c r="IR98" s="60"/>
      <c r="IS98" s="60"/>
      <c r="IT98" s="60"/>
      <c r="IU98" s="60"/>
      <c r="IV98" s="60"/>
      <c r="IW98" s="60"/>
      <c r="IX98" s="60"/>
    </row>
    <row r="99" spans="1:258" hidden="1">
      <c r="A99" s="355"/>
      <c r="B99" s="356"/>
      <c r="C99" s="357"/>
      <c r="D99" s="154"/>
      <c r="E99" s="358"/>
      <c r="F99" s="358"/>
      <c r="G99" s="359"/>
      <c r="H99" s="358"/>
      <c r="I99" s="157"/>
      <c r="J99" s="158"/>
      <c r="K99" s="151" t="str">
        <f>IFERROR(CONCATENATE(INDEX('8- Politicas de admiistracion'!$B$16:$F$53,MATCH('5- Identificación de Riesgos'!J99,'8- Politicas de admiistracion'!$C$16:$C$54,0),1)," - ",L99),"")</f>
        <v/>
      </c>
      <c r="L99" s="152" t="str">
        <f>IFERROR(VLOOKUP(INDEX('8- Politicas de admiistracion'!$B$16:$F$64,MATCH('5- Identificación de Riesgos'!J99,'8- Politicas de admiistracion'!$C$16:$C$64,0),1),'8- Politicas de admiistracion'!$B$16:$F$64,5,FALSE),"")</f>
        <v/>
      </c>
      <c r="M99" s="358"/>
      <c r="N99" s="358"/>
      <c r="O99" s="60"/>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L99" s="60"/>
      <c r="BM99" s="60"/>
      <c r="BN99" s="60"/>
      <c r="BO99" s="60"/>
      <c r="BP99" s="60"/>
      <c r="BQ99" s="60"/>
      <c r="BR99" s="60"/>
      <c r="BS99" s="60"/>
      <c r="BT99" s="60"/>
      <c r="BU99" s="60"/>
      <c r="BV99" s="60"/>
      <c r="BW99" s="60"/>
      <c r="BX99" s="60"/>
      <c r="BY99" s="60"/>
      <c r="BZ99" s="60"/>
      <c r="CA99" s="60"/>
      <c r="CB99" s="60"/>
      <c r="CC99" s="60"/>
      <c r="CD99" s="60"/>
      <c r="CE99" s="60"/>
      <c r="CF99" s="60"/>
      <c r="CG99" s="60"/>
      <c r="CH99" s="60"/>
      <c r="CI99" s="60"/>
      <c r="CJ99" s="60"/>
      <c r="CK99" s="60"/>
      <c r="CL99" s="60"/>
      <c r="CM99" s="60"/>
      <c r="CN99" s="60"/>
      <c r="CO99" s="60"/>
      <c r="CP99" s="60"/>
      <c r="CQ99" s="60"/>
      <c r="CR99" s="60"/>
      <c r="CS99" s="60"/>
      <c r="CT99" s="60"/>
      <c r="CU99" s="60"/>
      <c r="CV99" s="60"/>
      <c r="CW99" s="60"/>
      <c r="CX99" s="60"/>
      <c r="CY99" s="60"/>
      <c r="CZ99" s="60"/>
      <c r="DA99" s="60"/>
      <c r="DB99" s="60"/>
      <c r="DC99" s="60"/>
      <c r="DD99" s="60"/>
      <c r="DE99" s="60"/>
      <c r="DF99" s="60"/>
      <c r="DG99" s="60"/>
      <c r="DH99" s="60"/>
      <c r="DI99" s="60"/>
      <c r="DJ99" s="60"/>
      <c r="DK99" s="60"/>
      <c r="DL99" s="60"/>
      <c r="DM99" s="60"/>
      <c r="DN99" s="60"/>
      <c r="DO99" s="60"/>
      <c r="DP99" s="60"/>
      <c r="DQ99" s="60"/>
      <c r="DR99" s="60"/>
      <c r="DS99" s="60"/>
      <c r="DT99" s="60"/>
      <c r="DU99" s="60"/>
      <c r="DV99" s="60"/>
      <c r="DW99" s="60"/>
      <c r="DX99" s="60"/>
      <c r="DY99" s="60"/>
      <c r="DZ99" s="60"/>
      <c r="EA99" s="60"/>
      <c r="EB99" s="60"/>
      <c r="EC99" s="60"/>
      <c r="ED99" s="60"/>
      <c r="EE99" s="60"/>
      <c r="EF99" s="60"/>
      <c r="EG99" s="60"/>
      <c r="EH99" s="60"/>
      <c r="EI99" s="60"/>
      <c r="EJ99" s="60"/>
      <c r="EK99" s="60"/>
      <c r="EL99" s="60"/>
      <c r="EM99" s="60"/>
      <c r="EN99" s="60"/>
      <c r="EO99" s="60"/>
      <c r="EP99" s="60"/>
      <c r="EQ99" s="60"/>
      <c r="ER99" s="60"/>
      <c r="ES99" s="60"/>
      <c r="ET99" s="60"/>
      <c r="EU99" s="60"/>
      <c r="EV99" s="60"/>
      <c r="EW99" s="60"/>
      <c r="EX99" s="60"/>
      <c r="EY99" s="60"/>
      <c r="EZ99" s="60"/>
      <c r="FA99" s="60"/>
      <c r="FB99" s="60"/>
      <c r="FC99" s="60"/>
      <c r="FD99" s="60"/>
      <c r="FE99" s="60"/>
      <c r="FF99" s="60"/>
      <c r="FG99" s="60"/>
      <c r="FH99" s="60"/>
      <c r="FI99" s="60"/>
      <c r="FJ99" s="60"/>
      <c r="FK99" s="60"/>
      <c r="FL99" s="60"/>
      <c r="FM99" s="60"/>
      <c r="FN99" s="60"/>
      <c r="FO99" s="60"/>
      <c r="FP99" s="60"/>
      <c r="FQ99" s="60"/>
      <c r="FR99" s="60"/>
      <c r="FS99" s="60"/>
      <c r="FT99" s="60"/>
      <c r="FU99" s="60"/>
      <c r="FV99" s="60"/>
      <c r="FW99" s="60"/>
      <c r="FX99" s="60"/>
      <c r="FY99" s="60"/>
      <c r="FZ99" s="60"/>
      <c r="GA99" s="60"/>
      <c r="GB99" s="60"/>
      <c r="GC99" s="60"/>
      <c r="GD99" s="60"/>
      <c r="GE99" s="60"/>
      <c r="GF99" s="60"/>
      <c r="GG99" s="60"/>
      <c r="GH99" s="60"/>
      <c r="GI99" s="60"/>
      <c r="GJ99" s="60"/>
      <c r="GK99" s="60"/>
      <c r="GL99" s="60"/>
      <c r="GM99" s="60"/>
      <c r="GN99" s="60"/>
      <c r="GO99" s="60"/>
      <c r="GP99" s="60"/>
      <c r="GQ99" s="60"/>
      <c r="GR99" s="60"/>
      <c r="GS99" s="60"/>
      <c r="GT99" s="60"/>
      <c r="GU99" s="60"/>
      <c r="GV99" s="60"/>
      <c r="GW99" s="60"/>
      <c r="GX99" s="60"/>
      <c r="GY99" s="60"/>
      <c r="GZ99" s="60"/>
      <c r="HA99" s="60"/>
      <c r="HB99" s="60"/>
      <c r="HC99" s="60"/>
      <c r="HD99" s="60"/>
      <c r="HE99" s="60"/>
      <c r="HF99" s="60"/>
      <c r="HG99" s="60"/>
      <c r="HH99" s="60"/>
      <c r="HI99" s="60"/>
      <c r="HJ99" s="60"/>
      <c r="HK99" s="60"/>
      <c r="HL99" s="60"/>
      <c r="HM99" s="60"/>
      <c r="HN99" s="60"/>
      <c r="HO99" s="60"/>
      <c r="HP99" s="60"/>
      <c r="HQ99" s="60"/>
      <c r="HR99" s="60"/>
      <c r="HS99" s="60"/>
      <c r="HT99" s="60"/>
      <c r="HU99" s="60"/>
      <c r="HV99" s="60"/>
      <c r="HW99" s="60"/>
      <c r="HX99" s="60"/>
      <c r="HY99" s="60"/>
      <c r="HZ99" s="60"/>
      <c r="IA99" s="60"/>
      <c r="IB99" s="60"/>
      <c r="IC99" s="60"/>
      <c r="ID99" s="60"/>
      <c r="IE99" s="60"/>
      <c r="IF99" s="60"/>
      <c r="IG99" s="60"/>
      <c r="IH99" s="60"/>
      <c r="II99" s="60"/>
      <c r="IJ99" s="60"/>
      <c r="IK99" s="60"/>
      <c r="IL99" s="60"/>
      <c r="IM99" s="60"/>
      <c r="IN99" s="60"/>
      <c r="IO99" s="60"/>
      <c r="IP99" s="60"/>
      <c r="IQ99" s="60"/>
      <c r="IR99" s="60"/>
      <c r="IS99" s="60"/>
      <c r="IT99" s="60"/>
      <c r="IU99" s="60"/>
      <c r="IV99" s="60"/>
      <c r="IW99" s="60"/>
      <c r="IX99" s="60"/>
    </row>
    <row r="100" spans="1:258" ht="13.5" thickTop="1">
      <c r="A100" s="60"/>
      <c r="B100" s="67"/>
      <c r="C100" s="67"/>
      <c r="D100" s="67"/>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c r="BM100" s="60"/>
      <c r="BN100" s="60"/>
      <c r="BO100" s="60"/>
      <c r="BP100" s="60"/>
      <c r="BQ100" s="60"/>
      <c r="BR100" s="60"/>
      <c r="BS100" s="60"/>
      <c r="BT100" s="60"/>
      <c r="BU100" s="60"/>
      <c r="BV100" s="60"/>
      <c r="BW100" s="60"/>
      <c r="BX100" s="60"/>
      <c r="BY100" s="60"/>
      <c r="BZ100" s="60"/>
      <c r="CA100" s="60"/>
      <c r="CB100" s="60"/>
      <c r="CC100" s="60"/>
      <c r="CD100" s="60"/>
      <c r="CE100" s="60"/>
      <c r="CF100" s="60"/>
      <c r="CG100" s="60"/>
      <c r="CH100" s="60"/>
      <c r="CI100" s="60"/>
      <c r="CJ100" s="60"/>
      <c r="CK100" s="60"/>
      <c r="CL100" s="60"/>
      <c r="CM100" s="60"/>
      <c r="CN100" s="60"/>
      <c r="CO100" s="60"/>
      <c r="CP100" s="60"/>
      <c r="CQ100" s="60"/>
      <c r="CR100" s="60"/>
      <c r="CS100" s="60"/>
      <c r="CT100" s="60"/>
      <c r="CU100" s="60"/>
      <c r="CV100" s="60"/>
      <c r="CW100" s="60"/>
      <c r="CX100" s="60"/>
      <c r="CY100" s="60"/>
      <c r="CZ100" s="60"/>
      <c r="DA100" s="60"/>
      <c r="DB100" s="60"/>
      <c r="DC100" s="60"/>
      <c r="DD100" s="60"/>
      <c r="DE100" s="60"/>
      <c r="DF100" s="60"/>
      <c r="DG100" s="60"/>
      <c r="DH100" s="60"/>
      <c r="DI100" s="60"/>
      <c r="DJ100" s="60"/>
      <c r="DK100" s="60"/>
      <c r="DL100" s="60"/>
      <c r="DM100" s="60"/>
      <c r="DN100" s="60"/>
      <c r="DO100" s="60"/>
      <c r="DP100" s="60"/>
      <c r="DQ100" s="60"/>
      <c r="DR100" s="60"/>
      <c r="DS100" s="60"/>
      <c r="DT100" s="60"/>
      <c r="DU100" s="60"/>
      <c r="DV100" s="60"/>
      <c r="DW100" s="60"/>
      <c r="DX100" s="60"/>
      <c r="DY100" s="60"/>
      <c r="DZ100" s="60"/>
      <c r="EA100" s="60"/>
      <c r="EB100" s="60"/>
      <c r="EC100" s="60"/>
      <c r="ED100" s="60"/>
      <c r="EE100" s="60"/>
      <c r="EF100" s="60"/>
      <c r="EG100" s="60"/>
      <c r="EH100" s="60"/>
      <c r="EI100" s="60"/>
      <c r="EJ100" s="60"/>
      <c r="EK100" s="60"/>
      <c r="EL100" s="60"/>
      <c r="EM100" s="60"/>
      <c r="EN100" s="60"/>
      <c r="EO100" s="60"/>
      <c r="EP100" s="60"/>
      <c r="EQ100" s="60"/>
      <c r="ER100" s="60"/>
      <c r="ES100" s="60"/>
      <c r="ET100" s="60"/>
      <c r="EU100" s="60"/>
      <c r="EV100" s="60"/>
      <c r="EW100" s="60"/>
      <c r="EX100" s="60"/>
      <c r="EY100" s="60"/>
      <c r="EZ100" s="60"/>
      <c r="FA100" s="60"/>
      <c r="FB100" s="60"/>
      <c r="FC100" s="60"/>
      <c r="FD100" s="60"/>
      <c r="FE100" s="60"/>
      <c r="FF100" s="60"/>
      <c r="FG100" s="60"/>
      <c r="FH100" s="60"/>
      <c r="FI100" s="60"/>
      <c r="FJ100" s="60"/>
      <c r="FK100" s="60"/>
      <c r="FL100" s="60"/>
      <c r="FM100" s="60"/>
      <c r="FN100" s="60"/>
      <c r="FO100" s="60"/>
      <c r="FP100" s="60"/>
      <c r="FQ100" s="60"/>
      <c r="FR100" s="60"/>
      <c r="FS100" s="60"/>
      <c r="FT100" s="60"/>
      <c r="FU100" s="60"/>
      <c r="FV100" s="60"/>
      <c r="FW100" s="60"/>
      <c r="FX100" s="60"/>
      <c r="FY100" s="60"/>
      <c r="FZ100" s="60"/>
      <c r="GA100" s="60"/>
      <c r="GB100" s="60"/>
      <c r="GC100" s="60"/>
      <c r="GD100" s="60"/>
      <c r="GE100" s="60"/>
      <c r="GF100" s="60"/>
      <c r="GG100" s="60"/>
      <c r="GH100" s="60"/>
      <c r="GI100" s="60"/>
      <c r="GJ100" s="60"/>
      <c r="GK100" s="60"/>
      <c r="GL100" s="60"/>
      <c r="GM100" s="60"/>
      <c r="GN100" s="60"/>
      <c r="GO100" s="60"/>
      <c r="GP100" s="60"/>
      <c r="GQ100" s="60"/>
      <c r="GR100" s="60"/>
      <c r="GS100" s="60"/>
      <c r="GT100" s="60"/>
      <c r="GU100" s="60"/>
      <c r="GV100" s="60"/>
      <c r="GW100" s="60"/>
      <c r="GX100" s="60"/>
      <c r="GY100" s="60"/>
      <c r="GZ100" s="60"/>
      <c r="HA100" s="60"/>
      <c r="HB100" s="60"/>
      <c r="HC100" s="60"/>
      <c r="HD100" s="60"/>
      <c r="HE100" s="60"/>
      <c r="HF100" s="60"/>
      <c r="HG100" s="60"/>
      <c r="HH100" s="60"/>
      <c r="HI100" s="60"/>
      <c r="HJ100" s="60"/>
      <c r="HK100" s="60"/>
      <c r="HL100" s="60"/>
      <c r="HM100" s="60"/>
      <c r="HN100" s="60"/>
      <c r="HO100" s="60"/>
      <c r="HP100" s="60"/>
      <c r="HQ100" s="60"/>
      <c r="HR100" s="60"/>
      <c r="HS100" s="60"/>
      <c r="HT100" s="60"/>
      <c r="HU100" s="60"/>
      <c r="HV100" s="60"/>
      <c r="HW100" s="60"/>
      <c r="HX100" s="60"/>
      <c r="HY100" s="60"/>
      <c r="HZ100" s="60"/>
      <c r="IA100" s="60"/>
      <c r="IB100" s="60"/>
      <c r="IC100" s="60"/>
      <c r="ID100" s="60"/>
      <c r="IE100" s="60"/>
      <c r="IF100" s="60"/>
      <c r="IG100" s="60"/>
      <c r="IH100" s="60"/>
      <c r="II100" s="60"/>
      <c r="IJ100" s="60"/>
      <c r="IK100" s="60"/>
      <c r="IL100" s="60"/>
      <c r="IM100" s="60"/>
      <c r="IN100" s="60"/>
      <c r="IO100" s="60"/>
      <c r="IP100" s="60"/>
      <c r="IQ100" s="60"/>
      <c r="IR100" s="60"/>
      <c r="IS100" s="60"/>
      <c r="IT100" s="60"/>
      <c r="IU100" s="60"/>
      <c r="IV100" s="60"/>
      <c r="IW100" s="60"/>
      <c r="IX100" s="60"/>
    </row>
    <row r="101" spans="1:258">
      <c r="A101" s="60"/>
      <c r="B101" s="67"/>
      <c r="C101" s="67"/>
      <c r="D101" s="67"/>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L101" s="60"/>
      <c r="BM101" s="60"/>
      <c r="BN101" s="60"/>
      <c r="BO101" s="60"/>
      <c r="BP101" s="60"/>
      <c r="BQ101" s="60"/>
      <c r="BR101" s="60"/>
      <c r="BS101" s="60"/>
      <c r="BT101" s="60"/>
      <c r="BU101" s="60"/>
      <c r="BV101" s="60"/>
      <c r="BW101" s="60"/>
      <c r="BX101" s="60"/>
      <c r="BY101" s="60"/>
      <c r="BZ101" s="60"/>
      <c r="CA101" s="60"/>
      <c r="CB101" s="60"/>
      <c r="CC101" s="60"/>
      <c r="CD101" s="60"/>
      <c r="CE101" s="60"/>
      <c r="CF101" s="60"/>
      <c r="CG101" s="60"/>
      <c r="CH101" s="60"/>
      <c r="CI101" s="60"/>
      <c r="CJ101" s="60"/>
      <c r="CK101" s="60"/>
      <c r="CL101" s="60"/>
      <c r="CM101" s="60"/>
      <c r="CN101" s="60"/>
      <c r="CO101" s="60"/>
      <c r="CP101" s="60"/>
      <c r="CQ101" s="60"/>
      <c r="CR101" s="60"/>
      <c r="CS101" s="60"/>
      <c r="CT101" s="60"/>
      <c r="CU101" s="60"/>
      <c r="CV101" s="60"/>
      <c r="CW101" s="60"/>
      <c r="CX101" s="60"/>
      <c r="CY101" s="60"/>
      <c r="CZ101" s="60"/>
      <c r="DA101" s="60"/>
      <c r="DB101" s="60"/>
      <c r="DC101" s="60"/>
      <c r="DD101" s="60"/>
      <c r="DE101" s="60"/>
      <c r="DF101" s="60"/>
      <c r="DG101" s="60"/>
      <c r="DH101" s="60"/>
      <c r="DI101" s="60"/>
      <c r="DJ101" s="60"/>
      <c r="DK101" s="60"/>
      <c r="DL101" s="60"/>
      <c r="DM101" s="60"/>
      <c r="DN101" s="60"/>
      <c r="DO101" s="60"/>
      <c r="DP101" s="60"/>
      <c r="DQ101" s="60"/>
      <c r="DR101" s="60"/>
      <c r="DS101" s="60"/>
      <c r="DT101" s="60"/>
      <c r="DU101" s="60"/>
      <c r="DV101" s="60"/>
      <c r="DW101" s="60"/>
      <c r="DX101" s="60"/>
      <c r="DY101" s="60"/>
      <c r="DZ101" s="60"/>
      <c r="EA101" s="60"/>
      <c r="EB101" s="60"/>
      <c r="EC101" s="60"/>
      <c r="ED101" s="60"/>
      <c r="EE101" s="60"/>
      <c r="EF101" s="60"/>
      <c r="EG101" s="60"/>
      <c r="EH101" s="60"/>
      <c r="EI101" s="60"/>
      <c r="EJ101" s="60"/>
      <c r="EK101" s="60"/>
      <c r="EL101" s="60"/>
      <c r="EM101" s="60"/>
      <c r="EN101" s="60"/>
      <c r="EO101" s="60"/>
      <c r="EP101" s="60"/>
      <c r="EQ101" s="60"/>
      <c r="ER101" s="60"/>
      <c r="ES101" s="60"/>
      <c r="ET101" s="60"/>
      <c r="EU101" s="60"/>
      <c r="EV101" s="60"/>
      <c r="EW101" s="60"/>
      <c r="EX101" s="60"/>
      <c r="EY101" s="60"/>
      <c r="EZ101" s="60"/>
      <c r="FA101" s="60"/>
      <c r="FB101" s="60"/>
      <c r="FC101" s="60"/>
      <c r="FD101" s="60"/>
      <c r="FE101" s="60"/>
      <c r="FF101" s="60"/>
      <c r="FG101" s="60"/>
      <c r="FH101" s="60"/>
      <c r="FI101" s="60"/>
      <c r="FJ101" s="60"/>
      <c r="FK101" s="60"/>
      <c r="FL101" s="60"/>
      <c r="FM101" s="60"/>
      <c r="FN101" s="60"/>
      <c r="FO101" s="60"/>
      <c r="FP101" s="60"/>
      <c r="FQ101" s="60"/>
      <c r="FR101" s="60"/>
      <c r="FS101" s="60"/>
      <c r="FT101" s="60"/>
      <c r="FU101" s="60"/>
      <c r="FV101" s="60"/>
      <c r="FW101" s="60"/>
      <c r="FX101" s="60"/>
      <c r="FY101" s="60"/>
      <c r="FZ101" s="60"/>
      <c r="GA101" s="60"/>
      <c r="GB101" s="60"/>
      <c r="GC101" s="60"/>
      <c r="GD101" s="60"/>
      <c r="GE101" s="60"/>
      <c r="GF101" s="60"/>
      <c r="GG101" s="60"/>
      <c r="GH101" s="60"/>
      <c r="GI101" s="60"/>
      <c r="GJ101" s="60"/>
      <c r="GK101" s="60"/>
      <c r="GL101" s="60"/>
      <c r="GM101" s="60"/>
      <c r="GN101" s="60"/>
      <c r="GO101" s="60"/>
      <c r="GP101" s="60"/>
      <c r="GQ101" s="60"/>
      <c r="GR101" s="60"/>
      <c r="GS101" s="60"/>
      <c r="GT101" s="60"/>
      <c r="GU101" s="60"/>
      <c r="GV101" s="60"/>
      <c r="GW101" s="60"/>
      <c r="GX101" s="60"/>
      <c r="GY101" s="60"/>
      <c r="GZ101" s="60"/>
      <c r="HA101" s="60"/>
      <c r="HB101" s="60"/>
      <c r="HC101" s="60"/>
      <c r="HD101" s="60"/>
      <c r="HE101" s="60"/>
      <c r="HF101" s="60"/>
      <c r="HG101" s="60"/>
      <c r="HH101" s="60"/>
      <c r="HI101" s="60"/>
      <c r="HJ101" s="60"/>
      <c r="HK101" s="60"/>
      <c r="HL101" s="60"/>
      <c r="HM101" s="60"/>
      <c r="HN101" s="60"/>
      <c r="HO101" s="60"/>
      <c r="HP101" s="60"/>
      <c r="HQ101" s="60"/>
      <c r="HR101" s="60"/>
      <c r="HS101" s="60"/>
      <c r="HT101" s="60"/>
      <c r="HU101" s="60"/>
      <c r="HV101" s="60"/>
      <c r="HW101" s="60"/>
      <c r="HX101" s="60"/>
      <c r="HY101" s="60"/>
      <c r="HZ101" s="60"/>
      <c r="IA101" s="60"/>
      <c r="IB101" s="60"/>
      <c r="IC101" s="60"/>
      <c r="ID101" s="60"/>
      <c r="IE101" s="60"/>
      <c r="IF101" s="60"/>
      <c r="IG101" s="60"/>
      <c r="IH101" s="60"/>
      <c r="II101" s="60"/>
      <c r="IJ101" s="60"/>
      <c r="IK101" s="60"/>
      <c r="IL101" s="60"/>
      <c r="IM101" s="60"/>
      <c r="IN101" s="60"/>
      <c r="IO101" s="60"/>
      <c r="IP101" s="60"/>
      <c r="IQ101" s="60"/>
      <c r="IR101" s="60"/>
      <c r="IS101" s="60"/>
      <c r="IT101" s="60"/>
      <c r="IU101" s="60"/>
      <c r="IV101" s="60"/>
      <c r="IW101" s="60"/>
      <c r="IX101" s="60"/>
    </row>
    <row r="102" spans="1:258">
      <c r="A102" s="60"/>
      <c r="B102" s="67"/>
      <c r="C102" s="67"/>
      <c r="D102" s="67"/>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L102" s="60"/>
      <c r="BM102" s="60"/>
      <c r="BN102" s="60"/>
      <c r="BO102" s="60"/>
      <c r="BP102" s="60"/>
      <c r="BQ102" s="60"/>
      <c r="BR102" s="60"/>
      <c r="BS102" s="60"/>
      <c r="BT102" s="60"/>
      <c r="BU102" s="60"/>
      <c r="BV102" s="60"/>
      <c r="BW102" s="60"/>
      <c r="BX102" s="60"/>
      <c r="BY102" s="60"/>
      <c r="BZ102" s="60"/>
      <c r="CA102" s="60"/>
      <c r="CB102" s="60"/>
      <c r="CC102" s="60"/>
      <c r="CD102" s="60"/>
      <c r="CE102" s="60"/>
      <c r="CF102" s="60"/>
      <c r="CG102" s="60"/>
      <c r="CH102" s="60"/>
      <c r="CI102" s="60"/>
      <c r="CJ102" s="60"/>
      <c r="CK102" s="60"/>
      <c r="CL102" s="60"/>
      <c r="CM102" s="60"/>
      <c r="CN102" s="60"/>
      <c r="CO102" s="60"/>
      <c r="CP102" s="60"/>
      <c r="CQ102" s="60"/>
      <c r="CR102" s="60"/>
      <c r="CS102" s="60"/>
      <c r="CT102" s="60"/>
      <c r="CU102" s="60"/>
      <c r="CV102" s="60"/>
      <c r="CW102" s="60"/>
      <c r="CX102" s="60"/>
      <c r="CY102" s="60"/>
      <c r="CZ102" s="60"/>
      <c r="DA102" s="60"/>
      <c r="DB102" s="60"/>
      <c r="DC102" s="60"/>
      <c r="DD102" s="60"/>
      <c r="DE102" s="60"/>
      <c r="DF102" s="60"/>
      <c r="DG102" s="60"/>
      <c r="DH102" s="60"/>
      <c r="DI102" s="60"/>
      <c r="DJ102" s="60"/>
      <c r="DK102" s="60"/>
      <c r="DL102" s="60"/>
      <c r="DM102" s="60"/>
      <c r="DN102" s="60"/>
      <c r="DO102" s="60"/>
      <c r="DP102" s="60"/>
      <c r="DQ102" s="60"/>
      <c r="DR102" s="60"/>
      <c r="DS102" s="60"/>
      <c r="DT102" s="60"/>
      <c r="DU102" s="60"/>
      <c r="DV102" s="60"/>
      <c r="DW102" s="60"/>
      <c r="DX102" s="60"/>
      <c r="DY102" s="60"/>
      <c r="DZ102" s="60"/>
      <c r="EA102" s="60"/>
      <c r="EB102" s="60"/>
      <c r="EC102" s="60"/>
      <c r="ED102" s="60"/>
      <c r="EE102" s="60"/>
      <c r="EF102" s="60"/>
      <c r="EG102" s="60"/>
      <c r="EH102" s="60"/>
      <c r="EI102" s="60"/>
      <c r="EJ102" s="60"/>
      <c r="EK102" s="60"/>
      <c r="EL102" s="60"/>
      <c r="EM102" s="60"/>
      <c r="EN102" s="60"/>
      <c r="EO102" s="60"/>
      <c r="EP102" s="60"/>
      <c r="EQ102" s="60"/>
      <c r="ER102" s="60"/>
      <c r="ES102" s="60"/>
      <c r="ET102" s="60"/>
      <c r="EU102" s="60"/>
      <c r="EV102" s="60"/>
      <c r="EW102" s="60"/>
      <c r="EX102" s="60"/>
      <c r="EY102" s="60"/>
      <c r="EZ102" s="60"/>
      <c r="FA102" s="60"/>
      <c r="FB102" s="60"/>
      <c r="FC102" s="60"/>
      <c r="FD102" s="60"/>
      <c r="FE102" s="60"/>
      <c r="FF102" s="60"/>
      <c r="FG102" s="60"/>
      <c r="FH102" s="60"/>
      <c r="FI102" s="60"/>
      <c r="FJ102" s="60"/>
      <c r="FK102" s="60"/>
      <c r="FL102" s="60"/>
      <c r="FM102" s="60"/>
      <c r="FN102" s="60"/>
      <c r="FO102" s="60"/>
      <c r="FP102" s="60"/>
      <c r="FQ102" s="60"/>
      <c r="FR102" s="60"/>
      <c r="FS102" s="60"/>
      <c r="FT102" s="60"/>
      <c r="FU102" s="60"/>
      <c r="FV102" s="60"/>
      <c r="FW102" s="60"/>
      <c r="FX102" s="60"/>
      <c r="FY102" s="60"/>
      <c r="FZ102" s="60"/>
      <c r="GA102" s="60"/>
      <c r="GB102" s="60"/>
      <c r="GC102" s="60"/>
      <c r="GD102" s="60"/>
      <c r="GE102" s="60"/>
      <c r="GF102" s="60"/>
      <c r="GG102" s="60"/>
      <c r="GH102" s="60"/>
      <c r="GI102" s="60"/>
      <c r="GJ102" s="60"/>
      <c r="GK102" s="60"/>
      <c r="GL102" s="60"/>
      <c r="GM102" s="60"/>
      <c r="GN102" s="60"/>
      <c r="GO102" s="60"/>
      <c r="GP102" s="60"/>
      <c r="GQ102" s="60"/>
      <c r="GR102" s="60"/>
      <c r="GS102" s="60"/>
      <c r="GT102" s="60"/>
      <c r="GU102" s="60"/>
      <c r="GV102" s="60"/>
      <c r="GW102" s="60"/>
      <c r="GX102" s="60"/>
      <c r="GY102" s="60"/>
      <c r="GZ102" s="60"/>
      <c r="HA102" s="60"/>
      <c r="HB102" s="60"/>
      <c r="HC102" s="60"/>
      <c r="HD102" s="60"/>
      <c r="HE102" s="60"/>
      <c r="HF102" s="60"/>
      <c r="HG102" s="60"/>
      <c r="HH102" s="60"/>
      <c r="HI102" s="60"/>
      <c r="HJ102" s="60"/>
      <c r="HK102" s="60"/>
      <c r="HL102" s="60"/>
      <c r="HM102" s="60"/>
      <c r="HN102" s="60"/>
      <c r="HO102" s="60"/>
      <c r="HP102" s="60"/>
      <c r="HQ102" s="60"/>
      <c r="HR102" s="60"/>
      <c r="HS102" s="60"/>
      <c r="HT102" s="60"/>
      <c r="HU102" s="60"/>
      <c r="HV102" s="60"/>
      <c r="HW102" s="60"/>
      <c r="HX102" s="60"/>
      <c r="HY102" s="60"/>
      <c r="HZ102" s="60"/>
      <c r="IA102" s="60"/>
      <c r="IB102" s="60"/>
      <c r="IC102" s="60"/>
      <c r="ID102" s="60"/>
      <c r="IE102" s="60"/>
      <c r="IF102" s="60"/>
      <c r="IG102" s="60"/>
      <c r="IH102" s="60"/>
      <c r="II102" s="60"/>
      <c r="IJ102" s="60"/>
      <c r="IK102" s="60"/>
      <c r="IL102" s="60"/>
      <c r="IM102" s="60"/>
      <c r="IN102" s="60"/>
      <c r="IO102" s="60"/>
      <c r="IP102" s="60"/>
      <c r="IQ102" s="60"/>
      <c r="IR102" s="60"/>
      <c r="IS102" s="60"/>
      <c r="IT102" s="60"/>
      <c r="IU102" s="60"/>
      <c r="IV102" s="60"/>
      <c r="IW102" s="60"/>
      <c r="IX102" s="60"/>
    </row>
    <row r="103" spans="1:258">
      <c r="A103" s="60"/>
      <c r="B103" s="67"/>
      <c r="C103" s="67"/>
      <c r="D103" s="67"/>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L103" s="60"/>
      <c r="BM103" s="60"/>
      <c r="BN103" s="60"/>
      <c r="BO103" s="60"/>
      <c r="BP103" s="60"/>
      <c r="BQ103" s="60"/>
      <c r="BR103" s="60"/>
      <c r="BS103" s="60"/>
      <c r="BT103" s="60"/>
      <c r="BU103" s="60"/>
      <c r="BV103" s="60"/>
      <c r="BW103" s="60"/>
      <c r="BX103" s="60"/>
      <c r="BY103" s="60"/>
      <c r="BZ103" s="60"/>
      <c r="CA103" s="60"/>
      <c r="CB103" s="60"/>
      <c r="CC103" s="60"/>
      <c r="CD103" s="60"/>
      <c r="CE103" s="60"/>
      <c r="CF103" s="60"/>
      <c r="CG103" s="60"/>
      <c r="CH103" s="60"/>
      <c r="CI103" s="60"/>
      <c r="CJ103" s="60"/>
      <c r="CK103" s="60"/>
      <c r="CL103" s="60"/>
      <c r="CM103" s="60"/>
      <c r="CN103" s="60"/>
      <c r="CO103" s="60"/>
      <c r="CP103" s="60"/>
      <c r="CQ103" s="60"/>
      <c r="CR103" s="60"/>
      <c r="CS103" s="60"/>
      <c r="CT103" s="60"/>
      <c r="CU103" s="60"/>
      <c r="CV103" s="60"/>
      <c r="CW103" s="60"/>
      <c r="CX103" s="60"/>
      <c r="CY103" s="60"/>
      <c r="CZ103" s="60"/>
      <c r="DA103" s="60"/>
      <c r="DB103" s="60"/>
      <c r="DC103" s="60"/>
      <c r="DD103" s="60"/>
      <c r="DE103" s="60"/>
      <c r="DF103" s="60"/>
      <c r="DG103" s="60"/>
      <c r="DH103" s="60"/>
      <c r="DI103" s="60"/>
      <c r="DJ103" s="60"/>
      <c r="DK103" s="60"/>
      <c r="DL103" s="60"/>
      <c r="DM103" s="60"/>
      <c r="DN103" s="60"/>
      <c r="DO103" s="60"/>
      <c r="DP103" s="60"/>
      <c r="DQ103" s="60"/>
      <c r="DR103" s="60"/>
      <c r="DS103" s="60"/>
      <c r="DT103" s="60"/>
      <c r="DU103" s="60"/>
      <c r="DV103" s="60"/>
      <c r="DW103" s="60"/>
      <c r="DX103" s="60"/>
      <c r="DY103" s="60"/>
      <c r="DZ103" s="60"/>
      <c r="EA103" s="60"/>
      <c r="EB103" s="60"/>
      <c r="EC103" s="60"/>
      <c r="ED103" s="60"/>
      <c r="EE103" s="60"/>
      <c r="EF103" s="60"/>
      <c r="EG103" s="60"/>
      <c r="EH103" s="60"/>
      <c r="EI103" s="60"/>
      <c r="EJ103" s="60"/>
      <c r="EK103" s="60"/>
      <c r="EL103" s="60"/>
      <c r="EM103" s="60"/>
      <c r="EN103" s="60"/>
      <c r="EO103" s="60"/>
      <c r="EP103" s="60"/>
      <c r="EQ103" s="60"/>
      <c r="ER103" s="60"/>
      <c r="ES103" s="60"/>
      <c r="ET103" s="60"/>
      <c r="EU103" s="60"/>
      <c r="EV103" s="60"/>
      <c r="EW103" s="60"/>
      <c r="EX103" s="60"/>
      <c r="EY103" s="60"/>
      <c r="EZ103" s="60"/>
      <c r="FA103" s="60"/>
      <c r="FB103" s="60"/>
      <c r="FC103" s="60"/>
      <c r="FD103" s="60"/>
      <c r="FE103" s="60"/>
      <c r="FF103" s="60"/>
      <c r="FG103" s="60"/>
      <c r="FH103" s="60"/>
      <c r="FI103" s="60"/>
      <c r="FJ103" s="60"/>
      <c r="FK103" s="60"/>
      <c r="FL103" s="60"/>
      <c r="FM103" s="60"/>
      <c r="FN103" s="60"/>
      <c r="FO103" s="60"/>
      <c r="FP103" s="60"/>
      <c r="FQ103" s="60"/>
      <c r="FR103" s="60"/>
      <c r="FS103" s="60"/>
      <c r="FT103" s="60"/>
      <c r="FU103" s="60"/>
      <c r="FV103" s="60"/>
      <c r="FW103" s="60"/>
      <c r="FX103" s="60"/>
      <c r="FY103" s="60"/>
      <c r="FZ103" s="60"/>
      <c r="GA103" s="60"/>
      <c r="GB103" s="60"/>
      <c r="GC103" s="60"/>
      <c r="GD103" s="60"/>
      <c r="GE103" s="60"/>
      <c r="GF103" s="60"/>
      <c r="GG103" s="60"/>
      <c r="GH103" s="60"/>
      <c r="GI103" s="60"/>
      <c r="GJ103" s="60"/>
      <c r="GK103" s="60"/>
      <c r="GL103" s="60"/>
      <c r="GM103" s="60"/>
      <c r="GN103" s="60"/>
      <c r="GO103" s="60"/>
      <c r="GP103" s="60"/>
      <c r="GQ103" s="60"/>
      <c r="GR103" s="60"/>
      <c r="GS103" s="60"/>
      <c r="GT103" s="60"/>
      <c r="GU103" s="60"/>
      <c r="GV103" s="60"/>
      <c r="GW103" s="60"/>
      <c r="GX103" s="60"/>
      <c r="GY103" s="60"/>
      <c r="GZ103" s="60"/>
      <c r="HA103" s="60"/>
      <c r="HB103" s="60"/>
      <c r="HC103" s="60"/>
      <c r="HD103" s="60"/>
      <c r="HE103" s="60"/>
      <c r="HF103" s="60"/>
      <c r="HG103" s="60"/>
      <c r="HH103" s="60"/>
      <c r="HI103" s="60"/>
      <c r="HJ103" s="60"/>
      <c r="HK103" s="60"/>
      <c r="HL103" s="60"/>
      <c r="HM103" s="60"/>
      <c r="HN103" s="60"/>
      <c r="HO103" s="60"/>
      <c r="HP103" s="60"/>
      <c r="HQ103" s="60"/>
      <c r="HR103" s="60"/>
      <c r="HS103" s="60"/>
      <c r="HT103" s="60"/>
      <c r="HU103" s="60"/>
      <c r="HV103" s="60"/>
      <c r="HW103" s="60"/>
      <c r="HX103" s="60"/>
      <c r="HY103" s="60"/>
      <c r="HZ103" s="60"/>
      <c r="IA103" s="60"/>
      <c r="IB103" s="60"/>
      <c r="IC103" s="60"/>
      <c r="ID103" s="60"/>
      <c r="IE103" s="60"/>
      <c r="IF103" s="60"/>
      <c r="IG103" s="60"/>
      <c r="IH103" s="60"/>
      <c r="II103" s="60"/>
      <c r="IJ103" s="60"/>
      <c r="IK103" s="60"/>
      <c r="IL103" s="60"/>
      <c r="IM103" s="60"/>
      <c r="IN103" s="60"/>
      <c r="IO103" s="60"/>
      <c r="IP103" s="60"/>
      <c r="IQ103" s="60"/>
      <c r="IR103" s="60"/>
      <c r="IS103" s="60"/>
      <c r="IT103" s="60"/>
      <c r="IU103" s="60"/>
      <c r="IV103" s="60"/>
      <c r="IW103" s="60"/>
      <c r="IX103" s="60"/>
    </row>
    <row r="104" spans="1:258">
      <c r="A104" s="60"/>
      <c r="B104" s="67"/>
      <c r="C104" s="67"/>
      <c r="D104" s="67"/>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c r="BD104" s="60"/>
      <c r="BE104" s="60"/>
      <c r="BF104" s="60"/>
      <c r="BG104" s="60"/>
      <c r="BH104" s="60"/>
      <c r="BI104" s="60"/>
      <c r="BJ104" s="60"/>
      <c r="BK104" s="60"/>
      <c r="BL104" s="60"/>
      <c r="BM104" s="60"/>
      <c r="BN104" s="60"/>
      <c r="BO104" s="60"/>
      <c r="BP104" s="60"/>
      <c r="BQ104" s="60"/>
      <c r="BR104" s="60"/>
      <c r="BS104" s="60"/>
      <c r="BT104" s="60"/>
      <c r="BU104" s="60"/>
      <c r="BV104" s="60"/>
      <c r="BW104" s="60"/>
      <c r="BX104" s="60"/>
      <c r="BY104" s="60"/>
      <c r="BZ104" s="60"/>
      <c r="CA104" s="60"/>
      <c r="CB104" s="60"/>
      <c r="CC104" s="60"/>
      <c r="CD104" s="60"/>
      <c r="CE104" s="60"/>
      <c r="CF104" s="60"/>
      <c r="CG104" s="60"/>
      <c r="CH104" s="60"/>
      <c r="CI104" s="60"/>
      <c r="CJ104" s="60"/>
      <c r="CK104" s="60"/>
      <c r="CL104" s="60"/>
      <c r="CM104" s="60"/>
      <c r="CN104" s="60"/>
      <c r="CO104" s="60"/>
      <c r="CP104" s="60"/>
      <c r="CQ104" s="60"/>
      <c r="CR104" s="60"/>
      <c r="CS104" s="60"/>
      <c r="CT104" s="60"/>
      <c r="CU104" s="60"/>
      <c r="CV104" s="60"/>
      <c r="CW104" s="60"/>
      <c r="CX104" s="60"/>
      <c r="CY104" s="60"/>
      <c r="CZ104" s="60"/>
      <c r="DA104" s="60"/>
      <c r="DB104" s="60"/>
      <c r="DC104" s="60"/>
      <c r="DD104" s="60"/>
      <c r="DE104" s="60"/>
      <c r="DF104" s="60"/>
      <c r="DG104" s="60"/>
      <c r="DH104" s="60"/>
      <c r="DI104" s="60"/>
      <c r="DJ104" s="60"/>
      <c r="DK104" s="60"/>
      <c r="DL104" s="60"/>
      <c r="DM104" s="60"/>
      <c r="DN104" s="60"/>
      <c r="DO104" s="60"/>
      <c r="DP104" s="60"/>
      <c r="DQ104" s="60"/>
      <c r="DR104" s="60"/>
      <c r="DS104" s="60"/>
      <c r="DT104" s="60"/>
      <c r="DU104" s="60"/>
      <c r="DV104" s="60"/>
      <c r="DW104" s="60"/>
      <c r="DX104" s="60"/>
      <c r="DY104" s="60"/>
      <c r="DZ104" s="60"/>
      <c r="EA104" s="60"/>
      <c r="EB104" s="60"/>
      <c r="EC104" s="60"/>
      <c r="ED104" s="60"/>
      <c r="EE104" s="60"/>
      <c r="EF104" s="60"/>
      <c r="EG104" s="60"/>
      <c r="EH104" s="60"/>
      <c r="EI104" s="60"/>
      <c r="EJ104" s="60"/>
      <c r="EK104" s="60"/>
      <c r="EL104" s="60"/>
      <c r="EM104" s="60"/>
      <c r="EN104" s="60"/>
      <c r="EO104" s="60"/>
      <c r="EP104" s="60"/>
      <c r="EQ104" s="60"/>
      <c r="ER104" s="60"/>
      <c r="ES104" s="60"/>
      <c r="ET104" s="60"/>
      <c r="EU104" s="60"/>
      <c r="EV104" s="60"/>
      <c r="EW104" s="60"/>
      <c r="EX104" s="60"/>
      <c r="EY104" s="60"/>
      <c r="EZ104" s="60"/>
      <c r="FA104" s="60"/>
      <c r="FB104" s="60"/>
      <c r="FC104" s="60"/>
      <c r="FD104" s="60"/>
      <c r="FE104" s="60"/>
      <c r="FF104" s="60"/>
      <c r="FG104" s="60"/>
      <c r="FH104" s="60"/>
      <c r="FI104" s="60"/>
      <c r="FJ104" s="60"/>
      <c r="FK104" s="60"/>
      <c r="FL104" s="60"/>
      <c r="FM104" s="60"/>
      <c r="FN104" s="60"/>
      <c r="FO104" s="60"/>
      <c r="FP104" s="60"/>
      <c r="FQ104" s="60"/>
      <c r="FR104" s="60"/>
      <c r="FS104" s="60"/>
      <c r="FT104" s="60"/>
      <c r="FU104" s="60"/>
      <c r="FV104" s="60"/>
      <c r="FW104" s="60"/>
      <c r="FX104" s="60"/>
      <c r="FY104" s="60"/>
      <c r="FZ104" s="60"/>
      <c r="GA104" s="60"/>
      <c r="GB104" s="60"/>
      <c r="GC104" s="60"/>
      <c r="GD104" s="60"/>
      <c r="GE104" s="60"/>
      <c r="GF104" s="60"/>
      <c r="GG104" s="60"/>
      <c r="GH104" s="60"/>
      <c r="GI104" s="60"/>
      <c r="GJ104" s="60"/>
      <c r="GK104" s="60"/>
      <c r="GL104" s="60"/>
      <c r="GM104" s="60"/>
      <c r="GN104" s="60"/>
      <c r="GO104" s="60"/>
      <c r="GP104" s="60"/>
      <c r="GQ104" s="60"/>
      <c r="GR104" s="60"/>
      <c r="GS104" s="60"/>
      <c r="GT104" s="60"/>
      <c r="GU104" s="60"/>
      <c r="GV104" s="60"/>
      <c r="GW104" s="60"/>
      <c r="GX104" s="60"/>
      <c r="GY104" s="60"/>
      <c r="GZ104" s="60"/>
      <c r="HA104" s="60"/>
      <c r="HB104" s="60"/>
      <c r="HC104" s="60"/>
      <c r="HD104" s="60"/>
      <c r="HE104" s="60"/>
      <c r="HF104" s="60"/>
      <c r="HG104" s="60"/>
      <c r="HH104" s="60"/>
      <c r="HI104" s="60"/>
      <c r="HJ104" s="60"/>
      <c r="HK104" s="60"/>
      <c r="HL104" s="60"/>
      <c r="HM104" s="60"/>
      <c r="HN104" s="60"/>
      <c r="HO104" s="60"/>
      <c r="HP104" s="60"/>
      <c r="HQ104" s="60"/>
      <c r="HR104" s="60"/>
      <c r="HS104" s="60"/>
      <c r="HT104" s="60"/>
      <c r="HU104" s="60"/>
      <c r="HV104" s="60"/>
      <c r="HW104" s="60"/>
      <c r="HX104" s="60"/>
      <c r="HY104" s="60"/>
      <c r="HZ104" s="60"/>
      <c r="IA104" s="60"/>
      <c r="IB104" s="60"/>
      <c r="IC104" s="60"/>
      <c r="ID104" s="60"/>
      <c r="IE104" s="60"/>
      <c r="IF104" s="60"/>
      <c r="IG104" s="60"/>
      <c r="IH104" s="60"/>
      <c r="II104" s="60"/>
      <c r="IJ104" s="60"/>
      <c r="IK104" s="60"/>
      <c r="IL104" s="60"/>
      <c r="IM104" s="60"/>
      <c r="IN104" s="60"/>
      <c r="IO104" s="60"/>
      <c r="IP104" s="60"/>
      <c r="IQ104" s="60"/>
      <c r="IR104" s="60"/>
      <c r="IS104" s="60"/>
      <c r="IT104" s="60"/>
      <c r="IU104" s="60"/>
      <c r="IV104" s="60"/>
      <c r="IW104" s="60"/>
      <c r="IX104" s="60"/>
    </row>
    <row r="105" spans="1:258">
      <c r="A105" s="60"/>
      <c r="B105" s="67"/>
      <c r="C105" s="67"/>
      <c r="D105" s="67"/>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c r="BM105" s="60"/>
      <c r="BN105" s="60"/>
      <c r="BO105" s="60"/>
      <c r="BP105" s="60"/>
      <c r="BQ105" s="60"/>
      <c r="BR105" s="60"/>
      <c r="BS105" s="60"/>
      <c r="BT105" s="60"/>
      <c r="BU105" s="60"/>
      <c r="BV105" s="60"/>
      <c r="BW105" s="60"/>
      <c r="BX105" s="60"/>
      <c r="BY105" s="60"/>
      <c r="BZ105" s="60"/>
      <c r="CA105" s="60"/>
      <c r="CB105" s="60"/>
      <c r="CC105" s="60"/>
      <c r="CD105" s="60"/>
      <c r="CE105" s="60"/>
      <c r="CF105" s="60"/>
      <c r="CG105" s="60"/>
      <c r="CH105" s="60"/>
      <c r="CI105" s="60"/>
      <c r="CJ105" s="60"/>
      <c r="CK105" s="60"/>
      <c r="CL105" s="60"/>
      <c r="CM105" s="60"/>
      <c r="CN105" s="60"/>
      <c r="CO105" s="60"/>
      <c r="CP105" s="60"/>
      <c r="CQ105" s="60"/>
      <c r="CR105" s="60"/>
      <c r="CS105" s="60"/>
      <c r="CT105" s="60"/>
      <c r="CU105" s="60"/>
      <c r="CV105" s="60"/>
      <c r="CW105" s="60"/>
      <c r="CX105" s="60"/>
      <c r="CY105" s="60"/>
      <c r="CZ105" s="60"/>
      <c r="DA105" s="60"/>
      <c r="DB105" s="60"/>
      <c r="DC105" s="60"/>
      <c r="DD105" s="60"/>
      <c r="DE105" s="60"/>
      <c r="DF105" s="60"/>
      <c r="DG105" s="60"/>
      <c r="DH105" s="60"/>
      <c r="DI105" s="60"/>
      <c r="DJ105" s="60"/>
      <c r="DK105" s="60"/>
      <c r="DL105" s="60"/>
      <c r="DM105" s="60"/>
      <c r="DN105" s="60"/>
      <c r="DO105" s="60"/>
      <c r="DP105" s="60"/>
      <c r="DQ105" s="60"/>
      <c r="DR105" s="60"/>
      <c r="DS105" s="60"/>
      <c r="DT105" s="60"/>
      <c r="DU105" s="60"/>
      <c r="DV105" s="60"/>
      <c r="DW105" s="60"/>
      <c r="DX105" s="60"/>
      <c r="DY105" s="60"/>
      <c r="DZ105" s="60"/>
      <c r="EA105" s="60"/>
      <c r="EB105" s="60"/>
      <c r="EC105" s="60"/>
      <c r="ED105" s="60"/>
      <c r="EE105" s="60"/>
      <c r="EF105" s="60"/>
      <c r="EG105" s="60"/>
      <c r="EH105" s="60"/>
      <c r="EI105" s="60"/>
      <c r="EJ105" s="60"/>
      <c r="EK105" s="60"/>
      <c r="EL105" s="60"/>
      <c r="EM105" s="60"/>
      <c r="EN105" s="60"/>
      <c r="EO105" s="60"/>
      <c r="EP105" s="60"/>
      <c r="EQ105" s="60"/>
      <c r="ER105" s="60"/>
      <c r="ES105" s="60"/>
      <c r="ET105" s="60"/>
      <c r="EU105" s="60"/>
      <c r="EV105" s="60"/>
      <c r="EW105" s="60"/>
      <c r="EX105" s="60"/>
      <c r="EY105" s="60"/>
      <c r="EZ105" s="60"/>
      <c r="FA105" s="60"/>
      <c r="FB105" s="60"/>
      <c r="FC105" s="60"/>
      <c r="FD105" s="60"/>
      <c r="FE105" s="60"/>
      <c r="FF105" s="60"/>
      <c r="FG105" s="60"/>
      <c r="FH105" s="60"/>
      <c r="FI105" s="60"/>
      <c r="FJ105" s="60"/>
      <c r="FK105" s="60"/>
      <c r="FL105" s="60"/>
      <c r="FM105" s="60"/>
      <c r="FN105" s="60"/>
      <c r="FO105" s="60"/>
      <c r="FP105" s="60"/>
      <c r="FQ105" s="60"/>
      <c r="FR105" s="60"/>
      <c r="FS105" s="60"/>
      <c r="FT105" s="60"/>
      <c r="FU105" s="60"/>
      <c r="FV105" s="60"/>
      <c r="FW105" s="60"/>
      <c r="FX105" s="60"/>
      <c r="FY105" s="60"/>
      <c r="FZ105" s="60"/>
      <c r="GA105" s="60"/>
      <c r="GB105" s="60"/>
      <c r="GC105" s="60"/>
      <c r="GD105" s="60"/>
      <c r="GE105" s="60"/>
      <c r="GF105" s="60"/>
      <c r="GG105" s="60"/>
      <c r="GH105" s="60"/>
      <c r="GI105" s="60"/>
      <c r="GJ105" s="60"/>
      <c r="GK105" s="60"/>
      <c r="GL105" s="60"/>
      <c r="GM105" s="60"/>
      <c r="GN105" s="60"/>
      <c r="GO105" s="60"/>
      <c r="GP105" s="60"/>
      <c r="GQ105" s="60"/>
      <c r="GR105" s="60"/>
      <c r="GS105" s="60"/>
      <c r="GT105" s="60"/>
      <c r="GU105" s="60"/>
      <c r="GV105" s="60"/>
      <c r="GW105" s="60"/>
      <c r="GX105" s="60"/>
      <c r="GY105" s="60"/>
      <c r="GZ105" s="60"/>
      <c r="HA105" s="60"/>
      <c r="HB105" s="60"/>
      <c r="HC105" s="60"/>
      <c r="HD105" s="60"/>
      <c r="HE105" s="60"/>
      <c r="HF105" s="60"/>
      <c r="HG105" s="60"/>
      <c r="HH105" s="60"/>
      <c r="HI105" s="60"/>
      <c r="HJ105" s="60"/>
      <c r="HK105" s="60"/>
      <c r="HL105" s="60"/>
      <c r="HM105" s="60"/>
      <c r="HN105" s="60"/>
      <c r="HO105" s="60"/>
      <c r="HP105" s="60"/>
      <c r="HQ105" s="60"/>
      <c r="HR105" s="60"/>
      <c r="HS105" s="60"/>
      <c r="HT105" s="60"/>
      <c r="HU105" s="60"/>
      <c r="HV105" s="60"/>
      <c r="HW105" s="60"/>
      <c r="HX105" s="60"/>
      <c r="HY105" s="60"/>
      <c r="HZ105" s="60"/>
      <c r="IA105" s="60"/>
      <c r="IB105" s="60"/>
      <c r="IC105" s="60"/>
      <c r="ID105" s="60"/>
      <c r="IE105" s="60"/>
      <c r="IF105" s="60"/>
      <c r="IG105" s="60"/>
      <c r="IH105" s="60"/>
      <c r="II105" s="60"/>
      <c r="IJ105" s="60"/>
      <c r="IK105" s="60"/>
      <c r="IL105" s="60"/>
      <c r="IM105" s="60"/>
      <c r="IN105" s="60"/>
      <c r="IO105" s="60"/>
      <c r="IP105" s="60"/>
      <c r="IQ105" s="60"/>
      <c r="IR105" s="60"/>
      <c r="IS105" s="60"/>
      <c r="IT105" s="60"/>
      <c r="IU105" s="60"/>
      <c r="IV105" s="60"/>
      <c r="IW105" s="60"/>
      <c r="IX105" s="60"/>
    </row>
    <row r="106" spans="1:258">
      <c r="A106" s="60"/>
      <c r="B106" s="67"/>
      <c r="C106" s="67"/>
      <c r="D106" s="67"/>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c r="BD106" s="60"/>
      <c r="BE106" s="60"/>
      <c r="BF106" s="60"/>
      <c r="BG106" s="60"/>
      <c r="BH106" s="60"/>
      <c r="BI106" s="60"/>
      <c r="BJ106" s="60"/>
      <c r="BK106" s="60"/>
      <c r="BL106" s="60"/>
      <c r="BM106" s="60"/>
      <c r="BN106" s="60"/>
      <c r="BO106" s="60"/>
      <c r="BP106" s="60"/>
      <c r="BQ106" s="60"/>
      <c r="BR106" s="60"/>
      <c r="BS106" s="60"/>
      <c r="BT106" s="60"/>
      <c r="BU106" s="60"/>
      <c r="BV106" s="60"/>
      <c r="BW106" s="60"/>
      <c r="BX106" s="60"/>
      <c r="BY106" s="60"/>
      <c r="BZ106" s="60"/>
      <c r="CA106" s="60"/>
      <c r="CB106" s="60"/>
      <c r="CC106" s="60"/>
      <c r="CD106" s="60"/>
      <c r="CE106" s="60"/>
      <c r="CF106" s="60"/>
      <c r="CG106" s="60"/>
      <c r="CH106" s="60"/>
      <c r="CI106" s="60"/>
      <c r="CJ106" s="60"/>
      <c r="CK106" s="60"/>
      <c r="CL106" s="60"/>
      <c r="CM106" s="60"/>
      <c r="CN106" s="60"/>
      <c r="CO106" s="60"/>
      <c r="CP106" s="60"/>
      <c r="CQ106" s="60"/>
      <c r="CR106" s="60"/>
      <c r="CS106" s="60"/>
      <c r="CT106" s="60"/>
      <c r="CU106" s="60"/>
      <c r="CV106" s="60"/>
      <c r="CW106" s="60"/>
      <c r="CX106" s="60"/>
      <c r="CY106" s="60"/>
      <c r="CZ106" s="60"/>
      <c r="DA106" s="60"/>
      <c r="DB106" s="60"/>
      <c r="DC106" s="60"/>
      <c r="DD106" s="60"/>
      <c r="DE106" s="60"/>
      <c r="DF106" s="60"/>
      <c r="DG106" s="60"/>
      <c r="DH106" s="60"/>
      <c r="DI106" s="60"/>
      <c r="DJ106" s="60"/>
      <c r="DK106" s="60"/>
      <c r="DL106" s="60"/>
      <c r="DM106" s="60"/>
      <c r="DN106" s="60"/>
      <c r="DO106" s="60"/>
      <c r="DP106" s="60"/>
      <c r="DQ106" s="60"/>
      <c r="DR106" s="60"/>
      <c r="DS106" s="60"/>
      <c r="DT106" s="60"/>
      <c r="DU106" s="60"/>
      <c r="DV106" s="60"/>
      <c r="DW106" s="60"/>
      <c r="DX106" s="60"/>
      <c r="DY106" s="60"/>
      <c r="DZ106" s="60"/>
      <c r="EA106" s="60"/>
      <c r="EB106" s="60"/>
      <c r="EC106" s="60"/>
      <c r="ED106" s="60"/>
      <c r="EE106" s="60"/>
      <c r="EF106" s="60"/>
      <c r="EG106" s="60"/>
      <c r="EH106" s="60"/>
      <c r="EI106" s="60"/>
      <c r="EJ106" s="60"/>
      <c r="EK106" s="60"/>
      <c r="EL106" s="60"/>
      <c r="EM106" s="60"/>
      <c r="EN106" s="60"/>
      <c r="EO106" s="60"/>
      <c r="EP106" s="60"/>
      <c r="EQ106" s="60"/>
      <c r="ER106" s="60"/>
      <c r="ES106" s="60"/>
      <c r="ET106" s="60"/>
      <c r="EU106" s="60"/>
      <c r="EV106" s="60"/>
      <c r="EW106" s="60"/>
      <c r="EX106" s="60"/>
      <c r="EY106" s="60"/>
      <c r="EZ106" s="60"/>
      <c r="FA106" s="60"/>
      <c r="FB106" s="60"/>
      <c r="FC106" s="60"/>
      <c r="FD106" s="60"/>
      <c r="FE106" s="60"/>
      <c r="FF106" s="60"/>
      <c r="FG106" s="60"/>
      <c r="FH106" s="60"/>
      <c r="FI106" s="60"/>
      <c r="FJ106" s="60"/>
      <c r="FK106" s="60"/>
      <c r="FL106" s="60"/>
      <c r="FM106" s="60"/>
      <c r="FN106" s="60"/>
      <c r="FO106" s="60"/>
      <c r="FP106" s="60"/>
      <c r="FQ106" s="60"/>
      <c r="FR106" s="60"/>
      <c r="FS106" s="60"/>
      <c r="FT106" s="60"/>
      <c r="FU106" s="60"/>
      <c r="FV106" s="60"/>
      <c r="FW106" s="60"/>
      <c r="FX106" s="60"/>
      <c r="FY106" s="60"/>
      <c r="FZ106" s="60"/>
      <c r="GA106" s="60"/>
      <c r="GB106" s="60"/>
      <c r="GC106" s="60"/>
      <c r="GD106" s="60"/>
      <c r="GE106" s="60"/>
      <c r="GF106" s="60"/>
      <c r="GG106" s="60"/>
      <c r="GH106" s="60"/>
      <c r="GI106" s="60"/>
      <c r="GJ106" s="60"/>
      <c r="GK106" s="60"/>
      <c r="GL106" s="60"/>
      <c r="GM106" s="60"/>
      <c r="GN106" s="60"/>
      <c r="GO106" s="60"/>
      <c r="GP106" s="60"/>
      <c r="GQ106" s="60"/>
      <c r="GR106" s="60"/>
      <c r="GS106" s="60"/>
      <c r="GT106" s="60"/>
      <c r="GU106" s="60"/>
      <c r="GV106" s="60"/>
      <c r="GW106" s="60"/>
      <c r="GX106" s="60"/>
      <c r="GY106" s="60"/>
      <c r="GZ106" s="60"/>
      <c r="HA106" s="60"/>
      <c r="HB106" s="60"/>
      <c r="HC106" s="60"/>
      <c r="HD106" s="60"/>
      <c r="HE106" s="60"/>
      <c r="HF106" s="60"/>
      <c r="HG106" s="60"/>
      <c r="HH106" s="60"/>
      <c r="HI106" s="60"/>
      <c r="HJ106" s="60"/>
      <c r="HK106" s="60"/>
      <c r="HL106" s="60"/>
      <c r="HM106" s="60"/>
      <c r="HN106" s="60"/>
      <c r="HO106" s="60"/>
      <c r="HP106" s="60"/>
      <c r="HQ106" s="60"/>
      <c r="HR106" s="60"/>
      <c r="HS106" s="60"/>
      <c r="HT106" s="60"/>
      <c r="HU106" s="60"/>
      <c r="HV106" s="60"/>
      <c r="HW106" s="60"/>
      <c r="HX106" s="60"/>
      <c r="HY106" s="60"/>
      <c r="HZ106" s="60"/>
      <c r="IA106" s="60"/>
      <c r="IB106" s="60"/>
      <c r="IC106" s="60"/>
      <c r="ID106" s="60"/>
      <c r="IE106" s="60"/>
      <c r="IF106" s="60"/>
      <c r="IG106" s="60"/>
      <c r="IH106" s="60"/>
      <c r="II106" s="60"/>
      <c r="IJ106" s="60"/>
      <c r="IK106" s="60"/>
      <c r="IL106" s="60"/>
      <c r="IM106" s="60"/>
      <c r="IN106" s="60"/>
      <c r="IO106" s="60"/>
      <c r="IP106" s="60"/>
      <c r="IQ106" s="60"/>
      <c r="IR106" s="60"/>
      <c r="IS106" s="60"/>
      <c r="IT106" s="60"/>
      <c r="IU106" s="60"/>
      <c r="IV106" s="60"/>
      <c r="IW106" s="60"/>
      <c r="IX106" s="60"/>
    </row>
    <row r="107" spans="1:258">
      <c r="A107" s="60"/>
      <c r="B107" s="67"/>
      <c r="C107" s="67"/>
      <c r="D107" s="67"/>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c r="BC107" s="60"/>
      <c r="BD107" s="60"/>
      <c r="BE107" s="60"/>
      <c r="BF107" s="60"/>
      <c r="BG107" s="60"/>
      <c r="BH107" s="60"/>
      <c r="BI107" s="60"/>
      <c r="BJ107" s="60"/>
      <c r="BK107" s="60"/>
      <c r="BL107" s="60"/>
      <c r="BM107" s="60"/>
      <c r="BN107" s="60"/>
      <c r="BO107" s="60"/>
      <c r="BP107" s="60"/>
      <c r="BQ107" s="60"/>
      <c r="BR107" s="60"/>
      <c r="BS107" s="60"/>
      <c r="BT107" s="60"/>
      <c r="BU107" s="60"/>
      <c r="BV107" s="60"/>
      <c r="BW107" s="60"/>
      <c r="BX107" s="60"/>
      <c r="BY107" s="60"/>
      <c r="BZ107" s="60"/>
      <c r="CA107" s="60"/>
      <c r="CB107" s="60"/>
      <c r="CC107" s="60"/>
      <c r="CD107" s="60"/>
      <c r="CE107" s="60"/>
      <c r="CF107" s="60"/>
      <c r="CG107" s="60"/>
      <c r="CH107" s="60"/>
      <c r="CI107" s="60"/>
      <c r="CJ107" s="60"/>
      <c r="CK107" s="60"/>
      <c r="CL107" s="60"/>
      <c r="CM107" s="60"/>
      <c r="CN107" s="60"/>
      <c r="CO107" s="60"/>
      <c r="CP107" s="60"/>
      <c r="CQ107" s="60"/>
      <c r="CR107" s="60"/>
      <c r="CS107" s="60"/>
      <c r="CT107" s="60"/>
      <c r="CU107" s="60"/>
      <c r="CV107" s="60"/>
      <c r="CW107" s="60"/>
      <c r="CX107" s="60"/>
      <c r="CY107" s="60"/>
      <c r="CZ107" s="60"/>
      <c r="DA107" s="60"/>
      <c r="DB107" s="60"/>
      <c r="DC107" s="60"/>
      <c r="DD107" s="60"/>
      <c r="DE107" s="60"/>
      <c r="DF107" s="60"/>
      <c r="DG107" s="60"/>
      <c r="DH107" s="60"/>
      <c r="DI107" s="60"/>
      <c r="DJ107" s="60"/>
      <c r="DK107" s="60"/>
      <c r="DL107" s="60"/>
      <c r="DM107" s="60"/>
      <c r="DN107" s="60"/>
      <c r="DO107" s="60"/>
      <c r="DP107" s="60"/>
      <c r="DQ107" s="60"/>
      <c r="DR107" s="60"/>
      <c r="DS107" s="60"/>
      <c r="DT107" s="60"/>
      <c r="DU107" s="60"/>
      <c r="DV107" s="60"/>
      <c r="DW107" s="60"/>
      <c r="DX107" s="60"/>
      <c r="DY107" s="60"/>
      <c r="DZ107" s="60"/>
      <c r="EA107" s="60"/>
      <c r="EB107" s="60"/>
      <c r="EC107" s="60"/>
      <c r="ED107" s="60"/>
      <c r="EE107" s="60"/>
      <c r="EF107" s="60"/>
      <c r="EG107" s="60"/>
      <c r="EH107" s="60"/>
      <c r="EI107" s="60"/>
      <c r="EJ107" s="60"/>
      <c r="EK107" s="60"/>
      <c r="EL107" s="60"/>
      <c r="EM107" s="60"/>
      <c r="EN107" s="60"/>
      <c r="EO107" s="60"/>
      <c r="EP107" s="60"/>
      <c r="EQ107" s="60"/>
      <c r="ER107" s="60"/>
      <c r="ES107" s="60"/>
      <c r="ET107" s="60"/>
      <c r="EU107" s="60"/>
      <c r="EV107" s="60"/>
      <c r="EW107" s="60"/>
      <c r="EX107" s="60"/>
      <c r="EY107" s="60"/>
      <c r="EZ107" s="60"/>
      <c r="FA107" s="60"/>
      <c r="FB107" s="60"/>
      <c r="FC107" s="60"/>
      <c r="FD107" s="60"/>
      <c r="FE107" s="60"/>
      <c r="FF107" s="60"/>
      <c r="FG107" s="60"/>
      <c r="FH107" s="60"/>
      <c r="FI107" s="60"/>
      <c r="FJ107" s="60"/>
      <c r="FK107" s="60"/>
      <c r="FL107" s="60"/>
      <c r="FM107" s="60"/>
      <c r="FN107" s="60"/>
      <c r="FO107" s="60"/>
      <c r="FP107" s="60"/>
      <c r="FQ107" s="60"/>
      <c r="FR107" s="60"/>
      <c r="FS107" s="60"/>
      <c r="FT107" s="60"/>
      <c r="FU107" s="60"/>
      <c r="FV107" s="60"/>
      <c r="FW107" s="60"/>
      <c r="FX107" s="60"/>
      <c r="FY107" s="60"/>
      <c r="FZ107" s="60"/>
      <c r="GA107" s="60"/>
      <c r="GB107" s="60"/>
      <c r="GC107" s="60"/>
      <c r="GD107" s="60"/>
      <c r="GE107" s="60"/>
      <c r="GF107" s="60"/>
      <c r="GG107" s="60"/>
      <c r="GH107" s="60"/>
      <c r="GI107" s="60"/>
      <c r="GJ107" s="60"/>
      <c r="GK107" s="60"/>
      <c r="GL107" s="60"/>
      <c r="GM107" s="60"/>
      <c r="GN107" s="60"/>
      <c r="GO107" s="60"/>
      <c r="GP107" s="60"/>
      <c r="GQ107" s="60"/>
      <c r="GR107" s="60"/>
      <c r="GS107" s="60"/>
      <c r="GT107" s="60"/>
      <c r="GU107" s="60"/>
      <c r="GV107" s="60"/>
      <c r="GW107" s="60"/>
      <c r="GX107" s="60"/>
      <c r="GY107" s="60"/>
      <c r="GZ107" s="60"/>
      <c r="HA107" s="60"/>
      <c r="HB107" s="60"/>
      <c r="HC107" s="60"/>
      <c r="HD107" s="60"/>
      <c r="HE107" s="60"/>
      <c r="HF107" s="60"/>
      <c r="HG107" s="60"/>
      <c r="HH107" s="60"/>
      <c r="HI107" s="60"/>
      <c r="HJ107" s="60"/>
      <c r="HK107" s="60"/>
      <c r="HL107" s="60"/>
      <c r="HM107" s="60"/>
      <c r="HN107" s="60"/>
      <c r="HO107" s="60"/>
      <c r="HP107" s="60"/>
      <c r="HQ107" s="60"/>
      <c r="HR107" s="60"/>
      <c r="HS107" s="60"/>
      <c r="HT107" s="60"/>
      <c r="HU107" s="60"/>
      <c r="HV107" s="60"/>
      <c r="HW107" s="60"/>
      <c r="HX107" s="60"/>
      <c r="HY107" s="60"/>
      <c r="HZ107" s="60"/>
      <c r="IA107" s="60"/>
      <c r="IB107" s="60"/>
      <c r="IC107" s="60"/>
      <c r="ID107" s="60"/>
      <c r="IE107" s="60"/>
      <c r="IF107" s="60"/>
      <c r="IG107" s="60"/>
      <c r="IH107" s="60"/>
      <c r="II107" s="60"/>
      <c r="IJ107" s="60"/>
      <c r="IK107" s="60"/>
      <c r="IL107" s="60"/>
      <c r="IM107" s="60"/>
      <c r="IN107" s="60"/>
      <c r="IO107" s="60"/>
      <c r="IP107" s="60"/>
      <c r="IQ107" s="60"/>
      <c r="IR107" s="60"/>
      <c r="IS107" s="60"/>
      <c r="IT107" s="60"/>
      <c r="IU107" s="60"/>
      <c r="IV107" s="60"/>
      <c r="IW107" s="60"/>
      <c r="IX107" s="60"/>
    </row>
    <row r="108" spans="1:258">
      <c r="A108" s="60"/>
      <c r="B108" s="67"/>
      <c r="C108" s="67"/>
      <c r="D108" s="67"/>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c r="BC108" s="60"/>
      <c r="BD108" s="60"/>
      <c r="BE108" s="60"/>
      <c r="BF108" s="60"/>
      <c r="BG108" s="60"/>
      <c r="BH108" s="60"/>
      <c r="BI108" s="60"/>
      <c r="BJ108" s="60"/>
      <c r="BK108" s="60"/>
      <c r="BL108" s="60"/>
      <c r="BM108" s="60"/>
      <c r="BN108" s="60"/>
      <c r="BO108" s="60"/>
      <c r="BP108" s="60"/>
      <c r="BQ108" s="60"/>
      <c r="BR108" s="60"/>
      <c r="BS108" s="60"/>
      <c r="BT108" s="60"/>
      <c r="BU108" s="60"/>
      <c r="BV108" s="60"/>
      <c r="BW108" s="60"/>
      <c r="BX108" s="60"/>
      <c r="BY108" s="60"/>
      <c r="BZ108" s="60"/>
      <c r="CA108" s="60"/>
      <c r="CB108" s="60"/>
      <c r="CC108" s="60"/>
      <c r="CD108" s="60"/>
      <c r="CE108" s="60"/>
      <c r="CF108" s="60"/>
      <c r="CG108" s="60"/>
      <c r="CH108" s="60"/>
      <c r="CI108" s="60"/>
      <c r="CJ108" s="60"/>
      <c r="CK108" s="60"/>
      <c r="CL108" s="60"/>
      <c r="CM108" s="60"/>
      <c r="CN108" s="60"/>
      <c r="CO108" s="60"/>
      <c r="CP108" s="60"/>
      <c r="CQ108" s="60"/>
      <c r="CR108" s="60"/>
      <c r="CS108" s="60"/>
      <c r="CT108" s="60"/>
      <c r="CU108" s="60"/>
      <c r="CV108" s="60"/>
      <c r="CW108" s="60"/>
      <c r="CX108" s="60"/>
      <c r="CY108" s="60"/>
      <c r="CZ108" s="60"/>
      <c r="DA108" s="60"/>
      <c r="DB108" s="60"/>
      <c r="DC108" s="60"/>
      <c r="DD108" s="60"/>
      <c r="DE108" s="60"/>
      <c r="DF108" s="60"/>
      <c r="DG108" s="60"/>
      <c r="DH108" s="60"/>
      <c r="DI108" s="60"/>
      <c r="DJ108" s="60"/>
      <c r="DK108" s="60"/>
      <c r="DL108" s="60"/>
      <c r="DM108" s="60"/>
      <c r="DN108" s="60"/>
      <c r="DO108" s="60"/>
      <c r="DP108" s="60"/>
      <c r="DQ108" s="60"/>
      <c r="DR108" s="60"/>
      <c r="DS108" s="60"/>
      <c r="DT108" s="60"/>
      <c r="DU108" s="60"/>
      <c r="DV108" s="60"/>
      <c r="DW108" s="60"/>
      <c r="DX108" s="60"/>
      <c r="DY108" s="60"/>
      <c r="DZ108" s="60"/>
      <c r="EA108" s="60"/>
      <c r="EB108" s="60"/>
      <c r="EC108" s="60"/>
      <c r="ED108" s="60"/>
      <c r="EE108" s="60"/>
      <c r="EF108" s="60"/>
      <c r="EG108" s="60"/>
      <c r="EH108" s="60"/>
      <c r="EI108" s="60"/>
      <c r="EJ108" s="60"/>
      <c r="EK108" s="60"/>
      <c r="EL108" s="60"/>
      <c r="EM108" s="60"/>
      <c r="EN108" s="60"/>
      <c r="EO108" s="60"/>
      <c r="EP108" s="60"/>
      <c r="EQ108" s="60"/>
      <c r="ER108" s="60"/>
      <c r="ES108" s="60"/>
      <c r="ET108" s="60"/>
      <c r="EU108" s="60"/>
      <c r="EV108" s="60"/>
      <c r="EW108" s="60"/>
      <c r="EX108" s="60"/>
      <c r="EY108" s="60"/>
      <c r="EZ108" s="60"/>
      <c r="FA108" s="60"/>
      <c r="FB108" s="60"/>
      <c r="FC108" s="60"/>
      <c r="FD108" s="60"/>
      <c r="FE108" s="60"/>
      <c r="FF108" s="60"/>
      <c r="FG108" s="60"/>
      <c r="FH108" s="60"/>
      <c r="FI108" s="60"/>
      <c r="FJ108" s="60"/>
      <c r="FK108" s="60"/>
      <c r="FL108" s="60"/>
      <c r="FM108" s="60"/>
      <c r="FN108" s="60"/>
      <c r="FO108" s="60"/>
      <c r="FP108" s="60"/>
      <c r="FQ108" s="60"/>
      <c r="FR108" s="60"/>
      <c r="FS108" s="60"/>
      <c r="FT108" s="60"/>
      <c r="FU108" s="60"/>
      <c r="FV108" s="60"/>
      <c r="FW108" s="60"/>
      <c r="FX108" s="60"/>
      <c r="FY108" s="60"/>
      <c r="FZ108" s="60"/>
      <c r="GA108" s="60"/>
      <c r="GB108" s="60"/>
      <c r="GC108" s="60"/>
      <c r="GD108" s="60"/>
      <c r="GE108" s="60"/>
      <c r="GF108" s="60"/>
      <c r="GG108" s="60"/>
      <c r="GH108" s="60"/>
      <c r="GI108" s="60"/>
      <c r="GJ108" s="60"/>
      <c r="GK108" s="60"/>
      <c r="GL108" s="60"/>
      <c r="GM108" s="60"/>
      <c r="GN108" s="60"/>
      <c r="GO108" s="60"/>
      <c r="GP108" s="60"/>
      <c r="GQ108" s="60"/>
      <c r="GR108" s="60"/>
      <c r="GS108" s="60"/>
      <c r="GT108" s="60"/>
      <c r="GU108" s="60"/>
      <c r="GV108" s="60"/>
      <c r="GW108" s="60"/>
      <c r="GX108" s="60"/>
      <c r="GY108" s="60"/>
      <c r="GZ108" s="60"/>
      <c r="HA108" s="60"/>
      <c r="HB108" s="60"/>
      <c r="HC108" s="60"/>
      <c r="HD108" s="60"/>
      <c r="HE108" s="60"/>
      <c r="HF108" s="60"/>
      <c r="HG108" s="60"/>
      <c r="HH108" s="60"/>
      <c r="HI108" s="60"/>
      <c r="HJ108" s="60"/>
      <c r="HK108" s="60"/>
      <c r="HL108" s="60"/>
      <c r="HM108" s="60"/>
      <c r="HN108" s="60"/>
      <c r="HO108" s="60"/>
      <c r="HP108" s="60"/>
      <c r="HQ108" s="60"/>
      <c r="HR108" s="60"/>
      <c r="HS108" s="60"/>
      <c r="HT108" s="60"/>
      <c r="HU108" s="60"/>
      <c r="HV108" s="60"/>
      <c r="HW108" s="60"/>
      <c r="HX108" s="60"/>
      <c r="HY108" s="60"/>
      <c r="HZ108" s="60"/>
      <c r="IA108" s="60"/>
      <c r="IB108" s="60"/>
      <c r="IC108" s="60"/>
      <c r="ID108" s="60"/>
      <c r="IE108" s="60"/>
      <c r="IF108" s="60"/>
      <c r="IG108" s="60"/>
      <c r="IH108" s="60"/>
      <c r="II108" s="60"/>
      <c r="IJ108" s="60"/>
      <c r="IK108" s="60"/>
      <c r="IL108" s="60"/>
      <c r="IM108" s="60"/>
      <c r="IN108" s="60"/>
      <c r="IO108" s="60"/>
      <c r="IP108" s="60"/>
      <c r="IQ108" s="60"/>
      <c r="IR108" s="60"/>
      <c r="IS108" s="60"/>
      <c r="IT108" s="60"/>
      <c r="IU108" s="60"/>
      <c r="IV108" s="60"/>
      <c r="IW108" s="60"/>
      <c r="IX108" s="60"/>
    </row>
    <row r="109" spans="1:258">
      <c r="A109" s="60"/>
      <c r="B109" s="67"/>
      <c r="C109" s="67"/>
      <c r="D109" s="67"/>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c r="BC109" s="60"/>
      <c r="BD109" s="60"/>
      <c r="BE109" s="60"/>
      <c r="BF109" s="60"/>
      <c r="BG109" s="60"/>
      <c r="BH109" s="60"/>
      <c r="BI109" s="60"/>
      <c r="BJ109" s="60"/>
      <c r="BK109" s="60"/>
      <c r="BL109" s="60"/>
      <c r="BM109" s="60"/>
      <c r="BN109" s="60"/>
      <c r="BO109" s="60"/>
      <c r="BP109" s="60"/>
      <c r="BQ109" s="60"/>
      <c r="BR109" s="60"/>
      <c r="BS109" s="60"/>
      <c r="BT109" s="60"/>
      <c r="BU109" s="60"/>
      <c r="BV109" s="60"/>
      <c r="BW109" s="60"/>
      <c r="BX109" s="60"/>
      <c r="BY109" s="60"/>
      <c r="BZ109" s="60"/>
      <c r="CA109" s="60"/>
      <c r="CB109" s="60"/>
      <c r="CC109" s="60"/>
      <c r="CD109" s="60"/>
      <c r="CE109" s="60"/>
      <c r="CF109" s="60"/>
      <c r="CG109" s="60"/>
      <c r="CH109" s="60"/>
      <c r="CI109" s="60"/>
      <c r="CJ109" s="60"/>
      <c r="CK109" s="60"/>
      <c r="CL109" s="60"/>
      <c r="CM109" s="60"/>
      <c r="CN109" s="60"/>
      <c r="CO109" s="60"/>
      <c r="CP109" s="60"/>
      <c r="CQ109" s="60"/>
      <c r="CR109" s="60"/>
      <c r="CS109" s="60"/>
      <c r="CT109" s="60"/>
      <c r="CU109" s="60"/>
      <c r="CV109" s="60"/>
      <c r="CW109" s="60"/>
      <c r="CX109" s="60"/>
      <c r="CY109" s="60"/>
      <c r="CZ109" s="60"/>
      <c r="DA109" s="60"/>
      <c r="DB109" s="60"/>
      <c r="DC109" s="60"/>
      <c r="DD109" s="60"/>
      <c r="DE109" s="60"/>
      <c r="DF109" s="60"/>
      <c r="DG109" s="60"/>
      <c r="DH109" s="60"/>
      <c r="DI109" s="60"/>
      <c r="DJ109" s="60"/>
      <c r="DK109" s="60"/>
      <c r="DL109" s="60"/>
      <c r="DM109" s="60"/>
      <c r="DN109" s="60"/>
      <c r="DO109" s="60"/>
      <c r="DP109" s="60"/>
      <c r="DQ109" s="60"/>
      <c r="DR109" s="60"/>
      <c r="DS109" s="60"/>
      <c r="DT109" s="60"/>
      <c r="DU109" s="60"/>
      <c r="DV109" s="60"/>
      <c r="DW109" s="60"/>
      <c r="DX109" s="60"/>
      <c r="DY109" s="60"/>
      <c r="DZ109" s="60"/>
      <c r="EA109" s="60"/>
      <c r="EB109" s="60"/>
      <c r="EC109" s="60"/>
      <c r="ED109" s="60"/>
      <c r="EE109" s="60"/>
      <c r="EF109" s="60"/>
      <c r="EG109" s="60"/>
      <c r="EH109" s="60"/>
      <c r="EI109" s="60"/>
      <c r="EJ109" s="60"/>
      <c r="EK109" s="60"/>
      <c r="EL109" s="60"/>
      <c r="EM109" s="60"/>
      <c r="EN109" s="60"/>
      <c r="EO109" s="60"/>
      <c r="EP109" s="60"/>
      <c r="EQ109" s="60"/>
      <c r="ER109" s="60"/>
      <c r="ES109" s="60"/>
      <c r="ET109" s="60"/>
      <c r="EU109" s="60"/>
      <c r="EV109" s="60"/>
      <c r="EW109" s="60"/>
      <c r="EX109" s="60"/>
      <c r="EY109" s="60"/>
      <c r="EZ109" s="60"/>
      <c r="FA109" s="60"/>
      <c r="FB109" s="60"/>
      <c r="FC109" s="60"/>
      <c r="FD109" s="60"/>
      <c r="FE109" s="60"/>
      <c r="FF109" s="60"/>
      <c r="FG109" s="60"/>
      <c r="FH109" s="60"/>
      <c r="FI109" s="60"/>
      <c r="FJ109" s="60"/>
      <c r="FK109" s="60"/>
      <c r="FL109" s="60"/>
      <c r="FM109" s="60"/>
      <c r="FN109" s="60"/>
      <c r="FO109" s="60"/>
      <c r="FP109" s="60"/>
      <c r="FQ109" s="60"/>
      <c r="FR109" s="60"/>
      <c r="FS109" s="60"/>
      <c r="FT109" s="60"/>
      <c r="FU109" s="60"/>
      <c r="FV109" s="60"/>
      <c r="FW109" s="60"/>
      <c r="FX109" s="60"/>
      <c r="FY109" s="60"/>
      <c r="FZ109" s="60"/>
      <c r="GA109" s="60"/>
      <c r="GB109" s="60"/>
      <c r="GC109" s="60"/>
      <c r="GD109" s="60"/>
      <c r="GE109" s="60"/>
      <c r="GF109" s="60"/>
      <c r="GG109" s="60"/>
      <c r="GH109" s="60"/>
      <c r="GI109" s="60"/>
      <c r="GJ109" s="60"/>
      <c r="GK109" s="60"/>
      <c r="GL109" s="60"/>
      <c r="GM109" s="60"/>
      <c r="GN109" s="60"/>
      <c r="GO109" s="60"/>
      <c r="GP109" s="60"/>
      <c r="GQ109" s="60"/>
      <c r="GR109" s="60"/>
      <c r="GS109" s="60"/>
      <c r="GT109" s="60"/>
      <c r="GU109" s="60"/>
      <c r="GV109" s="60"/>
      <c r="GW109" s="60"/>
      <c r="GX109" s="60"/>
      <c r="GY109" s="60"/>
      <c r="GZ109" s="60"/>
      <c r="HA109" s="60"/>
      <c r="HB109" s="60"/>
      <c r="HC109" s="60"/>
      <c r="HD109" s="60"/>
      <c r="HE109" s="60"/>
      <c r="HF109" s="60"/>
      <c r="HG109" s="60"/>
      <c r="HH109" s="60"/>
      <c r="HI109" s="60"/>
      <c r="HJ109" s="60"/>
      <c r="HK109" s="60"/>
      <c r="HL109" s="60"/>
      <c r="HM109" s="60"/>
      <c r="HN109" s="60"/>
      <c r="HO109" s="60"/>
      <c r="HP109" s="60"/>
      <c r="HQ109" s="60"/>
      <c r="HR109" s="60"/>
      <c r="HS109" s="60"/>
      <c r="HT109" s="60"/>
      <c r="HU109" s="60"/>
      <c r="HV109" s="60"/>
      <c r="HW109" s="60"/>
      <c r="HX109" s="60"/>
      <c r="HY109" s="60"/>
      <c r="HZ109" s="60"/>
      <c r="IA109" s="60"/>
      <c r="IB109" s="60"/>
      <c r="IC109" s="60"/>
      <c r="ID109" s="60"/>
      <c r="IE109" s="60"/>
      <c r="IF109" s="60"/>
      <c r="IG109" s="60"/>
      <c r="IH109" s="60"/>
      <c r="II109" s="60"/>
      <c r="IJ109" s="60"/>
      <c r="IK109" s="60"/>
      <c r="IL109" s="60"/>
      <c r="IM109" s="60"/>
      <c r="IN109" s="60"/>
      <c r="IO109" s="60"/>
      <c r="IP109" s="60"/>
      <c r="IQ109" s="60"/>
      <c r="IR109" s="60"/>
      <c r="IS109" s="60"/>
      <c r="IT109" s="60"/>
      <c r="IU109" s="60"/>
      <c r="IV109" s="60"/>
      <c r="IW109" s="60"/>
      <c r="IX109" s="60"/>
    </row>
    <row r="110" spans="1:258">
      <c r="A110" s="60"/>
      <c r="B110" s="67"/>
      <c r="C110" s="67"/>
      <c r="D110" s="67"/>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c r="BD110" s="60"/>
      <c r="BE110" s="60"/>
      <c r="BF110" s="60"/>
      <c r="BG110" s="60"/>
      <c r="BH110" s="60"/>
      <c r="BI110" s="60"/>
      <c r="BJ110" s="60"/>
      <c r="BK110" s="60"/>
      <c r="BL110" s="60"/>
      <c r="BM110" s="60"/>
      <c r="BN110" s="60"/>
      <c r="BO110" s="60"/>
      <c r="BP110" s="60"/>
      <c r="BQ110" s="60"/>
      <c r="BR110" s="60"/>
      <c r="BS110" s="60"/>
      <c r="BT110" s="60"/>
      <c r="BU110" s="60"/>
      <c r="BV110" s="60"/>
      <c r="BW110" s="60"/>
      <c r="BX110" s="60"/>
      <c r="BY110" s="60"/>
      <c r="BZ110" s="60"/>
      <c r="CA110" s="60"/>
      <c r="CB110" s="60"/>
      <c r="CC110" s="60"/>
      <c r="CD110" s="60"/>
      <c r="CE110" s="60"/>
      <c r="CF110" s="60"/>
      <c r="CG110" s="60"/>
      <c r="CH110" s="60"/>
      <c r="CI110" s="60"/>
      <c r="CJ110" s="60"/>
      <c r="CK110" s="60"/>
      <c r="CL110" s="60"/>
      <c r="CM110" s="60"/>
      <c r="CN110" s="60"/>
      <c r="CO110" s="60"/>
      <c r="CP110" s="60"/>
      <c r="CQ110" s="60"/>
      <c r="CR110" s="60"/>
      <c r="CS110" s="60"/>
      <c r="CT110" s="60"/>
      <c r="CU110" s="60"/>
      <c r="CV110" s="60"/>
      <c r="CW110" s="60"/>
      <c r="CX110" s="60"/>
      <c r="CY110" s="60"/>
      <c r="CZ110" s="60"/>
      <c r="DA110" s="60"/>
      <c r="DB110" s="60"/>
      <c r="DC110" s="60"/>
      <c r="DD110" s="60"/>
      <c r="DE110" s="60"/>
      <c r="DF110" s="60"/>
      <c r="DG110" s="60"/>
      <c r="DH110" s="60"/>
      <c r="DI110" s="60"/>
      <c r="DJ110" s="60"/>
      <c r="DK110" s="60"/>
      <c r="DL110" s="60"/>
      <c r="DM110" s="60"/>
      <c r="DN110" s="60"/>
      <c r="DO110" s="60"/>
      <c r="DP110" s="60"/>
      <c r="DQ110" s="60"/>
      <c r="DR110" s="60"/>
      <c r="DS110" s="60"/>
      <c r="DT110" s="60"/>
      <c r="DU110" s="60"/>
      <c r="DV110" s="60"/>
      <c r="DW110" s="60"/>
      <c r="DX110" s="60"/>
      <c r="DY110" s="60"/>
      <c r="DZ110" s="60"/>
      <c r="EA110" s="60"/>
      <c r="EB110" s="60"/>
      <c r="EC110" s="60"/>
      <c r="ED110" s="60"/>
      <c r="EE110" s="60"/>
      <c r="EF110" s="60"/>
      <c r="EG110" s="60"/>
      <c r="EH110" s="60"/>
      <c r="EI110" s="60"/>
      <c r="EJ110" s="60"/>
      <c r="EK110" s="60"/>
      <c r="EL110" s="60"/>
      <c r="EM110" s="60"/>
      <c r="EN110" s="60"/>
      <c r="EO110" s="60"/>
      <c r="EP110" s="60"/>
      <c r="EQ110" s="60"/>
      <c r="ER110" s="60"/>
      <c r="ES110" s="60"/>
      <c r="ET110" s="60"/>
      <c r="EU110" s="60"/>
      <c r="EV110" s="60"/>
      <c r="EW110" s="60"/>
      <c r="EX110" s="60"/>
      <c r="EY110" s="60"/>
      <c r="EZ110" s="60"/>
      <c r="FA110" s="60"/>
      <c r="FB110" s="60"/>
      <c r="FC110" s="60"/>
      <c r="FD110" s="60"/>
      <c r="FE110" s="60"/>
      <c r="FF110" s="60"/>
      <c r="FG110" s="60"/>
      <c r="FH110" s="60"/>
      <c r="FI110" s="60"/>
      <c r="FJ110" s="60"/>
      <c r="FK110" s="60"/>
      <c r="FL110" s="60"/>
      <c r="FM110" s="60"/>
      <c r="FN110" s="60"/>
      <c r="FO110" s="60"/>
      <c r="FP110" s="60"/>
      <c r="FQ110" s="60"/>
      <c r="FR110" s="60"/>
      <c r="FS110" s="60"/>
      <c r="FT110" s="60"/>
      <c r="FU110" s="60"/>
      <c r="FV110" s="60"/>
      <c r="FW110" s="60"/>
      <c r="FX110" s="60"/>
      <c r="FY110" s="60"/>
      <c r="FZ110" s="60"/>
      <c r="GA110" s="60"/>
      <c r="GB110" s="60"/>
      <c r="GC110" s="60"/>
      <c r="GD110" s="60"/>
      <c r="GE110" s="60"/>
      <c r="GF110" s="60"/>
      <c r="GG110" s="60"/>
      <c r="GH110" s="60"/>
      <c r="GI110" s="60"/>
      <c r="GJ110" s="60"/>
      <c r="GK110" s="60"/>
      <c r="GL110" s="60"/>
      <c r="GM110" s="60"/>
      <c r="GN110" s="60"/>
      <c r="GO110" s="60"/>
      <c r="GP110" s="60"/>
      <c r="GQ110" s="60"/>
      <c r="GR110" s="60"/>
      <c r="GS110" s="60"/>
      <c r="GT110" s="60"/>
      <c r="GU110" s="60"/>
      <c r="GV110" s="60"/>
      <c r="GW110" s="60"/>
      <c r="GX110" s="60"/>
      <c r="GY110" s="60"/>
      <c r="GZ110" s="60"/>
      <c r="HA110" s="60"/>
      <c r="HB110" s="60"/>
      <c r="HC110" s="60"/>
      <c r="HD110" s="60"/>
      <c r="HE110" s="60"/>
      <c r="HF110" s="60"/>
      <c r="HG110" s="60"/>
      <c r="HH110" s="60"/>
      <c r="HI110" s="60"/>
      <c r="HJ110" s="60"/>
      <c r="HK110" s="60"/>
      <c r="HL110" s="60"/>
      <c r="HM110" s="60"/>
      <c r="HN110" s="60"/>
      <c r="HO110" s="60"/>
      <c r="HP110" s="60"/>
      <c r="HQ110" s="60"/>
      <c r="HR110" s="60"/>
      <c r="HS110" s="60"/>
      <c r="HT110" s="60"/>
      <c r="HU110" s="60"/>
      <c r="HV110" s="60"/>
      <c r="HW110" s="60"/>
      <c r="HX110" s="60"/>
      <c r="HY110" s="60"/>
      <c r="HZ110" s="60"/>
      <c r="IA110" s="60"/>
      <c r="IB110" s="60"/>
      <c r="IC110" s="60"/>
      <c r="ID110" s="60"/>
      <c r="IE110" s="60"/>
      <c r="IF110" s="60"/>
      <c r="IG110" s="60"/>
      <c r="IH110" s="60"/>
      <c r="II110" s="60"/>
      <c r="IJ110" s="60"/>
      <c r="IK110" s="60"/>
      <c r="IL110" s="60"/>
      <c r="IM110" s="60"/>
      <c r="IN110" s="60"/>
      <c r="IO110" s="60"/>
      <c r="IP110" s="60"/>
      <c r="IQ110" s="60"/>
      <c r="IR110" s="60"/>
      <c r="IS110" s="60"/>
      <c r="IT110" s="60"/>
      <c r="IU110" s="60"/>
      <c r="IV110" s="60"/>
      <c r="IW110" s="60"/>
      <c r="IX110" s="60"/>
    </row>
    <row r="111" spans="1:258">
      <c r="A111" s="60"/>
      <c r="B111" s="67"/>
      <c r="C111" s="67"/>
      <c r="D111" s="67"/>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c r="BD111" s="60"/>
      <c r="BE111" s="60"/>
      <c r="BF111" s="60"/>
      <c r="BG111" s="60"/>
      <c r="BH111" s="60"/>
      <c r="BI111" s="60"/>
      <c r="BJ111" s="60"/>
      <c r="BK111" s="60"/>
      <c r="BL111" s="60"/>
      <c r="BM111" s="60"/>
      <c r="BN111" s="60"/>
      <c r="BO111" s="60"/>
      <c r="BP111" s="60"/>
      <c r="BQ111" s="60"/>
      <c r="BR111" s="60"/>
      <c r="BS111" s="60"/>
      <c r="BT111" s="60"/>
      <c r="BU111" s="60"/>
      <c r="BV111" s="60"/>
      <c r="BW111" s="60"/>
      <c r="BX111" s="60"/>
      <c r="BY111" s="60"/>
      <c r="BZ111" s="60"/>
      <c r="CA111" s="60"/>
      <c r="CB111" s="60"/>
      <c r="CC111" s="60"/>
      <c r="CD111" s="60"/>
      <c r="CE111" s="60"/>
      <c r="CF111" s="60"/>
      <c r="CG111" s="60"/>
      <c r="CH111" s="60"/>
      <c r="CI111" s="60"/>
      <c r="CJ111" s="60"/>
      <c r="CK111" s="60"/>
      <c r="CL111" s="60"/>
      <c r="CM111" s="60"/>
      <c r="CN111" s="60"/>
      <c r="CO111" s="60"/>
      <c r="CP111" s="60"/>
      <c r="CQ111" s="60"/>
      <c r="CR111" s="60"/>
      <c r="CS111" s="60"/>
      <c r="CT111" s="60"/>
      <c r="CU111" s="60"/>
      <c r="CV111" s="60"/>
      <c r="CW111" s="60"/>
      <c r="CX111" s="60"/>
      <c r="CY111" s="60"/>
      <c r="CZ111" s="60"/>
      <c r="DA111" s="60"/>
      <c r="DB111" s="60"/>
      <c r="DC111" s="60"/>
      <c r="DD111" s="60"/>
      <c r="DE111" s="60"/>
      <c r="DF111" s="60"/>
      <c r="DG111" s="60"/>
      <c r="DH111" s="60"/>
      <c r="DI111" s="60"/>
      <c r="DJ111" s="60"/>
      <c r="DK111" s="60"/>
      <c r="DL111" s="60"/>
      <c r="DM111" s="60"/>
      <c r="DN111" s="60"/>
      <c r="DO111" s="60"/>
      <c r="DP111" s="60"/>
      <c r="DQ111" s="60"/>
      <c r="DR111" s="60"/>
      <c r="DS111" s="60"/>
      <c r="DT111" s="60"/>
      <c r="DU111" s="60"/>
      <c r="DV111" s="60"/>
      <c r="DW111" s="60"/>
      <c r="DX111" s="60"/>
      <c r="DY111" s="60"/>
      <c r="DZ111" s="60"/>
      <c r="EA111" s="60"/>
      <c r="EB111" s="60"/>
      <c r="EC111" s="60"/>
      <c r="ED111" s="60"/>
      <c r="EE111" s="60"/>
      <c r="EF111" s="60"/>
      <c r="EG111" s="60"/>
      <c r="EH111" s="60"/>
      <c r="EI111" s="60"/>
      <c r="EJ111" s="60"/>
      <c r="EK111" s="60"/>
      <c r="EL111" s="60"/>
      <c r="EM111" s="60"/>
      <c r="EN111" s="60"/>
      <c r="EO111" s="60"/>
      <c r="EP111" s="60"/>
      <c r="EQ111" s="60"/>
      <c r="ER111" s="60"/>
      <c r="ES111" s="60"/>
      <c r="ET111" s="60"/>
      <c r="EU111" s="60"/>
      <c r="EV111" s="60"/>
      <c r="EW111" s="60"/>
      <c r="EX111" s="60"/>
      <c r="EY111" s="60"/>
      <c r="EZ111" s="60"/>
      <c r="FA111" s="60"/>
      <c r="FB111" s="60"/>
      <c r="FC111" s="60"/>
      <c r="FD111" s="60"/>
      <c r="FE111" s="60"/>
      <c r="FF111" s="60"/>
      <c r="FG111" s="60"/>
      <c r="FH111" s="60"/>
      <c r="FI111" s="60"/>
      <c r="FJ111" s="60"/>
      <c r="FK111" s="60"/>
      <c r="FL111" s="60"/>
      <c r="FM111" s="60"/>
      <c r="FN111" s="60"/>
      <c r="FO111" s="60"/>
      <c r="FP111" s="60"/>
      <c r="FQ111" s="60"/>
      <c r="FR111" s="60"/>
      <c r="FS111" s="60"/>
      <c r="FT111" s="60"/>
      <c r="FU111" s="60"/>
      <c r="FV111" s="60"/>
      <c r="FW111" s="60"/>
      <c r="FX111" s="60"/>
      <c r="FY111" s="60"/>
      <c r="FZ111" s="60"/>
      <c r="GA111" s="60"/>
      <c r="GB111" s="60"/>
      <c r="GC111" s="60"/>
      <c r="GD111" s="60"/>
      <c r="GE111" s="60"/>
      <c r="GF111" s="60"/>
      <c r="GG111" s="60"/>
      <c r="GH111" s="60"/>
      <c r="GI111" s="60"/>
      <c r="GJ111" s="60"/>
      <c r="GK111" s="60"/>
      <c r="GL111" s="60"/>
      <c r="GM111" s="60"/>
      <c r="GN111" s="60"/>
      <c r="GO111" s="60"/>
      <c r="GP111" s="60"/>
      <c r="GQ111" s="60"/>
      <c r="GR111" s="60"/>
      <c r="GS111" s="60"/>
      <c r="GT111" s="60"/>
      <c r="GU111" s="60"/>
      <c r="GV111" s="60"/>
      <c r="GW111" s="60"/>
      <c r="GX111" s="60"/>
      <c r="GY111" s="60"/>
      <c r="GZ111" s="60"/>
      <c r="HA111" s="60"/>
      <c r="HB111" s="60"/>
      <c r="HC111" s="60"/>
      <c r="HD111" s="60"/>
      <c r="HE111" s="60"/>
      <c r="HF111" s="60"/>
      <c r="HG111" s="60"/>
      <c r="HH111" s="60"/>
      <c r="HI111" s="60"/>
      <c r="HJ111" s="60"/>
      <c r="HK111" s="60"/>
      <c r="HL111" s="60"/>
      <c r="HM111" s="60"/>
      <c r="HN111" s="60"/>
      <c r="HO111" s="60"/>
      <c r="HP111" s="60"/>
      <c r="HQ111" s="60"/>
      <c r="HR111" s="60"/>
      <c r="HS111" s="60"/>
      <c r="HT111" s="60"/>
      <c r="HU111" s="60"/>
      <c r="HV111" s="60"/>
      <c r="HW111" s="60"/>
      <c r="HX111" s="60"/>
      <c r="HY111" s="60"/>
      <c r="HZ111" s="60"/>
      <c r="IA111" s="60"/>
      <c r="IB111" s="60"/>
      <c r="IC111" s="60"/>
      <c r="ID111" s="60"/>
      <c r="IE111" s="60"/>
      <c r="IF111" s="60"/>
      <c r="IG111" s="60"/>
      <c r="IH111" s="60"/>
      <c r="II111" s="60"/>
      <c r="IJ111" s="60"/>
      <c r="IK111" s="60"/>
      <c r="IL111" s="60"/>
      <c r="IM111" s="60"/>
      <c r="IN111" s="60"/>
      <c r="IO111" s="60"/>
      <c r="IP111" s="60"/>
      <c r="IQ111" s="60"/>
      <c r="IR111" s="60"/>
      <c r="IS111" s="60"/>
      <c r="IT111" s="60"/>
      <c r="IU111" s="60"/>
      <c r="IV111" s="60"/>
      <c r="IW111" s="60"/>
      <c r="IX111" s="60"/>
    </row>
    <row r="112" spans="1:258">
      <c r="A112" s="60"/>
      <c r="B112" s="67"/>
      <c r="C112" s="67"/>
      <c r="D112" s="67"/>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c r="BD112" s="60"/>
      <c r="BE112" s="60"/>
      <c r="BF112" s="60"/>
      <c r="BG112" s="60"/>
      <c r="BH112" s="60"/>
      <c r="BI112" s="60"/>
      <c r="BJ112" s="60"/>
      <c r="BK112" s="60"/>
      <c r="BL112" s="60"/>
      <c r="BM112" s="60"/>
      <c r="BN112" s="60"/>
      <c r="BO112" s="60"/>
      <c r="BP112" s="60"/>
      <c r="BQ112" s="60"/>
      <c r="BR112" s="60"/>
      <c r="BS112" s="60"/>
      <c r="BT112" s="60"/>
      <c r="BU112" s="60"/>
      <c r="BV112" s="60"/>
      <c r="BW112" s="60"/>
      <c r="BX112" s="60"/>
      <c r="BY112" s="60"/>
      <c r="BZ112" s="60"/>
      <c r="CA112" s="60"/>
      <c r="CB112" s="60"/>
      <c r="CC112" s="60"/>
      <c r="CD112" s="60"/>
      <c r="CE112" s="60"/>
      <c r="CF112" s="60"/>
      <c r="CG112" s="60"/>
      <c r="CH112" s="60"/>
      <c r="CI112" s="60"/>
      <c r="CJ112" s="60"/>
      <c r="CK112" s="60"/>
      <c r="CL112" s="60"/>
      <c r="CM112" s="60"/>
      <c r="CN112" s="60"/>
      <c r="CO112" s="60"/>
      <c r="CP112" s="60"/>
      <c r="CQ112" s="60"/>
      <c r="CR112" s="60"/>
      <c r="CS112" s="60"/>
      <c r="CT112" s="60"/>
      <c r="CU112" s="60"/>
      <c r="CV112" s="60"/>
      <c r="CW112" s="60"/>
      <c r="CX112" s="60"/>
      <c r="CY112" s="60"/>
      <c r="CZ112" s="60"/>
      <c r="DA112" s="60"/>
      <c r="DB112" s="60"/>
      <c r="DC112" s="60"/>
      <c r="DD112" s="60"/>
      <c r="DE112" s="60"/>
      <c r="DF112" s="60"/>
      <c r="DG112" s="60"/>
      <c r="DH112" s="60"/>
      <c r="DI112" s="60"/>
      <c r="DJ112" s="60"/>
      <c r="DK112" s="60"/>
      <c r="DL112" s="60"/>
      <c r="DM112" s="60"/>
      <c r="DN112" s="60"/>
      <c r="DO112" s="60"/>
      <c r="DP112" s="60"/>
      <c r="DQ112" s="60"/>
      <c r="DR112" s="60"/>
      <c r="DS112" s="60"/>
      <c r="DT112" s="60"/>
      <c r="DU112" s="60"/>
      <c r="DV112" s="60"/>
      <c r="DW112" s="60"/>
      <c r="DX112" s="60"/>
      <c r="DY112" s="60"/>
      <c r="DZ112" s="60"/>
      <c r="EA112" s="60"/>
      <c r="EB112" s="60"/>
      <c r="EC112" s="60"/>
      <c r="ED112" s="60"/>
      <c r="EE112" s="60"/>
      <c r="EF112" s="60"/>
      <c r="EG112" s="60"/>
      <c r="EH112" s="60"/>
      <c r="EI112" s="60"/>
      <c r="EJ112" s="60"/>
      <c r="EK112" s="60"/>
      <c r="EL112" s="60"/>
      <c r="EM112" s="60"/>
      <c r="EN112" s="60"/>
      <c r="EO112" s="60"/>
      <c r="EP112" s="60"/>
      <c r="EQ112" s="60"/>
      <c r="ER112" s="60"/>
      <c r="ES112" s="60"/>
      <c r="ET112" s="60"/>
      <c r="EU112" s="60"/>
      <c r="EV112" s="60"/>
      <c r="EW112" s="60"/>
      <c r="EX112" s="60"/>
      <c r="EY112" s="60"/>
      <c r="EZ112" s="60"/>
      <c r="FA112" s="60"/>
      <c r="FB112" s="60"/>
      <c r="FC112" s="60"/>
      <c r="FD112" s="60"/>
      <c r="FE112" s="60"/>
      <c r="FF112" s="60"/>
      <c r="FG112" s="60"/>
      <c r="FH112" s="60"/>
      <c r="FI112" s="60"/>
      <c r="FJ112" s="60"/>
      <c r="FK112" s="60"/>
      <c r="FL112" s="60"/>
      <c r="FM112" s="60"/>
      <c r="FN112" s="60"/>
      <c r="FO112" s="60"/>
      <c r="FP112" s="60"/>
      <c r="FQ112" s="60"/>
      <c r="FR112" s="60"/>
      <c r="FS112" s="60"/>
      <c r="FT112" s="60"/>
      <c r="FU112" s="60"/>
      <c r="FV112" s="60"/>
      <c r="FW112" s="60"/>
      <c r="FX112" s="60"/>
      <c r="FY112" s="60"/>
      <c r="FZ112" s="60"/>
      <c r="GA112" s="60"/>
      <c r="GB112" s="60"/>
      <c r="GC112" s="60"/>
      <c r="GD112" s="60"/>
      <c r="GE112" s="60"/>
      <c r="GF112" s="60"/>
      <c r="GG112" s="60"/>
      <c r="GH112" s="60"/>
      <c r="GI112" s="60"/>
      <c r="GJ112" s="60"/>
      <c r="GK112" s="60"/>
      <c r="GL112" s="60"/>
      <c r="GM112" s="60"/>
      <c r="GN112" s="60"/>
      <c r="GO112" s="60"/>
      <c r="GP112" s="60"/>
      <c r="GQ112" s="60"/>
      <c r="GR112" s="60"/>
      <c r="GS112" s="60"/>
      <c r="GT112" s="60"/>
      <c r="GU112" s="60"/>
      <c r="GV112" s="60"/>
      <c r="GW112" s="60"/>
      <c r="GX112" s="60"/>
      <c r="GY112" s="60"/>
      <c r="GZ112" s="60"/>
      <c r="HA112" s="60"/>
      <c r="HB112" s="60"/>
      <c r="HC112" s="60"/>
      <c r="HD112" s="60"/>
      <c r="HE112" s="60"/>
      <c r="HF112" s="60"/>
      <c r="HG112" s="60"/>
      <c r="HH112" s="60"/>
      <c r="HI112" s="60"/>
      <c r="HJ112" s="60"/>
      <c r="HK112" s="60"/>
      <c r="HL112" s="60"/>
      <c r="HM112" s="60"/>
      <c r="HN112" s="60"/>
      <c r="HO112" s="60"/>
      <c r="HP112" s="60"/>
      <c r="HQ112" s="60"/>
      <c r="HR112" s="60"/>
      <c r="HS112" s="60"/>
      <c r="HT112" s="60"/>
      <c r="HU112" s="60"/>
      <c r="HV112" s="60"/>
      <c r="HW112" s="60"/>
      <c r="HX112" s="60"/>
      <c r="HY112" s="60"/>
      <c r="HZ112" s="60"/>
      <c r="IA112" s="60"/>
      <c r="IB112" s="60"/>
      <c r="IC112" s="60"/>
      <c r="ID112" s="60"/>
      <c r="IE112" s="60"/>
      <c r="IF112" s="60"/>
      <c r="IG112" s="60"/>
      <c r="IH112" s="60"/>
      <c r="II112" s="60"/>
      <c r="IJ112" s="60"/>
      <c r="IK112" s="60"/>
      <c r="IL112" s="60"/>
      <c r="IM112" s="60"/>
      <c r="IN112" s="60"/>
      <c r="IO112" s="60"/>
      <c r="IP112" s="60"/>
      <c r="IQ112" s="60"/>
      <c r="IR112" s="60"/>
      <c r="IS112" s="60"/>
      <c r="IT112" s="60"/>
      <c r="IU112" s="60"/>
      <c r="IV112" s="60"/>
      <c r="IW112" s="60"/>
      <c r="IX112" s="60"/>
    </row>
    <row r="113" spans="2:4" s="60" customFormat="1">
      <c r="B113" s="67"/>
      <c r="C113" s="67"/>
      <c r="D113" s="67"/>
    </row>
    <row r="114" spans="2:4" s="60" customFormat="1">
      <c r="B114" s="67"/>
      <c r="C114" s="67"/>
      <c r="D114" s="67"/>
    </row>
    <row r="115" spans="2:4" s="60" customFormat="1">
      <c r="B115" s="67"/>
      <c r="C115" s="67"/>
      <c r="D115" s="67"/>
    </row>
    <row r="116" spans="2:4" s="60" customFormat="1">
      <c r="B116" s="67"/>
      <c r="C116" s="67"/>
      <c r="D116" s="67"/>
    </row>
    <row r="117" spans="2:4" s="60" customFormat="1">
      <c r="B117" s="67"/>
      <c r="C117" s="67"/>
      <c r="D117" s="67"/>
    </row>
    <row r="118" spans="2:4" s="60" customFormat="1">
      <c r="B118" s="67"/>
      <c r="C118" s="67"/>
      <c r="D118" s="67"/>
    </row>
    <row r="119" spans="2:4" s="60" customFormat="1">
      <c r="B119" s="67"/>
      <c r="C119" s="67"/>
      <c r="D119" s="67"/>
    </row>
    <row r="120" spans="2:4" s="60" customFormat="1">
      <c r="B120" s="67"/>
      <c r="C120" s="67"/>
      <c r="D120" s="67"/>
    </row>
    <row r="121" spans="2:4" s="60" customFormat="1">
      <c r="B121" s="67"/>
      <c r="C121" s="67"/>
      <c r="D121" s="67"/>
    </row>
    <row r="122" spans="2:4" s="60" customFormat="1">
      <c r="B122" s="67"/>
      <c r="C122" s="67"/>
      <c r="D122" s="67"/>
    </row>
    <row r="123" spans="2:4" s="60" customFormat="1">
      <c r="B123" s="67"/>
      <c r="C123" s="67"/>
      <c r="D123" s="67"/>
    </row>
    <row r="124" spans="2:4" s="60" customFormat="1">
      <c r="B124" s="67"/>
      <c r="C124" s="67"/>
      <c r="D124" s="67"/>
    </row>
    <row r="125" spans="2:4" s="60" customFormat="1">
      <c r="B125" s="67"/>
      <c r="C125" s="67"/>
      <c r="D125" s="67"/>
    </row>
    <row r="126" spans="2:4" s="60" customFormat="1">
      <c r="B126" s="67"/>
      <c r="C126" s="67"/>
      <c r="D126" s="67"/>
    </row>
    <row r="127" spans="2:4" s="60" customFormat="1">
      <c r="B127" s="67"/>
      <c r="C127" s="67"/>
      <c r="D127" s="67"/>
    </row>
    <row r="128" spans="2:4" s="60" customFormat="1">
      <c r="B128" s="67"/>
      <c r="C128" s="67"/>
      <c r="D128" s="67"/>
    </row>
    <row r="129" spans="2:4" s="60" customFormat="1">
      <c r="B129" s="67"/>
      <c r="C129" s="67"/>
      <c r="D129" s="67"/>
    </row>
    <row r="130" spans="2:4" s="60" customFormat="1">
      <c r="B130" s="67"/>
      <c r="C130" s="67"/>
      <c r="D130" s="67"/>
    </row>
    <row r="131" spans="2:4" s="60" customFormat="1">
      <c r="B131" s="67"/>
      <c r="C131" s="67"/>
      <c r="D131" s="67"/>
    </row>
    <row r="132" spans="2:4" s="60" customFormat="1">
      <c r="B132" s="67"/>
      <c r="C132" s="67"/>
      <c r="D132" s="67"/>
    </row>
    <row r="133" spans="2:4" s="60" customFormat="1">
      <c r="B133" s="67"/>
      <c r="C133" s="67"/>
      <c r="D133" s="67"/>
    </row>
    <row r="134" spans="2:4" s="60" customFormat="1">
      <c r="B134" s="67"/>
      <c r="C134" s="67"/>
      <c r="D134" s="67"/>
    </row>
    <row r="135" spans="2:4" s="60" customFormat="1">
      <c r="B135" s="67"/>
      <c r="C135" s="67"/>
      <c r="D135" s="67"/>
    </row>
    <row r="136" spans="2:4" s="60" customFormat="1">
      <c r="B136" s="67"/>
      <c r="C136" s="67"/>
      <c r="D136" s="67"/>
    </row>
    <row r="137" spans="2:4" s="60" customFormat="1">
      <c r="B137" s="67"/>
      <c r="C137" s="67"/>
      <c r="D137" s="67"/>
    </row>
    <row r="138" spans="2:4" s="60" customFormat="1">
      <c r="B138" s="67"/>
      <c r="C138" s="67"/>
      <c r="D138" s="67"/>
    </row>
    <row r="139" spans="2:4" s="60" customFormat="1">
      <c r="B139" s="67"/>
      <c r="C139" s="67"/>
      <c r="D139" s="67"/>
    </row>
    <row r="140" spans="2:4" s="60" customFormat="1">
      <c r="B140" s="67"/>
      <c r="C140" s="67"/>
      <c r="D140" s="67"/>
    </row>
    <row r="141" spans="2:4" s="60" customFormat="1">
      <c r="B141" s="67"/>
      <c r="C141" s="67"/>
      <c r="D141" s="67"/>
    </row>
    <row r="142" spans="2:4" s="60" customFormat="1">
      <c r="B142" s="67"/>
      <c r="C142" s="67"/>
      <c r="D142" s="67"/>
    </row>
    <row r="143" spans="2:4" s="60" customFormat="1">
      <c r="B143" s="67"/>
      <c r="C143" s="67"/>
      <c r="D143" s="67"/>
    </row>
    <row r="144" spans="2:4" s="60" customFormat="1">
      <c r="B144" s="67"/>
      <c r="C144" s="67"/>
      <c r="D144" s="67"/>
    </row>
    <row r="145" spans="2:4" s="60" customFormat="1">
      <c r="B145" s="67"/>
      <c r="C145" s="67"/>
      <c r="D145" s="67"/>
    </row>
    <row r="146" spans="2:4" s="60" customFormat="1">
      <c r="B146" s="67"/>
      <c r="C146" s="67"/>
      <c r="D146" s="67"/>
    </row>
    <row r="147" spans="2:4" s="60" customFormat="1">
      <c r="B147" s="67"/>
      <c r="C147" s="67"/>
      <c r="D147" s="67"/>
    </row>
    <row r="148" spans="2:4" s="60" customFormat="1">
      <c r="B148" s="67"/>
      <c r="C148" s="67"/>
      <c r="D148" s="67"/>
    </row>
    <row r="149" spans="2:4" s="60" customFormat="1">
      <c r="B149" s="67"/>
      <c r="C149" s="67"/>
      <c r="D149" s="67"/>
    </row>
    <row r="150" spans="2:4" s="60" customFormat="1">
      <c r="B150" s="67"/>
      <c r="C150" s="67"/>
      <c r="D150" s="67"/>
    </row>
    <row r="151" spans="2:4" s="60" customFormat="1">
      <c r="B151" s="67"/>
      <c r="C151" s="67"/>
      <c r="D151" s="67"/>
    </row>
    <row r="152" spans="2:4" s="60" customFormat="1">
      <c r="B152" s="67"/>
      <c r="C152" s="67"/>
      <c r="D152" s="67"/>
    </row>
    <row r="153" spans="2:4" s="60" customFormat="1">
      <c r="B153" s="67"/>
      <c r="C153" s="67"/>
      <c r="D153" s="67"/>
    </row>
    <row r="154" spans="2:4" s="60" customFormat="1">
      <c r="B154" s="67"/>
      <c r="C154" s="67"/>
      <c r="D154" s="67"/>
    </row>
    <row r="155" spans="2:4" s="60" customFormat="1">
      <c r="B155" s="67"/>
      <c r="C155" s="67"/>
      <c r="D155" s="67"/>
    </row>
    <row r="156" spans="2:4" s="60" customFormat="1">
      <c r="B156" s="67"/>
      <c r="C156" s="67"/>
      <c r="D156" s="67"/>
    </row>
    <row r="157" spans="2:4" s="60" customFormat="1">
      <c r="B157" s="67"/>
      <c r="C157" s="67"/>
      <c r="D157" s="67"/>
    </row>
    <row r="158" spans="2:4" s="60" customFormat="1">
      <c r="B158" s="67"/>
      <c r="C158" s="67"/>
      <c r="D158" s="67"/>
    </row>
    <row r="159" spans="2:4" s="60" customFormat="1">
      <c r="B159" s="67"/>
      <c r="C159" s="67"/>
      <c r="D159" s="67"/>
    </row>
  </sheetData>
  <mergeCells count="109">
    <mergeCell ref="H80:H89"/>
    <mergeCell ref="M80:M89"/>
    <mergeCell ref="N80:N89"/>
    <mergeCell ref="M30:M39"/>
    <mergeCell ref="N30:N39"/>
    <mergeCell ref="H70:H79"/>
    <mergeCell ref="M70:M79"/>
    <mergeCell ref="N70:N79"/>
    <mergeCell ref="O70:O79"/>
    <mergeCell ref="O50:O59"/>
    <mergeCell ref="N40:N49"/>
    <mergeCell ref="O40:O49"/>
    <mergeCell ref="H30:H39"/>
    <mergeCell ref="H40:H49"/>
    <mergeCell ref="M40:M49"/>
    <mergeCell ref="A80:A89"/>
    <mergeCell ref="B80:B89"/>
    <mergeCell ref="C80:C89"/>
    <mergeCell ref="E80:E89"/>
    <mergeCell ref="F80:F89"/>
    <mergeCell ref="G80:G89"/>
    <mergeCell ref="A70:A79"/>
    <mergeCell ref="B70:B79"/>
    <mergeCell ref="C70:C79"/>
    <mergeCell ref="E70:E79"/>
    <mergeCell ref="F70:F79"/>
    <mergeCell ref="G70:G79"/>
    <mergeCell ref="A60:A69"/>
    <mergeCell ref="B60:B69"/>
    <mergeCell ref="C60:C69"/>
    <mergeCell ref="E60:E69"/>
    <mergeCell ref="F60:F69"/>
    <mergeCell ref="G60:G69"/>
    <mergeCell ref="H60:H69"/>
    <mergeCell ref="M60:M69"/>
    <mergeCell ref="N60:N69"/>
    <mergeCell ref="A50:A59"/>
    <mergeCell ref="B50:B59"/>
    <mergeCell ref="C50:C59"/>
    <mergeCell ref="E50:E59"/>
    <mergeCell ref="F50:F59"/>
    <mergeCell ref="G50:G59"/>
    <mergeCell ref="H50:H59"/>
    <mergeCell ref="M50:M59"/>
    <mergeCell ref="N50:N59"/>
    <mergeCell ref="O20:O29"/>
    <mergeCell ref="A40:A49"/>
    <mergeCell ref="B40:B49"/>
    <mergeCell ref="C40:C49"/>
    <mergeCell ref="E40:E49"/>
    <mergeCell ref="F40:F49"/>
    <mergeCell ref="G40:G49"/>
    <mergeCell ref="A30:A39"/>
    <mergeCell ref="B30:B39"/>
    <mergeCell ref="C30:C39"/>
    <mergeCell ref="E30:E39"/>
    <mergeCell ref="F30:F39"/>
    <mergeCell ref="G30:G39"/>
    <mergeCell ref="A20:A29"/>
    <mergeCell ref="B20:B29"/>
    <mergeCell ref="C20:C29"/>
    <mergeCell ref="E20:E29"/>
    <mergeCell ref="F20:F29"/>
    <mergeCell ref="G20:G29"/>
    <mergeCell ref="H20:H29"/>
    <mergeCell ref="M20:M29"/>
    <mergeCell ref="N20:N29"/>
    <mergeCell ref="H10:H19"/>
    <mergeCell ref="M10:M19"/>
    <mergeCell ref="N10:N19"/>
    <mergeCell ref="O10:O19"/>
    <mergeCell ref="A10:A19"/>
    <mergeCell ref="B10:B19"/>
    <mergeCell ref="C10:C19"/>
    <mergeCell ref="E10:E19"/>
    <mergeCell ref="F10:F19"/>
    <mergeCell ref="G10:G19"/>
    <mergeCell ref="O8:O9"/>
    <mergeCell ref="D7:D9"/>
    <mergeCell ref="E7:H7"/>
    <mergeCell ref="I7:M7"/>
    <mergeCell ref="N7:O7"/>
    <mergeCell ref="A8:A9"/>
    <mergeCell ref="B8:B9"/>
    <mergeCell ref="E8:E9"/>
    <mergeCell ref="F8:F9"/>
    <mergeCell ref="G8:G9"/>
    <mergeCell ref="H8:H9"/>
    <mergeCell ref="A1:B3"/>
    <mergeCell ref="A4:C4"/>
    <mergeCell ref="D4:N4"/>
    <mergeCell ref="A5:C5"/>
    <mergeCell ref="D5:N5"/>
    <mergeCell ref="A6:C6"/>
    <mergeCell ref="D6:N6"/>
    <mergeCell ref="I8:I9"/>
    <mergeCell ref="K8:K9"/>
    <mergeCell ref="L8:L9"/>
    <mergeCell ref="M8:M9"/>
    <mergeCell ref="N8:N9"/>
    <mergeCell ref="A90:A99"/>
    <mergeCell ref="B90:B99"/>
    <mergeCell ref="C90:C99"/>
    <mergeCell ref="E90:E99"/>
    <mergeCell ref="F90:F99"/>
    <mergeCell ref="G90:G99"/>
    <mergeCell ref="H90:H99"/>
    <mergeCell ref="M90:M99"/>
    <mergeCell ref="N90:N99"/>
  </mergeCells>
  <conditionalFormatting sqref="D10:D14">
    <cfRule type="containsText" dxfId="560" priority="555" operator="containsText" text="3- Moderado">
      <formula>NOT(ISERROR(SEARCH("3- Moderado",D10)))</formula>
    </cfRule>
    <cfRule type="containsText" dxfId="559" priority="556" operator="containsText" text="6- Moderado">
      <formula>NOT(ISERROR(SEARCH("6- Moderado",D10)))</formula>
    </cfRule>
    <cfRule type="containsText" dxfId="558" priority="557" operator="containsText" text="4- Moderado">
      <formula>NOT(ISERROR(SEARCH("4- Moderado",D10)))</formula>
    </cfRule>
    <cfRule type="containsText" dxfId="557" priority="558" operator="containsText" text="3- Bajo">
      <formula>NOT(ISERROR(SEARCH("3- Bajo",D10)))</formula>
    </cfRule>
    <cfRule type="containsText" dxfId="556" priority="559" operator="containsText" text="4- Bajo">
      <formula>NOT(ISERROR(SEARCH("4- Bajo",D10)))</formula>
    </cfRule>
    <cfRule type="containsText" dxfId="555" priority="560" operator="containsText" text="1- Bajo">
      <formula>NOT(ISERROR(SEARCH("1- Bajo",D10)))</formula>
    </cfRule>
  </conditionalFormatting>
  <conditionalFormatting sqref="D40:D41">
    <cfRule type="containsText" dxfId="554" priority="543" operator="containsText" text="3- Moderado">
      <formula>NOT(ISERROR(SEARCH("3- Moderado",D40)))</formula>
    </cfRule>
    <cfRule type="containsText" dxfId="553" priority="544" operator="containsText" text="6- Moderado">
      <formula>NOT(ISERROR(SEARCH("6- Moderado",D40)))</formula>
    </cfRule>
    <cfRule type="containsText" dxfId="552" priority="545" operator="containsText" text="4- Moderado">
      <formula>NOT(ISERROR(SEARCH("4- Moderado",D40)))</formula>
    </cfRule>
    <cfRule type="containsText" dxfId="551" priority="546" operator="containsText" text="3- Bajo">
      <formula>NOT(ISERROR(SEARCH("3- Bajo",D40)))</formula>
    </cfRule>
    <cfRule type="containsText" dxfId="550" priority="547" operator="containsText" text="4- Bajo">
      <formula>NOT(ISERROR(SEARCH("4- Bajo",D40)))</formula>
    </cfRule>
    <cfRule type="containsText" dxfId="549" priority="548" operator="containsText" text="1- Bajo">
      <formula>NOT(ISERROR(SEARCH("1- Bajo",D40)))</formula>
    </cfRule>
  </conditionalFormatting>
  <conditionalFormatting sqref="H10 H20 H30 H40 H90 H50">
    <cfRule type="containsText" dxfId="548" priority="599" operator="containsText" text="Muy Baja">
      <formula>NOT(ISERROR(SEARCH("Muy Baja",H10)))</formula>
    </cfRule>
    <cfRule type="containsText" dxfId="547" priority="600" operator="containsText" text="Baja">
      <formula>NOT(ISERROR(SEARCH("Baja",H10)))</formula>
    </cfRule>
    <cfRule type="containsText" dxfId="546" priority="601" operator="containsText" text="Muy Alta">
      <formula>NOT(ISERROR(SEARCH("Muy Alta",H10)))</formula>
    </cfRule>
    <cfRule type="containsText" dxfId="545" priority="602" operator="containsText" text="Alta">
      <formula>NOT(ISERROR(SEARCH("Alta",H10)))</formula>
    </cfRule>
    <cfRule type="containsText" dxfId="544" priority="603" operator="containsText" text="Media">
      <formula>NOT(ISERROR(SEARCH("Media",H10)))</formula>
    </cfRule>
    <cfRule type="containsText" dxfId="543" priority="604" operator="containsText" text="Media">
      <formula>NOT(ISERROR(SEARCH("Media",H10)))</formula>
    </cfRule>
    <cfRule type="containsText" dxfId="542" priority="605" operator="containsText" text="Media">
      <formula>NOT(ISERROR(SEARCH("Media",H10)))</formula>
    </cfRule>
    <cfRule type="containsText" dxfId="541" priority="606" operator="containsText" text="Muy Baja">
      <formula>NOT(ISERROR(SEARCH("Muy Baja",H10)))</formula>
    </cfRule>
    <cfRule type="containsText" dxfId="540" priority="607" operator="containsText" text="Baja">
      <formula>NOT(ISERROR(SEARCH("Baja",H10)))</formula>
    </cfRule>
    <cfRule type="containsText" dxfId="539" priority="608" operator="containsText" text="Muy Baja">
      <formula>NOT(ISERROR(SEARCH("Muy Baja",H10)))</formula>
    </cfRule>
    <cfRule type="containsText" dxfId="538" priority="609" operator="containsText" text="Muy Baja">
      <formula>NOT(ISERROR(SEARCH("Muy Baja",H10)))</formula>
    </cfRule>
    <cfRule type="containsText" dxfId="537" priority="610" operator="containsText" text="Muy Baja">
      <formula>NOT(ISERROR(SEARCH("Muy Baja",H10)))</formula>
    </cfRule>
    <cfRule type="containsText" dxfId="536" priority="611" operator="containsText" text="Muy Baja'Tabla probabilidad'!">
      <formula>NOT(ISERROR(SEARCH("Muy Baja'Tabla probabilidad'!",H10)))</formula>
    </cfRule>
    <cfRule type="containsText" dxfId="535" priority="612" operator="containsText" text="Muy bajo">
      <formula>NOT(ISERROR(SEARCH("Muy bajo",H10)))</formula>
    </cfRule>
    <cfRule type="containsText" dxfId="534" priority="613" operator="containsText" text="Alta">
      <formula>NOT(ISERROR(SEARCH("Alta",H10)))</formula>
    </cfRule>
    <cfRule type="containsText" dxfId="533" priority="614" operator="containsText" text="Media">
      <formula>NOT(ISERROR(SEARCH("Media",H10)))</formula>
    </cfRule>
    <cfRule type="containsText" dxfId="532" priority="615" operator="containsText" text="Baja">
      <formula>NOT(ISERROR(SEARCH("Baja",H10)))</formula>
    </cfRule>
    <cfRule type="containsText" dxfId="531" priority="616" operator="containsText" text="Muy baja">
      <formula>NOT(ISERROR(SEARCH("Muy baja",H10)))</formula>
    </cfRule>
    <cfRule type="cellIs" dxfId="530" priority="619" operator="between">
      <formula>1</formula>
      <formula>2</formula>
    </cfRule>
    <cfRule type="cellIs" dxfId="529" priority="620" operator="between">
      <formula>0</formula>
      <formula>2</formula>
    </cfRule>
  </conditionalFormatting>
  <conditionalFormatting sqref="M10 M20 M30 M40 M90 K90:K99 M50 K10:K59">
    <cfRule type="containsText" dxfId="528" priority="593" operator="containsText" text="Catastrófico">
      <formula>NOT(ISERROR(SEARCH("Catastrófico",K10)))</formula>
    </cfRule>
    <cfRule type="containsText" dxfId="527" priority="594" operator="containsText" text="Mayor">
      <formula>NOT(ISERROR(SEARCH("Mayor",K10)))</formula>
    </cfRule>
    <cfRule type="containsText" dxfId="526" priority="595" operator="containsText" text="Alta">
      <formula>NOT(ISERROR(SEARCH("Alta",K10)))</formula>
    </cfRule>
    <cfRule type="containsText" dxfId="525" priority="596" operator="containsText" text="Moderado">
      <formula>NOT(ISERROR(SEARCH("Moderado",K10)))</formula>
    </cfRule>
    <cfRule type="containsText" dxfId="524" priority="597" operator="containsText" text="Menor">
      <formula>NOT(ISERROR(SEARCH("Menor",K10)))</formula>
    </cfRule>
    <cfRule type="containsText" dxfId="523" priority="598" operator="containsText" text="Leve">
      <formula>NOT(ISERROR(SEARCH("Leve",K10)))</formula>
    </cfRule>
  </conditionalFormatting>
  <conditionalFormatting sqref="N10:O10 N20 N30 N40 N90 N50">
    <cfRule type="containsText" dxfId="522" priority="621" operator="containsText" text="Extremo">
      <formula>NOT(ISERROR(SEARCH("Extremo",N10)))</formula>
    </cfRule>
    <cfRule type="containsText" dxfId="521" priority="622" operator="containsText" text="Alto">
      <formula>NOT(ISERROR(SEARCH("Alto",N10)))</formula>
    </cfRule>
    <cfRule type="containsText" dxfId="520" priority="623" operator="containsText" text="Bajo">
      <formula>NOT(ISERROR(SEARCH("Bajo",N10)))</formula>
    </cfRule>
    <cfRule type="containsText" dxfId="519" priority="624" operator="containsText" text="Moderado">
      <formula>NOT(ISERROR(SEARCH("Moderado",N10)))</formula>
    </cfRule>
  </conditionalFormatting>
  <conditionalFormatting sqref="D20:D23">
    <cfRule type="containsText" dxfId="518" priority="407" operator="containsText" text="3- Moderado">
      <formula>NOT(ISERROR(SEARCH("3- Moderado",D20)))</formula>
    </cfRule>
    <cfRule type="containsText" dxfId="517" priority="408" operator="containsText" text="6- Moderado">
      <formula>NOT(ISERROR(SEARCH("6- Moderado",D20)))</formula>
    </cfRule>
    <cfRule type="containsText" dxfId="516" priority="409" operator="containsText" text="4- Moderado">
      <formula>NOT(ISERROR(SEARCH("4- Moderado",D20)))</formula>
    </cfRule>
    <cfRule type="containsText" dxfId="515" priority="410" operator="containsText" text="3- Bajo">
      <formula>NOT(ISERROR(SEARCH("3- Bajo",D20)))</formula>
    </cfRule>
    <cfRule type="containsText" dxfId="514" priority="411" operator="containsText" text="4- Bajo">
      <formula>NOT(ISERROR(SEARCH("4- Bajo",D20)))</formula>
    </cfRule>
    <cfRule type="containsText" dxfId="513" priority="412" operator="containsText" text="1- Bajo">
      <formula>NOT(ISERROR(SEARCH("1- Bajo",D20)))</formula>
    </cfRule>
  </conditionalFormatting>
  <conditionalFormatting sqref="O20">
    <cfRule type="containsText" dxfId="512" priority="441" operator="containsText" text="Extremo">
      <formula>NOT(ISERROR(SEARCH("Extremo",O20)))</formula>
    </cfRule>
    <cfRule type="containsText" dxfId="511" priority="442" operator="containsText" text="Alto">
      <formula>NOT(ISERROR(SEARCH("Alto",O20)))</formula>
    </cfRule>
    <cfRule type="containsText" dxfId="510" priority="443" operator="containsText" text="Bajo">
      <formula>NOT(ISERROR(SEARCH("Bajo",O20)))</formula>
    </cfRule>
    <cfRule type="containsText" dxfId="509" priority="444" operator="containsText" text="Moderado">
      <formula>NOT(ISERROR(SEARCH("Moderado",O20)))</formula>
    </cfRule>
  </conditionalFormatting>
  <conditionalFormatting sqref="D30:D33">
    <cfRule type="containsText" dxfId="508" priority="363" operator="containsText" text="3- Moderado">
      <formula>NOT(ISERROR(SEARCH("3- Moderado",D30)))</formula>
    </cfRule>
    <cfRule type="containsText" dxfId="507" priority="364" operator="containsText" text="6- Moderado">
      <formula>NOT(ISERROR(SEARCH("6- Moderado",D30)))</formula>
    </cfRule>
    <cfRule type="containsText" dxfId="506" priority="365" operator="containsText" text="4- Moderado">
      <formula>NOT(ISERROR(SEARCH("4- Moderado",D30)))</formula>
    </cfRule>
    <cfRule type="containsText" dxfId="505" priority="366" operator="containsText" text="3- Bajo">
      <formula>NOT(ISERROR(SEARCH("3- Bajo",D30)))</formula>
    </cfRule>
    <cfRule type="containsText" dxfId="504" priority="367" operator="containsText" text="4- Bajo">
      <formula>NOT(ISERROR(SEARCH("4- Bajo",D30)))</formula>
    </cfRule>
    <cfRule type="containsText" dxfId="503" priority="368" operator="containsText" text="1- Bajo">
      <formula>NOT(ISERROR(SEARCH("1- Bajo",D30)))</formula>
    </cfRule>
  </conditionalFormatting>
  <conditionalFormatting sqref="O30">
    <cfRule type="containsText" dxfId="502" priority="397" operator="containsText" text="Extremo">
      <formula>NOT(ISERROR(SEARCH("Extremo",O30)))</formula>
    </cfRule>
    <cfRule type="containsText" dxfId="501" priority="398" operator="containsText" text="Alto">
      <formula>NOT(ISERROR(SEARCH("Alto",O30)))</formula>
    </cfRule>
    <cfRule type="containsText" dxfId="500" priority="399" operator="containsText" text="Bajo">
      <formula>NOT(ISERROR(SEARCH("Bajo",O30)))</formula>
    </cfRule>
    <cfRule type="containsText" dxfId="499" priority="400" operator="containsText" text="Moderado">
      <formula>NOT(ISERROR(SEARCH("Moderado",O30)))</formula>
    </cfRule>
  </conditionalFormatting>
  <conditionalFormatting sqref="D50:D51">
    <cfRule type="containsText" dxfId="498" priority="275" operator="containsText" text="3- Moderado">
      <formula>NOT(ISERROR(SEARCH("3- Moderado",D50)))</formula>
    </cfRule>
    <cfRule type="containsText" dxfId="497" priority="276" operator="containsText" text="6- Moderado">
      <formula>NOT(ISERROR(SEARCH("6- Moderado",D50)))</formula>
    </cfRule>
    <cfRule type="containsText" dxfId="496" priority="277" operator="containsText" text="4- Moderado">
      <formula>NOT(ISERROR(SEARCH("4- Moderado",D50)))</formula>
    </cfRule>
    <cfRule type="containsText" dxfId="495" priority="278" operator="containsText" text="3- Bajo">
      <formula>NOT(ISERROR(SEARCH("3- Bajo",D50)))</formula>
    </cfRule>
    <cfRule type="containsText" dxfId="494" priority="279" operator="containsText" text="4- Bajo">
      <formula>NOT(ISERROR(SEARCH("4- Bajo",D50)))</formula>
    </cfRule>
    <cfRule type="containsText" dxfId="493" priority="280" operator="containsText" text="1- Bajo">
      <formula>NOT(ISERROR(SEARCH("1- Bajo",D50)))</formula>
    </cfRule>
  </conditionalFormatting>
  <conditionalFormatting sqref="D90:D92">
    <cfRule type="containsText" dxfId="492" priority="151" operator="containsText" text="3- Moderado">
      <formula>NOT(ISERROR(SEARCH("3- Moderado",D90)))</formula>
    </cfRule>
    <cfRule type="containsText" dxfId="491" priority="152" operator="containsText" text="6- Moderado">
      <formula>NOT(ISERROR(SEARCH("6- Moderado",D90)))</formula>
    </cfRule>
    <cfRule type="containsText" dxfId="490" priority="153" operator="containsText" text="4- Moderado">
      <formula>NOT(ISERROR(SEARCH("4- Moderado",D90)))</formula>
    </cfRule>
    <cfRule type="containsText" dxfId="489" priority="154" operator="containsText" text="3- Bajo">
      <formula>NOT(ISERROR(SEARCH("3- Bajo",D90)))</formula>
    </cfRule>
    <cfRule type="containsText" dxfId="488" priority="155" operator="containsText" text="4- Bajo">
      <formula>NOT(ISERROR(SEARCH("4- Bajo",D90)))</formula>
    </cfRule>
    <cfRule type="containsText" dxfId="487" priority="156" operator="containsText" text="1- Bajo">
      <formula>NOT(ISERROR(SEARCH("1- Bajo",D90)))</formula>
    </cfRule>
  </conditionalFormatting>
  <conditionalFormatting sqref="N8:O8">
    <cfRule type="containsText" dxfId="486" priority="141" operator="containsText" text="3- Moderado">
      <formula>NOT(ISERROR(SEARCH("3- Moderado",N8)))</formula>
    </cfRule>
    <cfRule type="containsText" dxfId="485" priority="142" operator="containsText" text="6- Moderado">
      <formula>NOT(ISERROR(SEARCH("6- Moderado",N8)))</formula>
    </cfRule>
    <cfRule type="containsText" dxfId="484" priority="143" operator="containsText" text="4- Moderado">
      <formula>NOT(ISERROR(SEARCH("4- Moderado",N8)))</formula>
    </cfRule>
    <cfRule type="containsText" dxfId="483" priority="144" operator="containsText" text="3- Bajo">
      <formula>NOT(ISERROR(SEARCH("3- Bajo",N8)))</formula>
    </cfRule>
    <cfRule type="containsText" dxfId="482" priority="145" operator="containsText" text="4- Bajo">
      <formula>NOT(ISERROR(SEARCH("4- Bajo",N8)))</formula>
    </cfRule>
    <cfRule type="containsText" dxfId="481" priority="146" operator="containsText" text="1- Bajo">
      <formula>NOT(ISERROR(SEARCH("1- Bajo",N8)))</formula>
    </cfRule>
  </conditionalFormatting>
  <conditionalFormatting sqref="H80">
    <cfRule type="containsText" dxfId="480" priority="109" operator="containsText" text="Muy Baja">
      <formula>NOT(ISERROR(SEARCH("Muy Baja",H80)))</formula>
    </cfRule>
    <cfRule type="containsText" dxfId="479" priority="110" operator="containsText" text="Baja">
      <formula>NOT(ISERROR(SEARCH("Baja",H80)))</formula>
    </cfRule>
    <cfRule type="containsText" dxfId="478" priority="111" operator="containsText" text="Muy Alta">
      <formula>NOT(ISERROR(SEARCH("Muy Alta",H80)))</formula>
    </cfRule>
    <cfRule type="containsText" dxfId="477" priority="112" operator="containsText" text="Alta">
      <formula>NOT(ISERROR(SEARCH("Alta",H80)))</formula>
    </cfRule>
    <cfRule type="containsText" dxfId="476" priority="113" operator="containsText" text="Media">
      <formula>NOT(ISERROR(SEARCH("Media",H80)))</formula>
    </cfRule>
    <cfRule type="containsText" dxfId="475" priority="114" operator="containsText" text="Media">
      <formula>NOT(ISERROR(SEARCH("Media",H80)))</formula>
    </cfRule>
    <cfRule type="containsText" dxfId="474" priority="115" operator="containsText" text="Media">
      <formula>NOT(ISERROR(SEARCH("Media",H80)))</formula>
    </cfRule>
    <cfRule type="containsText" dxfId="473" priority="116" operator="containsText" text="Muy Baja">
      <formula>NOT(ISERROR(SEARCH("Muy Baja",H80)))</formula>
    </cfRule>
    <cfRule type="containsText" dxfId="472" priority="117" operator="containsText" text="Baja">
      <formula>NOT(ISERROR(SEARCH("Baja",H80)))</formula>
    </cfRule>
    <cfRule type="containsText" dxfId="471" priority="118" operator="containsText" text="Muy Baja">
      <formula>NOT(ISERROR(SEARCH("Muy Baja",H80)))</formula>
    </cfRule>
    <cfRule type="containsText" dxfId="470" priority="119" operator="containsText" text="Muy Baja">
      <formula>NOT(ISERROR(SEARCH("Muy Baja",H80)))</formula>
    </cfRule>
    <cfRule type="containsText" dxfId="469" priority="120" operator="containsText" text="Muy Baja">
      <formula>NOT(ISERROR(SEARCH("Muy Baja",H80)))</formula>
    </cfRule>
    <cfRule type="containsText" dxfId="468" priority="121" operator="containsText" text="Muy Baja'Tabla probabilidad'!">
      <formula>NOT(ISERROR(SEARCH("Muy Baja'Tabla probabilidad'!",H80)))</formula>
    </cfRule>
    <cfRule type="containsText" dxfId="467" priority="122" operator="containsText" text="Muy bajo">
      <formula>NOT(ISERROR(SEARCH("Muy bajo",H80)))</formula>
    </cfRule>
    <cfRule type="containsText" dxfId="466" priority="123" operator="containsText" text="Alta">
      <formula>NOT(ISERROR(SEARCH("Alta",H80)))</formula>
    </cfRule>
    <cfRule type="containsText" dxfId="465" priority="124" operator="containsText" text="Media">
      <formula>NOT(ISERROR(SEARCH("Media",H80)))</formula>
    </cfRule>
    <cfRule type="containsText" dxfId="464" priority="125" operator="containsText" text="Baja">
      <formula>NOT(ISERROR(SEARCH("Baja",H80)))</formula>
    </cfRule>
    <cfRule type="containsText" dxfId="463" priority="126" operator="containsText" text="Muy baja">
      <formula>NOT(ISERROR(SEARCH("Muy baja",H80)))</formula>
    </cfRule>
    <cfRule type="cellIs" dxfId="462" priority="129" operator="between">
      <formula>1</formula>
      <formula>2</formula>
    </cfRule>
    <cfRule type="cellIs" dxfId="461" priority="130" operator="between">
      <formula>0</formula>
      <formula>2</formula>
    </cfRule>
  </conditionalFormatting>
  <conditionalFormatting sqref="M80 K80:K89">
    <cfRule type="containsText" dxfId="460" priority="103" operator="containsText" text="Catastrófico">
      <formula>NOT(ISERROR(SEARCH("Catastrófico",K80)))</formula>
    </cfRule>
    <cfRule type="containsText" dxfId="459" priority="104" operator="containsText" text="Mayor">
      <formula>NOT(ISERROR(SEARCH("Mayor",K80)))</formula>
    </cfRule>
    <cfRule type="containsText" dxfId="458" priority="105" operator="containsText" text="Alta">
      <formula>NOT(ISERROR(SEARCH("Alta",K80)))</formula>
    </cfRule>
    <cfRule type="containsText" dxfId="457" priority="106" operator="containsText" text="Moderado">
      <formula>NOT(ISERROR(SEARCH("Moderado",K80)))</formula>
    </cfRule>
    <cfRule type="containsText" dxfId="456" priority="107" operator="containsText" text="Menor">
      <formula>NOT(ISERROR(SEARCH("Menor",K80)))</formula>
    </cfRule>
    <cfRule type="containsText" dxfId="455" priority="108" operator="containsText" text="Leve">
      <formula>NOT(ISERROR(SEARCH("Leve",K80)))</formula>
    </cfRule>
  </conditionalFormatting>
  <conditionalFormatting sqref="N80">
    <cfRule type="containsText" dxfId="454" priority="131" operator="containsText" text="Extremo">
      <formula>NOT(ISERROR(SEARCH("Extremo",N80)))</formula>
    </cfRule>
    <cfRule type="containsText" dxfId="453" priority="132" operator="containsText" text="Alto">
      <formula>NOT(ISERROR(SEARCH("Alto",N80)))</formula>
    </cfRule>
    <cfRule type="containsText" dxfId="452" priority="133" operator="containsText" text="Bajo">
      <formula>NOT(ISERROR(SEARCH("Bajo",N80)))</formula>
    </cfRule>
    <cfRule type="containsText" dxfId="451" priority="134" operator="containsText" text="Moderado">
      <formula>NOT(ISERROR(SEARCH("Moderado",N80)))</formula>
    </cfRule>
  </conditionalFormatting>
  <conditionalFormatting sqref="D80:D81">
    <cfRule type="containsText" dxfId="450" priority="97" operator="containsText" text="3- Moderado">
      <formula>NOT(ISERROR(SEARCH("3- Moderado",D80)))</formula>
    </cfRule>
    <cfRule type="containsText" dxfId="449" priority="98" operator="containsText" text="6- Moderado">
      <formula>NOT(ISERROR(SEARCH("6- Moderado",D80)))</formula>
    </cfRule>
    <cfRule type="containsText" dxfId="448" priority="99" operator="containsText" text="4- Moderado">
      <formula>NOT(ISERROR(SEARCH("4- Moderado",D80)))</formula>
    </cfRule>
    <cfRule type="containsText" dxfId="447" priority="100" operator="containsText" text="3- Bajo">
      <formula>NOT(ISERROR(SEARCH("3- Bajo",D80)))</formula>
    </cfRule>
    <cfRule type="containsText" dxfId="446" priority="101" operator="containsText" text="4- Bajo">
      <formula>NOT(ISERROR(SEARCH("4- Bajo",D80)))</formula>
    </cfRule>
    <cfRule type="containsText" dxfId="445" priority="102" operator="containsText" text="1- Bajo">
      <formula>NOT(ISERROR(SEARCH("1- Bajo",D80)))</formula>
    </cfRule>
  </conditionalFormatting>
  <conditionalFormatting sqref="H70">
    <cfRule type="containsText" dxfId="444" priority="71" operator="containsText" text="Muy Baja">
      <formula>NOT(ISERROR(SEARCH("Muy Baja",H70)))</formula>
    </cfRule>
    <cfRule type="containsText" dxfId="443" priority="72" operator="containsText" text="Baja">
      <formula>NOT(ISERROR(SEARCH("Baja",H70)))</formula>
    </cfRule>
    <cfRule type="containsText" dxfId="442" priority="73" operator="containsText" text="Muy Alta">
      <formula>NOT(ISERROR(SEARCH("Muy Alta",H70)))</formula>
    </cfRule>
    <cfRule type="containsText" dxfId="441" priority="74" operator="containsText" text="Alta">
      <formula>NOT(ISERROR(SEARCH("Alta",H70)))</formula>
    </cfRule>
    <cfRule type="containsText" dxfId="440" priority="75" operator="containsText" text="Media">
      <formula>NOT(ISERROR(SEARCH("Media",H70)))</formula>
    </cfRule>
    <cfRule type="containsText" dxfId="439" priority="76" operator="containsText" text="Media">
      <formula>NOT(ISERROR(SEARCH("Media",H70)))</formula>
    </cfRule>
    <cfRule type="containsText" dxfId="438" priority="77" operator="containsText" text="Media">
      <formula>NOT(ISERROR(SEARCH("Media",H70)))</formula>
    </cfRule>
    <cfRule type="containsText" dxfId="437" priority="78" operator="containsText" text="Muy Baja">
      <formula>NOT(ISERROR(SEARCH("Muy Baja",H70)))</formula>
    </cfRule>
    <cfRule type="containsText" dxfId="436" priority="79" operator="containsText" text="Baja">
      <formula>NOT(ISERROR(SEARCH("Baja",H70)))</formula>
    </cfRule>
    <cfRule type="containsText" dxfId="435" priority="80" operator="containsText" text="Muy Baja">
      <formula>NOT(ISERROR(SEARCH("Muy Baja",H70)))</formula>
    </cfRule>
    <cfRule type="containsText" dxfId="434" priority="81" operator="containsText" text="Muy Baja">
      <formula>NOT(ISERROR(SEARCH("Muy Baja",H70)))</formula>
    </cfRule>
    <cfRule type="containsText" dxfId="433" priority="82" operator="containsText" text="Muy Baja">
      <formula>NOT(ISERROR(SEARCH("Muy Baja",H70)))</formula>
    </cfRule>
    <cfRule type="containsText" dxfId="432" priority="83" operator="containsText" text="Muy Baja'Tabla probabilidad'!">
      <formula>NOT(ISERROR(SEARCH("Muy Baja'Tabla probabilidad'!",H70)))</formula>
    </cfRule>
    <cfRule type="containsText" dxfId="431" priority="84" operator="containsText" text="Muy bajo">
      <formula>NOT(ISERROR(SEARCH("Muy bajo",H70)))</formula>
    </cfRule>
    <cfRule type="containsText" dxfId="430" priority="85" operator="containsText" text="Alta">
      <formula>NOT(ISERROR(SEARCH("Alta",H70)))</formula>
    </cfRule>
    <cfRule type="containsText" dxfId="429" priority="86" operator="containsText" text="Media">
      <formula>NOT(ISERROR(SEARCH("Media",H70)))</formula>
    </cfRule>
    <cfRule type="containsText" dxfId="428" priority="87" operator="containsText" text="Baja">
      <formula>NOT(ISERROR(SEARCH("Baja",H70)))</formula>
    </cfRule>
    <cfRule type="containsText" dxfId="427" priority="88" operator="containsText" text="Muy baja">
      <formula>NOT(ISERROR(SEARCH("Muy baja",H70)))</formula>
    </cfRule>
    <cfRule type="cellIs" dxfId="426" priority="91" operator="between">
      <formula>1</formula>
      <formula>2</formula>
    </cfRule>
    <cfRule type="cellIs" dxfId="425" priority="92" operator="between">
      <formula>0</formula>
      <formula>2</formula>
    </cfRule>
  </conditionalFormatting>
  <conditionalFormatting sqref="M70 K70:K79">
    <cfRule type="containsText" dxfId="424" priority="65" operator="containsText" text="Catastrófico">
      <formula>NOT(ISERROR(SEARCH("Catastrófico",K70)))</formula>
    </cfRule>
    <cfRule type="containsText" dxfId="423" priority="66" operator="containsText" text="Mayor">
      <formula>NOT(ISERROR(SEARCH("Mayor",K70)))</formula>
    </cfRule>
    <cfRule type="containsText" dxfId="422" priority="67" operator="containsText" text="Alta">
      <formula>NOT(ISERROR(SEARCH("Alta",K70)))</formula>
    </cfRule>
    <cfRule type="containsText" dxfId="421" priority="68" operator="containsText" text="Moderado">
      <formula>NOT(ISERROR(SEARCH("Moderado",K70)))</formula>
    </cfRule>
    <cfRule type="containsText" dxfId="420" priority="69" operator="containsText" text="Menor">
      <formula>NOT(ISERROR(SEARCH("Menor",K70)))</formula>
    </cfRule>
    <cfRule type="containsText" dxfId="419" priority="70" operator="containsText" text="Leve">
      <formula>NOT(ISERROR(SEARCH("Leve",K70)))</formula>
    </cfRule>
  </conditionalFormatting>
  <conditionalFormatting sqref="N70">
    <cfRule type="containsText" dxfId="418" priority="93" operator="containsText" text="Extremo">
      <formula>NOT(ISERROR(SEARCH("Extremo",N70)))</formula>
    </cfRule>
    <cfRule type="containsText" dxfId="417" priority="94" operator="containsText" text="Alto">
      <formula>NOT(ISERROR(SEARCH("Alto",N70)))</formula>
    </cfRule>
    <cfRule type="containsText" dxfId="416" priority="95" operator="containsText" text="Bajo">
      <formula>NOT(ISERROR(SEARCH("Bajo",N70)))</formula>
    </cfRule>
    <cfRule type="containsText" dxfId="415" priority="96" operator="containsText" text="Moderado">
      <formula>NOT(ISERROR(SEARCH("Moderado",N70)))</formula>
    </cfRule>
  </conditionalFormatting>
  <conditionalFormatting sqref="D70:D72">
    <cfRule type="containsText" dxfId="414" priority="59" operator="containsText" text="3- Moderado">
      <formula>NOT(ISERROR(SEARCH("3- Moderado",D70)))</formula>
    </cfRule>
    <cfRule type="containsText" dxfId="413" priority="60" operator="containsText" text="6- Moderado">
      <formula>NOT(ISERROR(SEARCH("6- Moderado",D70)))</formula>
    </cfRule>
    <cfRule type="containsText" dxfId="412" priority="61" operator="containsText" text="4- Moderado">
      <formula>NOT(ISERROR(SEARCH("4- Moderado",D70)))</formula>
    </cfRule>
    <cfRule type="containsText" dxfId="411" priority="62" operator="containsText" text="3- Bajo">
      <formula>NOT(ISERROR(SEARCH("3- Bajo",D70)))</formula>
    </cfRule>
    <cfRule type="containsText" dxfId="410" priority="63" operator="containsText" text="4- Bajo">
      <formula>NOT(ISERROR(SEARCH("4- Bajo",D70)))</formula>
    </cfRule>
    <cfRule type="containsText" dxfId="409" priority="64" operator="containsText" text="1- Bajo">
      <formula>NOT(ISERROR(SEARCH("1- Bajo",D70)))</formula>
    </cfRule>
  </conditionalFormatting>
  <conditionalFormatting sqref="H60">
    <cfRule type="containsText" dxfId="408" priority="33" operator="containsText" text="Muy Baja">
      <formula>NOT(ISERROR(SEARCH("Muy Baja",H60)))</formula>
    </cfRule>
    <cfRule type="containsText" dxfId="407" priority="34" operator="containsText" text="Baja">
      <formula>NOT(ISERROR(SEARCH("Baja",H60)))</formula>
    </cfRule>
    <cfRule type="containsText" dxfId="406" priority="35" operator="containsText" text="Muy Alta">
      <formula>NOT(ISERROR(SEARCH("Muy Alta",H60)))</formula>
    </cfRule>
    <cfRule type="containsText" dxfId="405" priority="36" operator="containsText" text="Alta">
      <formula>NOT(ISERROR(SEARCH("Alta",H60)))</formula>
    </cfRule>
    <cfRule type="containsText" dxfId="404" priority="37" operator="containsText" text="Media">
      <formula>NOT(ISERROR(SEARCH("Media",H60)))</formula>
    </cfRule>
    <cfRule type="containsText" dxfId="403" priority="38" operator="containsText" text="Media">
      <formula>NOT(ISERROR(SEARCH("Media",H60)))</formula>
    </cfRule>
    <cfRule type="containsText" dxfId="402" priority="39" operator="containsText" text="Media">
      <formula>NOT(ISERROR(SEARCH("Media",H60)))</formula>
    </cfRule>
    <cfRule type="containsText" dxfId="401" priority="40" operator="containsText" text="Muy Baja">
      <formula>NOT(ISERROR(SEARCH("Muy Baja",H60)))</formula>
    </cfRule>
    <cfRule type="containsText" dxfId="400" priority="41" operator="containsText" text="Baja">
      <formula>NOT(ISERROR(SEARCH("Baja",H60)))</formula>
    </cfRule>
    <cfRule type="containsText" dxfId="399" priority="42" operator="containsText" text="Muy Baja">
      <formula>NOT(ISERROR(SEARCH("Muy Baja",H60)))</formula>
    </cfRule>
    <cfRule type="containsText" dxfId="398" priority="43" operator="containsText" text="Muy Baja">
      <formula>NOT(ISERROR(SEARCH("Muy Baja",H60)))</formula>
    </cfRule>
    <cfRule type="containsText" dxfId="397" priority="44" operator="containsText" text="Muy Baja">
      <formula>NOT(ISERROR(SEARCH("Muy Baja",H60)))</formula>
    </cfRule>
    <cfRule type="containsText" dxfId="396" priority="45" operator="containsText" text="Muy Baja'Tabla probabilidad'!">
      <formula>NOT(ISERROR(SEARCH("Muy Baja'Tabla probabilidad'!",H60)))</formula>
    </cfRule>
    <cfRule type="containsText" dxfId="395" priority="46" operator="containsText" text="Muy bajo">
      <formula>NOT(ISERROR(SEARCH("Muy bajo",H60)))</formula>
    </cfRule>
    <cfRule type="containsText" dxfId="394" priority="47" operator="containsText" text="Alta">
      <formula>NOT(ISERROR(SEARCH("Alta",H60)))</formula>
    </cfRule>
    <cfRule type="containsText" dxfId="393" priority="48" operator="containsText" text="Media">
      <formula>NOT(ISERROR(SEARCH("Media",H60)))</formula>
    </cfRule>
    <cfRule type="containsText" dxfId="392" priority="49" operator="containsText" text="Baja">
      <formula>NOT(ISERROR(SEARCH("Baja",H60)))</formula>
    </cfRule>
    <cfRule type="containsText" dxfId="391" priority="50" operator="containsText" text="Muy baja">
      <formula>NOT(ISERROR(SEARCH("Muy baja",H60)))</formula>
    </cfRule>
    <cfRule type="cellIs" dxfId="390" priority="53" operator="between">
      <formula>1</formula>
      <formula>2</formula>
    </cfRule>
    <cfRule type="cellIs" dxfId="389" priority="54" operator="between">
      <formula>0</formula>
      <formula>2</formula>
    </cfRule>
  </conditionalFormatting>
  <conditionalFormatting sqref="M60 K60:K69">
    <cfRule type="containsText" dxfId="388" priority="27" operator="containsText" text="Catastrófico">
      <formula>NOT(ISERROR(SEARCH("Catastrófico",K60)))</formula>
    </cfRule>
    <cfRule type="containsText" dxfId="387" priority="28" operator="containsText" text="Mayor">
      <formula>NOT(ISERROR(SEARCH("Mayor",K60)))</formula>
    </cfRule>
    <cfRule type="containsText" dxfId="386" priority="29" operator="containsText" text="Alta">
      <formula>NOT(ISERROR(SEARCH("Alta",K60)))</formula>
    </cfRule>
    <cfRule type="containsText" dxfId="385" priority="30" operator="containsText" text="Moderado">
      <formula>NOT(ISERROR(SEARCH("Moderado",K60)))</formula>
    </cfRule>
    <cfRule type="containsText" dxfId="384" priority="31" operator="containsText" text="Menor">
      <formula>NOT(ISERROR(SEARCH("Menor",K60)))</formula>
    </cfRule>
    <cfRule type="containsText" dxfId="383" priority="32" operator="containsText" text="Leve">
      <formula>NOT(ISERROR(SEARCH("Leve",K60)))</formula>
    </cfRule>
  </conditionalFormatting>
  <conditionalFormatting sqref="N60">
    <cfRule type="containsText" dxfId="382" priority="55" operator="containsText" text="Extremo">
      <formula>NOT(ISERROR(SEARCH("Extremo",N60)))</formula>
    </cfRule>
    <cfRule type="containsText" dxfId="381" priority="56" operator="containsText" text="Alto">
      <formula>NOT(ISERROR(SEARCH("Alto",N60)))</formula>
    </cfRule>
    <cfRule type="containsText" dxfId="380" priority="57" operator="containsText" text="Bajo">
      <formula>NOT(ISERROR(SEARCH("Bajo",N60)))</formula>
    </cfRule>
    <cfRule type="containsText" dxfId="379" priority="58" operator="containsText" text="Moderado">
      <formula>NOT(ISERROR(SEARCH("Moderado",N60)))</formula>
    </cfRule>
  </conditionalFormatting>
  <conditionalFormatting sqref="D60:D61">
    <cfRule type="containsText" dxfId="378" priority="21" operator="containsText" text="3- Moderado">
      <formula>NOT(ISERROR(SEARCH("3- Moderado",D60)))</formula>
    </cfRule>
    <cfRule type="containsText" dxfId="377" priority="22" operator="containsText" text="6- Moderado">
      <formula>NOT(ISERROR(SEARCH("6- Moderado",D60)))</formula>
    </cfRule>
    <cfRule type="containsText" dxfId="376" priority="23" operator="containsText" text="4- Moderado">
      <formula>NOT(ISERROR(SEARCH("4- Moderado",D60)))</formula>
    </cfRule>
    <cfRule type="containsText" dxfId="375" priority="24" operator="containsText" text="3- Bajo">
      <formula>NOT(ISERROR(SEARCH("3- Bajo",D60)))</formula>
    </cfRule>
    <cfRule type="containsText" dxfId="374" priority="25" operator="containsText" text="4- Bajo">
      <formula>NOT(ISERROR(SEARCH("4- Bajo",D60)))</formula>
    </cfRule>
    <cfRule type="containsText" dxfId="373" priority="26" operator="containsText" text="1- Bajo">
      <formula>NOT(ISERROR(SEARCH("1- Bajo",D60)))</formula>
    </cfRule>
  </conditionalFormatting>
  <printOptions horizontalCentered="1"/>
  <pageMargins left="0.70866141732283472" right="0.70866141732283472" top="0.74803149606299213" bottom="0.74803149606299213" header="0.31496062992125984" footer="0.31496062992125984"/>
  <pageSetup scale="37"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17" operator="containsText" id="{AA33B07E-BE8F-4B6B-A87A-4079EED8E612}">
            <xm:f>NOT(ISERROR(SEARCH(#REF!,H10)))</xm:f>
            <xm:f>#REF!</xm:f>
            <x14:dxf>
              <font>
                <color rgb="FF006100"/>
              </font>
              <fill>
                <patternFill>
                  <bgColor rgb="FFC6EFCE"/>
                </patternFill>
              </fill>
            </x14:dxf>
          </x14:cfRule>
          <x14:cfRule type="containsText" priority="618" operator="containsText" id="{8D8F2D8B-417A-4DC6-AC0D-BA260E014A2D}">
            <xm:f>NOT(ISERROR(SEARCH(#REF!,H10)))</xm:f>
            <xm:f>#REF!</xm:f>
            <x14:dxf>
              <font>
                <color rgb="FF9C0006"/>
              </font>
              <fill>
                <patternFill>
                  <bgColor rgb="FFFFC7CE"/>
                </patternFill>
              </fill>
            </x14:dxf>
          </x14:cfRule>
          <xm:sqref>H10 H20 H30 H40 H90 H50</xm:sqref>
        </x14:conditionalFormatting>
        <x14:conditionalFormatting xmlns:xm="http://schemas.microsoft.com/office/excel/2006/main">
          <x14:cfRule type="containsText" priority="127" operator="containsText" id="{42E87FE5-C261-43BC-A7FC-B325406E1BD9}">
            <xm:f>NOT(ISERROR(SEARCH(#REF!,H80)))</xm:f>
            <xm:f>#REF!</xm:f>
            <x14:dxf>
              <font>
                <color rgb="FF006100"/>
              </font>
              <fill>
                <patternFill>
                  <bgColor rgb="FFC6EFCE"/>
                </patternFill>
              </fill>
            </x14:dxf>
          </x14:cfRule>
          <x14:cfRule type="containsText" priority="128" operator="containsText" id="{BFAD6049-2653-411D-B65E-22C597233938}">
            <xm:f>NOT(ISERROR(SEARCH(#REF!,H80)))</xm:f>
            <xm:f>#REF!</xm:f>
            <x14:dxf>
              <font>
                <color rgb="FF9C0006"/>
              </font>
              <fill>
                <patternFill>
                  <bgColor rgb="FFFFC7CE"/>
                </patternFill>
              </fill>
            </x14:dxf>
          </x14:cfRule>
          <xm:sqref>H80</xm:sqref>
        </x14:conditionalFormatting>
        <x14:conditionalFormatting xmlns:xm="http://schemas.microsoft.com/office/excel/2006/main">
          <x14:cfRule type="containsText" priority="89" operator="containsText" id="{998971FF-730B-4FAD-A5AE-C5A0C8AE57F5}">
            <xm:f>NOT(ISERROR(SEARCH(#REF!,H70)))</xm:f>
            <xm:f>#REF!</xm:f>
            <x14:dxf>
              <font>
                <color rgb="FF006100"/>
              </font>
              <fill>
                <patternFill>
                  <bgColor rgb="FFC6EFCE"/>
                </patternFill>
              </fill>
            </x14:dxf>
          </x14:cfRule>
          <x14:cfRule type="containsText" priority="90" operator="containsText" id="{CC897B01-DDA2-4A10-8311-406D856405B4}">
            <xm:f>NOT(ISERROR(SEARCH(#REF!,H70)))</xm:f>
            <xm:f>#REF!</xm:f>
            <x14:dxf>
              <font>
                <color rgb="FF9C0006"/>
              </font>
              <fill>
                <patternFill>
                  <bgColor rgb="FFFFC7CE"/>
                </patternFill>
              </fill>
            </x14:dxf>
          </x14:cfRule>
          <xm:sqref>H70</xm:sqref>
        </x14:conditionalFormatting>
        <x14:conditionalFormatting xmlns:xm="http://schemas.microsoft.com/office/excel/2006/main">
          <x14:cfRule type="containsText" priority="51" operator="containsText" id="{33F96878-B8E5-470A-8B3B-0ABDCC17E235}">
            <xm:f>NOT(ISERROR(SEARCH(#REF!,H60)))</xm:f>
            <xm:f>#REF!</xm:f>
            <x14:dxf>
              <font>
                <color rgb="FF006100"/>
              </font>
              <fill>
                <patternFill>
                  <bgColor rgb="FFC6EFCE"/>
                </patternFill>
              </fill>
            </x14:dxf>
          </x14:cfRule>
          <x14:cfRule type="containsText" priority="52" operator="containsText" id="{32BE815F-C2BD-41B0-B2D4-47DE8B3C6E0F}">
            <xm:f>NOT(ISERROR(SEARCH(#REF!,H60)))</xm:f>
            <xm:f>#REF!</xm:f>
            <x14:dxf>
              <font>
                <color rgb="FF9C0006"/>
              </font>
              <fill>
                <patternFill>
                  <bgColor rgb="FFFFC7CE"/>
                </patternFill>
              </fill>
            </x14:dxf>
          </x14:cfRule>
          <xm:sqref>H60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admiistracion'!$I$17:$I$22</xm:f>
          </x14:formula1>
          <xm:sqref>I10:I99</xm:sqref>
        </x14:dataValidation>
        <x14:dataValidation type="list" allowBlank="1" showInputMessage="1" showErrorMessage="1" xr:uid="{1C6F449E-A5F5-4A5F-95F3-C6B512061812}">
          <x14:formula1>
            <xm:f>IF(I10='8- Politicas de admiistracion'!$B$16,'8- Politicas de admiistracion'!$C$17:$C$21,IF(I10='8- Politicas de admiistracion'!$B$24,'8- Politicas de admiistracion'!$C$25:$C$29,IF(I10='8- Politicas de admiistracion'!$B$32,'8- Politicas de admiistracion'!$C$33:$C$37,IF(I10='8- Politicas de admiistracion'!$B$40,'8- Politicas de admiistracion'!$C$41:$C$45,IF(I10='8- Politicas de admiistracion'!$B$48,'8- Politicas de admiistracion'!$C$49:$C$53,IF(I10='8- Politicas de admiistracion'!$B$56,'8- Politicas de admiistracion'!$C$57:$C$61))))))</xm:f>
          </x14:formula1>
          <xm:sqref>J10:J99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99"/>
  <sheetViews>
    <sheetView showGridLines="0" topLeftCell="A7" zoomScale="115" zoomScaleNormal="115" zoomScalePageLayoutView="70" workbookViewId="0">
      <pane xSplit="2" ySplit="3" topLeftCell="N40" activePane="bottomRight" state="frozen"/>
      <selection pane="bottomRight" activeCell="W40" sqref="W40"/>
      <selection pane="bottomLeft" activeCell="A10" sqref="A10"/>
      <selection pane="topRight" activeCell="C7" sqref="C7"/>
    </sheetView>
  </sheetViews>
  <sheetFormatPr defaultColWidth="11.42578125" defaultRowHeight="15"/>
  <cols>
    <col min="1" max="1" width="7" customWidth="1"/>
    <col min="2" max="2" width="34.5703125" customWidth="1"/>
    <col min="3" max="3" width="51.28515625" style="22" customWidth="1"/>
    <col min="4" max="4" width="5" hidden="1" customWidth="1"/>
    <col min="5" max="5" width="65.5703125" customWidth="1"/>
    <col min="6" max="6" width="10.28515625" customWidth="1"/>
    <col min="7" max="7" width="13.28515625" customWidth="1"/>
    <col min="8" max="8" width="13.5703125" customWidth="1"/>
    <col min="9" max="9" width="15.140625" customWidth="1"/>
    <col min="10" max="10" width="8.42578125" customWidth="1"/>
    <col min="11" max="11" width="8.140625" customWidth="1"/>
    <col min="12" max="12" width="57.5703125" customWidth="1"/>
    <col min="13" max="13" width="79.42578125" customWidth="1"/>
    <col min="14" max="14" width="7.7109375" customWidth="1"/>
    <col min="15" max="15" width="11" customWidth="1"/>
    <col min="16" max="17" width="10" customWidth="1"/>
    <col min="18" max="18" width="8.85546875" customWidth="1"/>
    <col min="19" max="19" width="11.42578125" customWidth="1"/>
    <col min="20" max="20" width="21.140625" style="16" customWidth="1"/>
    <col min="21" max="21" width="20" style="15" customWidth="1"/>
    <col min="22" max="22" width="28.85546875" style="17" customWidth="1"/>
    <col min="23" max="278" width="11.42578125" style="9"/>
    <col min="279" max="16384" width="11.42578125" style="14"/>
  </cols>
  <sheetData>
    <row r="1" spans="1:278" s="11" customFormat="1" ht="21.75" customHeight="1" thickTop="1">
      <c r="A1" s="70"/>
      <c r="B1" s="71"/>
      <c r="C1" s="396" t="s">
        <v>338</v>
      </c>
      <c r="D1" s="396"/>
      <c r="E1" s="396"/>
      <c r="F1" s="396"/>
      <c r="G1" s="396"/>
      <c r="H1" s="396"/>
      <c r="I1" s="396"/>
      <c r="J1" s="396"/>
      <c r="K1" s="396"/>
      <c r="L1" s="396"/>
      <c r="M1" s="396"/>
      <c r="N1" s="396"/>
      <c r="O1" s="396"/>
      <c r="P1" s="396"/>
      <c r="Q1" s="396"/>
      <c r="R1" s="396"/>
      <c r="S1" s="396"/>
      <c r="T1" s="396"/>
      <c r="U1" s="396"/>
      <c r="V1" s="396"/>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396"/>
      <c r="D2" s="396"/>
      <c r="E2" s="396"/>
      <c r="F2" s="396"/>
      <c r="G2" s="396"/>
      <c r="H2" s="396"/>
      <c r="I2" s="396"/>
      <c r="J2" s="396"/>
      <c r="K2" s="396"/>
      <c r="L2" s="396"/>
      <c r="M2" s="396"/>
      <c r="N2" s="396"/>
      <c r="O2" s="396"/>
      <c r="P2" s="396"/>
      <c r="Q2" s="396"/>
      <c r="R2" s="396"/>
      <c r="S2" s="396"/>
      <c r="T2" s="396"/>
      <c r="U2" s="396"/>
      <c r="V2" s="396"/>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396"/>
      <c r="D3" s="396"/>
      <c r="E3" s="396"/>
      <c r="F3" s="396"/>
      <c r="G3" s="396"/>
      <c r="H3" s="396"/>
      <c r="I3" s="396"/>
      <c r="J3" s="396"/>
      <c r="K3" s="396"/>
      <c r="L3" s="396"/>
      <c r="M3" s="396"/>
      <c r="N3" s="396"/>
      <c r="O3" s="396"/>
      <c r="P3" s="396"/>
      <c r="Q3" s="396"/>
      <c r="R3" s="396"/>
      <c r="S3" s="396"/>
      <c r="T3" s="396"/>
      <c r="U3" s="396"/>
      <c r="V3" s="396"/>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364" t="s">
        <v>339</v>
      </c>
      <c r="B4" s="364"/>
      <c r="C4" s="397" t="s">
        <v>5</v>
      </c>
      <c r="D4" s="397"/>
      <c r="E4" s="397"/>
      <c r="F4" s="397"/>
      <c r="G4" s="397"/>
      <c r="H4" s="397"/>
      <c r="I4" s="397"/>
      <c r="J4" s="397"/>
      <c r="K4" s="397"/>
      <c r="L4" s="397"/>
      <c r="M4" s="397"/>
      <c r="N4" s="397"/>
      <c r="O4" s="397"/>
      <c r="P4" s="397"/>
      <c r="Q4" s="397"/>
      <c r="R4" s="397"/>
      <c r="S4" s="397"/>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52.5" customHeight="1" thickTop="1" thickBot="1">
      <c r="A5" s="364" t="s">
        <v>340</v>
      </c>
      <c r="B5" s="364"/>
      <c r="C5" s="398" t="s">
        <v>341</v>
      </c>
      <c r="D5" s="398"/>
      <c r="E5" s="398"/>
      <c r="F5" s="398"/>
      <c r="G5" s="398"/>
      <c r="H5" s="398"/>
      <c r="I5" s="398"/>
      <c r="J5" s="398"/>
      <c r="K5" s="398"/>
      <c r="L5" s="398"/>
      <c r="M5" s="398"/>
      <c r="N5" s="398"/>
      <c r="O5" s="398"/>
      <c r="P5" s="398"/>
      <c r="Q5" s="398"/>
      <c r="R5" s="398"/>
      <c r="S5" s="398"/>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364" t="s">
        <v>342</v>
      </c>
      <c r="B6" s="364"/>
      <c r="C6" s="397" t="s">
        <v>256</v>
      </c>
      <c r="D6" s="397"/>
      <c r="E6" s="397"/>
      <c r="F6" s="397"/>
      <c r="G6" s="397"/>
      <c r="H6" s="397"/>
      <c r="I6" s="397"/>
      <c r="J6" s="397"/>
      <c r="K6" s="397"/>
      <c r="L6" s="397"/>
      <c r="M6" s="397"/>
      <c r="N6" s="397"/>
      <c r="O6" s="397"/>
      <c r="P6" s="397"/>
      <c r="Q6" s="397"/>
      <c r="R6" s="397"/>
      <c r="S6" s="397"/>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399" t="s">
        <v>257</v>
      </c>
      <c r="B7" s="399"/>
      <c r="C7" s="399"/>
      <c r="D7" s="410" t="s">
        <v>343</v>
      </c>
      <c r="E7" s="411"/>
      <c r="F7" s="411"/>
      <c r="G7" s="411"/>
      <c r="H7" s="411"/>
      <c r="I7" s="411"/>
      <c r="J7" s="411"/>
      <c r="K7" s="411"/>
      <c r="L7" s="411"/>
      <c r="M7" s="411"/>
      <c r="N7" s="411"/>
      <c r="O7" s="411"/>
      <c r="P7" s="411"/>
      <c r="Q7" s="411"/>
      <c r="R7" s="412"/>
      <c r="S7" s="162"/>
      <c r="T7" s="399" t="s">
        <v>344</v>
      </c>
      <c r="U7" s="399"/>
      <c r="V7" s="399"/>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40.5" customHeight="1" thickTop="1" thickBot="1">
      <c r="A8" s="400" t="s">
        <v>262</v>
      </c>
      <c r="B8" s="399" t="s">
        <v>345</v>
      </c>
      <c r="C8" s="402" t="s">
        <v>258</v>
      </c>
      <c r="D8" s="404" t="s">
        <v>346</v>
      </c>
      <c r="E8" s="406" t="s">
        <v>227</v>
      </c>
      <c r="F8" s="407" t="s">
        <v>347</v>
      </c>
      <c r="G8" s="408"/>
      <c r="H8" s="408"/>
      <c r="I8" s="408"/>
      <c r="J8" s="408"/>
      <c r="K8" s="409"/>
      <c r="L8" s="407" t="s">
        <v>348</v>
      </c>
      <c r="M8" s="408"/>
      <c r="N8" s="408"/>
      <c r="O8" s="408"/>
      <c r="P8" s="408"/>
      <c r="Q8" s="408"/>
      <c r="R8" s="408"/>
      <c r="S8" s="409"/>
      <c r="T8" s="179"/>
      <c r="U8" s="180"/>
      <c r="V8" s="181" t="s">
        <v>349</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09.5" customHeight="1" thickTop="1" thickBot="1">
      <c r="A9" s="383"/>
      <c r="B9" s="401"/>
      <c r="C9" s="403"/>
      <c r="D9" s="405"/>
      <c r="E9" s="368"/>
      <c r="F9" s="163" t="s">
        <v>229</v>
      </c>
      <c r="G9" s="163" t="s">
        <v>231</v>
      </c>
      <c r="H9" s="163" t="s">
        <v>350</v>
      </c>
      <c r="I9" s="163" t="s">
        <v>233</v>
      </c>
      <c r="J9" s="178" t="s">
        <v>351</v>
      </c>
      <c r="K9" s="163" t="s">
        <v>239</v>
      </c>
      <c r="L9" s="163" t="s">
        <v>352</v>
      </c>
      <c r="M9" s="146" t="s">
        <v>353</v>
      </c>
      <c r="N9" s="163" t="s">
        <v>354</v>
      </c>
      <c r="O9" s="163" t="s">
        <v>355</v>
      </c>
      <c r="P9" s="163" t="s">
        <v>356</v>
      </c>
      <c r="Q9" s="163" t="s">
        <v>357</v>
      </c>
      <c r="R9" s="164" t="s">
        <v>358</v>
      </c>
      <c r="S9" s="163" t="s">
        <v>359</v>
      </c>
      <c r="T9" s="182" t="s">
        <v>241</v>
      </c>
      <c r="U9" s="182" t="s">
        <v>243</v>
      </c>
      <c r="V9" s="183" t="s">
        <v>360</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57" customHeight="1">
      <c r="A10" s="413">
        <f>'5- Identificación de Riesgos'!A10</f>
        <v>1</v>
      </c>
      <c r="B10" s="416" t="str">
        <f>'5- Identificación de Riesgos'!B10</f>
        <v>Incumplimiento Contractual</v>
      </c>
      <c r="C10" s="165" t="str">
        <f>'5- Identificación de Riesgos'!D10</f>
        <v>1. Cambios inesperados en el entorno de la ejecución del contrato.</v>
      </c>
      <c r="D10" s="166"/>
      <c r="E10" s="167" t="s">
        <v>361</v>
      </c>
      <c r="F10" s="160" t="s">
        <v>362</v>
      </c>
      <c r="G10" s="160" t="s">
        <v>362</v>
      </c>
      <c r="H10" s="160" t="s">
        <v>362</v>
      </c>
      <c r="I10" s="160" t="s">
        <v>362</v>
      </c>
      <c r="J10" s="168">
        <f t="shared" ref="J10:J14" si="0">COUNTIF(F10:I10,"SI")/4</f>
        <v>1</v>
      </c>
      <c r="K10" s="417">
        <f>AVERAGE(J10:J11)</f>
        <v>1</v>
      </c>
      <c r="L10" s="160" t="str">
        <f>'5- Identificación de Riesgos'!I10</f>
        <v>Incumplimiento de las metas establecidas</v>
      </c>
      <c r="M10" s="184" t="s">
        <v>363</v>
      </c>
      <c r="N10" s="160" t="s">
        <v>362</v>
      </c>
      <c r="O10" s="160" t="s">
        <v>362</v>
      </c>
      <c r="P10" s="160" t="s">
        <v>362</v>
      </c>
      <c r="Q10" s="160" t="s">
        <v>362</v>
      </c>
      <c r="R10" s="168">
        <f t="shared" ref="R10" si="1">SUM(COUNTIF(N10,"SI")*25%,COUNTIF(O10,"SI")*40%,COUNTIF(P10,"SI")*25%,COUNTIF(Q10,"SI")*10%)</f>
        <v>1</v>
      </c>
      <c r="S10" s="417">
        <f>AVERAGE(R10)</f>
        <v>1</v>
      </c>
      <c r="T10" s="420" t="str">
        <f>CONCATENATE(INDEX('8- Politicas de admiistracion'!$B$6:$F$10,MATCH(ROUND(IF((RIGHT('5- Identificación de Riesgos'!H10,1)-'6- Valoración Controles'!K10)&lt;1,1,(RIGHT('5- Identificación de Riesgos'!H10,1)-'6- Valoración Controles'!K10)),0),'8- Politicas de admiistracion'!$F$6:$F$10,0),1)," - ",ROUND(IF((RIGHT('5- Identificación de Riesgos'!H10,1)-'6- Valoración Controles'!K10)&lt;1,1,(RIGHT('5- Identificación de Riesgos'!H10,1)-'6- Valoración Controles'!K10)),0))</f>
        <v>Baja - 2</v>
      </c>
      <c r="U10" s="416" t="str">
        <f>CONCATENATE(INDEX('8- Politicas de admiistracion'!$B$17:$F$21,MATCH(ROUND(IF((RIGHT('5- Identificación de Riesgos'!M10,1)-'6- Valoración Controles'!S10)&lt;1,1,(RIGHT('5- Identificación de Riesgos'!M10,1)-'6- Valoración Controles'!S10)),0),'8- Politicas de admiistracion'!$F$17:$F$21,0),1)," - ",ROUND(IF((RIGHT('5- Identificación de Riesgos'!M10,1)-'6- Valoración Controles'!S10)&lt;1,1,(RIGHT('5- Identificación de Riesgos'!M10,1)-'6- Valoración Controles'!S10)),0))</f>
        <v>Leve - 1</v>
      </c>
      <c r="V10" s="423" t="str">
        <f>CONCATENATE(VLOOKUP((LEFT(T10,LEN(T10)-4)&amp;LEFT(U10,LEN(U10)-4)),'9- Matriz de Calor '!$D$17:$E$41,2,0)," - ",RIGHT(T10,1)*RIGHT(U10,1))</f>
        <v>Bajo - 2</v>
      </c>
    </row>
    <row r="11" spans="1:278" ht="48.75" customHeight="1">
      <c r="A11" s="414"/>
      <c r="B11" s="394"/>
      <c r="C11" s="169" t="str">
        <f>'5- Identificación de Riesgos'!D11</f>
        <v>2. Deficiencias en la ejecución por parte del contratista.</v>
      </c>
      <c r="D11" s="170"/>
      <c r="E11" s="149" t="s">
        <v>364</v>
      </c>
      <c r="F11" s="161" t="s">
        <v>362</v>
      </c>
      <c r="G11" s="161" t="s">
        <v>362</v>
      </c>
      <c r="H11" s="161" t="s">
        <v>362</v>
      </c>
      <c r="I11" s="161" t="s">
        <v>362</v>
      </c>
      <c r="J11" s="171">
        <f t="shared" si="0"/>
        <v>1</v>
      </c>
      <c r="K11" s="418"/>
      <c r="L11" s="161" t="str">
        <f>'5- Identificación de Riesgos'!I11</f>
        <v>Interrupción o afectación en la prestación del servicio judicial</v>
      </c>
      <c r="M11" s="172"/>
      <c r="N11" s="161"/>
      <c r="O11" s="161"/>
      <c r="P11" s="161"/>
      <c r="Q11" s="161"/>
      <c r="R11" s="171"/>
      <c r="S11" s="418"/>
      <c r="T11" s="421"/>
      <c r="U11" s="394"/>
      <c r="V11" s="424"/>
    </row>
    <row r="12" spans="1:278" ht="34.5" customHeight="1">
      <c r="A12" s="414"/>
      <c r="B12" s="394"/>
      <c r="C12" s="169" t="str">
        <f>'5- Identificación de Riesgos'!D12</f>
        <v>3. Incumplimiento por parte del contratista en los acuerdos de niveles de servicio.</v>
      </c>
      <c r="D12" s="170"/>
      <c r="E12" s="149"/>
      <c r="F12" s="161"/>
      <c r="G12" s="161"/>
      <c r="H12" s="161"/>
      <c r="I12" s="161"/>
      <c r="J12" s="171">
        <f t="shared" si="0"/>
        <v>0</v>
      </c>
      <c r="K12" s="418"/>
      <c r="L12" s="161" t="str">
        <f>'5- Identificación de Riesgos'!I12</f>
        <v>Interrupción o afectación en la prestación del servicio administrativo</v>
      </c>
      <c r="M12" s="172"/>
      <c r="N12" s="161"/>
      <c r="O12" s="161"/>
      <c r="P12" s="161"/>
      <c r="Q12" s="161"/>
      <c r="R12" s="171"/>
      <c r="S12" s="418"/>
      <c r="T12" s="421"/>
      <c r="U12" s="394"/>
      <c r="V12" s="424"/>
    </row>
    <row r="13" spans="1:278" ht="27.75" customHeight="1">
      <c r="A13" s="414"/>
      <c r="B13" s="394"/>
      <c r="C13" s="169">
        <f>'5- Identificación de Riesgos'!D13</f>
        <v>0</v>
      </c>
      <c r="D13" s="170"/>
      <c r="E13" s="149"/>
      <c r="F13" s="161"/>
      <c r="G13" s="161"/>
      <c r="H13" s="161"/>
      <c r="I13" s="161"/>
      <c r="J13" s="171">
        <f t="shared" si="0"/>
        <v>0</v>
      </c>
      <c r="K13" s="418"/>
      <c r="L13" s="161">
        <f>'5- Identificación de Riesgos'!I13</f>
        <v>0</v>
      </c>
      <c r="M13" s="172"/>
      <c r="N13" s="161"/>
      <c r="O13" s="161"/>
      <c r="P13" s="161"/>
      <c r="Q13" s="161"/>
      <c r="R13" s="171"/>
      <c r="S13" s="418"/>
      <c r="T13" s="421"/>
      <c r="U13" s="394"/>
      <c r="V13" s="424"/>
    </row>
    <row r="14" spans="1:278" ht="27.75" customHeight="1">
      <c r="A14" s="414"/>
      <c r="B14" s="394"/>
      <c r="C14" s="169">
        <f>'5- Identificación de Riesgos'!D14</f>
        <v>0</v>
      </c>
      <c r="D14" s="170"/>
      <c r="E14" s="170"/>
      <c r="F14" s="161"/>
      <c r="G14" s="161"/>
      <c r="H14" s="161"/>
      <c r="I14" s="161"/>
      <c r="J14" s="171">
        <f t="shared" si="0"/>
        <v>0</v>
      </c>
      <c r="K14" s="418"/>
      <c r="L14" s="161">
        <f>'5- Identificación de Riesgos'!I14</f>
        <v>0</v>
      </c>
      <c r="M14" s="172"/>
      <c r="N14" s="161"/>
      <c r="O14" s="161"/>
      <c r="P14" s="161"/>
      <c r="Q14" s="161"/>
      <c r="R14" s="171"/>
      <c r="S14" s="418"/>
      <c r="T14" s="421"/>
      <c r="U14" s="394"/>
      <c r="V14" s="424"/>
    </row>
    <row r="15" spans="1:278" ht="17.25" customHeight="1">
      <c r="A15" s="414"/>
      <c r="B15" s="394"/>
      <c r="C15" s="169">
        <f>'5- Identificación de Riesgos'!D15</f>
        <v>0</v>
      </c>
      <c r="D15" s="170"/>
      <c r="E15" s="149"/>
      <c r="F15" s="161"/>
      <c r="G15" s="161"/>
      <c r="H15" s="161"/>
      <c r="I15" s="161"/>
      <c r="J15" s="171"/>
      <c r="K15" s="418"/>
      <c r="L15" s="161">
        <f>'5- Identificación de Riesgos'!I15</f>
        <v>0</v>
      </c>
      <c r="M15" s="172"/>
      <c r="N15" s="161"/>
      <c r="O15" s="161"/>
      <c r="P15" s="161"/>
      <c r="Q15" s="161"/>
      <c r="R15" s="171"/>
      <c r="S15" s="418"/>
      <c r="T15" s="421"/>
      <c r="U15" s="394"/>
      <c r="V15" s="424"/>
    </row>
    <row r="16" spans="1:278" ht="17.25" customHeight="1">
      <c r="A16" s="414"/>
      <c r="B16" s="394"/>
      <c r="C16" s="169">
        <f>'5- Identificación de Riesgos'!D16</f>
        <v>0</v>
      </c>
      <c r="D16" s="170"/>
      <c r="E16" s="149"/>
      <c r="F16" s="161"/>
      <c r="G16" s="161"/>
      <c r="H16" s="161"/>
      <c r="I16" s="161"/>
      <c r="J16" s="171"/>
      <c r="K16" s="418"/>
      <c r="L16" s="161">
        <f>'5- Identificación de Riesgos'!I16</f>
        <v>0</v>
      </c>
      <c r="M16" s="172"/>
      <c r="N16" s="161"/>
      <c r="O16" s="161"/>
      <c r="P16" s="161"/>
      <c r="Q16" s="161"/>
      <c r="R16" s="171"/>
      <c r="S16" s="418"/>
      <c r="T16" s="421"/>
      <c r="U16" s="394"/>
      <c r="V16" s="424"/>
    </row>
    <row r="17" spans="1:22" ht="17.25" customHeight="1">
      <c r="A17" s="414"/>
      <c r="B17" s="394"/>
      <c r="C17" s="169">
        <f>'5- Identificación de Riesgos'!D17</f>
        <v>0</v>
      </c>
      <c r="D17" s="170"/>
      <c r="E17" s="149"/>
      <c r="F17" s="161"/>
      <c r="G17" s="161"/>
      <c r="H17" s="161"/>
      <c r="I17" s="161"/>
      <c r="J17" s="171"/>
      <c r="K17" s="418"/>
      <c r="L17" s="161">
        <f>'5- Identificación de Riesgos'!I17</f>
        <v>0</v>
      </c>
      <c r="M17" s="172"/>
      <c r="N17" s="161"/>
      <c r="O17" s="161"/>
      <c r="P17" s="161"/>
      <c r="Q17" s="161"/>
      <c r="R17" s="171"/>
      <c r="S17" s="418"/>
      <c r="T17" s="421"/>
      <c r="U17" s="394"/>
      <c r="V17" s="424"/>
    </row>
    <row r="18" spans="1:22" ht="17.25" customHeight="1" thickBot="1">
      <c r="A18" s="414"/>
      <c r="B18" s="394"/>
      <c r="C18" s="169">
        <f>'5- Identificación de Riesgos'!D18</f>
        <v>0</v>
      </c>
      <c r="D18" s="170"/>
      <c r="E18" s="149"/>
      <c r="F18" s="161"/>
      <c r="G18" s="161"/>
      <c r="H18" s="161"/>
      <c r="I18" s="161"/>
      <c r="J18" s="171"/>
      <c r="K18" s="418"/>
      <c r="L18" s="161">
        <f>'5- Identificación de Riesgos'!I18</f>
        <v>0</v>
      </c>
      <c r="M18" s="172"/>
      <c r="N18" s="161"/>
      <c r="O18" s="161"/>
      <c r="P18" s="161"/>
      <c r="Q18" s="161"/>
      <c r="R18" s="171"/>
      <c r="S18" s="418"/>
      <c r="T18" s="421"/>
      <c r="U18" s="394"/>
      <c r="V18" s="424"/>
    </row>
    <row r="19" spans="1:22" ht="56.25" customHeight="1" thickBot="1">
      <c r="A19" s="415"/>
      <c r="B19" s="395"/>
      <c r="C19" s="169">
        <f>'5- Identificación de Riesgos'!D19</f>
        <v>0</v>
      </c>
      <c r="D19" s="174"/>
      <c r="E19" s="167"/>
      <c r="F19" s="175"/>
      <c r="G19" s="175"/>
      <c r="H19" s="175"/>
      <c r="I19" s="175"/>
      <c r="J19" s="176"/>
      <c r="K19" s="419"/>
      <c r="L19" s="175">
        <f>'5- Identificación de Riesgos'!I19</f>
        <v>0</v>
      </c>
      <c r="M19" s="177"/>
      <c r="N19" s="175"/>
      <c r="O19" s="175"/>
      <c r="P19" s="175"/>
      <c r="Q19" s="175"/>
      <c r="R19" s="176"/>
      <c r="S19" s="419"/>
      <c r="T19" s="422"/>
      <c r="U19" s="395"/>
      <c r="V19" s="425"/>
    </row>
    <row r="20" spans="1:22" ht="66" customHeight="1">
      <c r="A20" s="413">
        <f>'5- Identificación de Riesgos'!A20</f>
        <v>2</v>
      </c>
      <c r="B20" s="416" t="str">
        <f>'5- Identificación de Riesgos'!B20</f>
        <v>Corrupción</v>
      </c>
      <c r="C20" s="165" t="str">
        <f>'5- Identificación de Riesgos'!D20</f>
        <v>1.Insuficientes programas de capacitación para la toma de conciencia debido al desconocimiento de la ley anti soborno (ISO 37001:2016), Plan Anticorrupción y  de los  valores y principios propios de la entidad.</v>
      </c>
      <c r="D20" s="166"/>
      <c r="E20" s="167" t="s">
        <v>365</v>
      </c>
      <c r="F20" s="160" t="s">
        <v>362</v>
      </c>
      <c r="G20" s="160" t="s">
        <v>362</v>
      </c>
      <c r="H20" s="160" t="s">
        <v>362</v>
      </c>
      <c r="I20" s="160" t="s">
        <v>362</v>
      </c>
      <c r="J20" s="168">
        <f t="shared" ref="J20:J34" si="2">COUNTIF(F20:I20,"SI")/4</f>
        <v>1</v>
      </c>
      <c r="K20" s="417">
        <f>AVERAGE(J20)</f>
        <v>1</v>
      </c>
      <c r="L20" s="160" t="str">
        <f>'5- Identificación de Riesgos'!I20</f>
        <v>Afectación de reputacion,imagén,  credibilidad, satisfacción de usuarios y PI</v>
      </c>
      <c r="M20" s="184"/>
      <c r="N20" s="160"/>
      <c r="O20" s="160"/>
      <c r="P20" s="160"/>
      <c r="Q20" s="160"/>
      <c r="R20" s="168">
        <f t="shared" ref="R20:R31" si="3">SUM(COUNTIF(N20,"SI")*25%,COUNTIF(O20,"SI")*40%,COUNTIF(P20,"SI")*25%,COUNTIF(Q20,"SI")*10%)</f>
        <v>0</v>
      </c>
      <c r="S20" s="417">
        <f>AVERAGE(R20)</f>
        <v>0</v>
      </c>
      <c r="T20" s="420" t="str">
        <f>CONCATENATE(INDEX('8- Politicas de admiistracion'!$B$6:$F$10,MATCH(ROUND(IF((RIGHT('5- Identificación de Riesgos'!H20,1)-'6- Valoración Controles'!K20)&lt;1,1,(RIGHT('5- Identificación de Riesgos'!H20,1)-'6- Valoración Controles'!K20)),0),'8- Politicas de admiistracion'!$F$6:$F$10,0),1)," - ",ROUND(IF((RIGHT('5- Identificación de Riesgos'!H20,1)-'6- Valoración Controles'!K20)&lt;1,1,(RIGHT('5- Identificación de Riesgos'!H20,1)-'6- Valoración Controles'!K20)),0))</f>
        <v>Muy Baja - 1</v>
      </c>
      <c r="U20" s="416" t="str">
        <f>CONCATENATE(INDEX('8- Politicas de admiistracion'!$B$17:$F$21,MATCH(ROUND(IF((RIGHT('5- Identificación de Riesgos'!M20,1)-'6- Valoración Controles'!S20)&lt;1,1,(RIGHT('5- Identificación de Riesgos'!M20,1)-'6- Valoración Controles'!S20)),0),'8- Politicas de admiistracion'!$F$17:$F$21,0),1)," - ",ROUND(IF((RIGHT('5- Identificación de Riesgos'!M20,1)-'6- Valoración Controles'!S20)&lt;1,1,(RIGHT('5- Identificación de Riesgos'!M20,1)-'6- Valoración Controles'!S20)),0))</f>
        <v>Menor - 2</v>
      </c>
      <c r="V20" s="423" t="str">
        <f>CONCATENATE(VLOOKUP((LEFT(T20,LEN(T20)-4)&amp;LEFT(U20,LEN(U20)-4)),'9- Matriz de Calor '!$D$17:$E$41,2,0)," - ",RIGHT(T20,1)*RIGHT(U20,1))</f>
        <v>Bajo - 2</v>
      </c>
    </row>
    <row r="21" spans="1:22" ht="50.25" customHeight="1">
      <c r="A21" s="414"/>
      <c r="B21" s="394"/>
      <c r="C21" s="169" t="str">
        <f>'5- Identificación de Riesgos'!D21</f>
        <v xml:space="preserve">2. Desconocimiento del Código de Ética y Buen Gobierno.    </v>
      </c>
      <c r="D21" s="170"/>
      <c r="E21" s="149"/>
      <c r="F21" s="161"/>
      <c r="G21" s="161"/>
      <c r="H21" s="161"/>
      <c r="I21" s="161"/>
      <c r="J21" s="171">
        <f t="shared" si="2"/>
        <v>0</v>
      </c>
      <c r="K21" s="418"/>
      <c r="L21" s="161">
        <f>'5- Identificación de Riesgos'!I21</f>
        <v>0</v>
      </c>
      <c r="M21" s="172"/>
      <c r="N21" s="161"/>
      <c r="O21" s="161"/>
      <c r="P21" s="161"/>
      <c r="Q21" s="161"/>
      <c r="R21" s="171">
        <f t="shared" si="3"/>
        <v>0</v>
      </c>
      <c r="S21" s="418"/>
      <c r="T21" s="421"/>
      <c r="U21" s="394"/>
      <c r="V21" s="424"/>
    </row>
    <row r="22" spans="1:22" ht="37.5" customHeight="1">
      <c r="A22" s="414"/>
      <c r="B22" s="394"/>
      <c r="C22" s="169" t="str">
        <f>'5- Identificación de Riesgos'!D22</f>
        <v>3.Carencia de compromiso  y transparencia de los servidores judiciales con la Entidad.</v>
      </c>
      <c r="D22" s="170"/>
      <c r="E22" s="149"/>
      <c r="F22" s="161"/>
      <c r="G22" s="161"/>
      <c r="H22" s="161"/>
      <c r="I22" s="161"/>
      <c r="J22" s="171">
        <f t="shared" si="2"/>
        <v>0</v>
      </c>
      <c r="K22" s="418"/>
      <c r="L22" s="161">
        <f>'5- Identificación de Riesgos'!I22</f>
        <v>0</v>
      </c>
      <c r="M22" s="172"/>
      <c r="N22" s="161"/>
      <c r="O22" s="161"/>
      <c r="P22" s="161"/>
      <c r="Q22" s="161"/>
      <c r="R22" s="171">
        <f t="shared" si="3"/>
        <v>0</v>
      </c>
      <c r="S22" s="418"/>
      <c r="T22" s="421"/>
      <c r="U22" s="394"/>
      <c r="V22" s="424"/>
    </row>
    <row r="23" spans="1:22" ht="42" customHeight="1">
      <c r="A23" s="414"/>
      <c r="B23" s="394"/>
      <c r="C23" s="169" t="str">
        <f>'5- Identificación de Riesgos'!D23</f>
        <v>4.Deficiencia del control y seguimiento de la gestión ejercida por los servidores judiciales.</v>
      </c>
      <c r="D23" s="170"/>
      <c r="E23" s="149"/>
      <c r="F23" s="161"/>
      <c r="G23" s="161"/>
      <c r="H23" s="161"/>
      <c r="I23" s="161"/>
      <c r="J23" s="171">
        <f t="shared" si="2"/>
        <v>0</v>
      </c>
      <c r="K23" s="418"/>
      <c r="L23" s="161">
        <f>'5- Identificación de Riesgos'!I23</f>
        <v>0</v>
      </c>
      <c r="M23" s="172"/>
      <c r="N23" s="161"/>
      <c r="O23" s="161"/>
      <c r="P23" s="161"/>
      <c r="Q23" s="161"/>
      <c r="R23" s="171">
        <f t="shared" si="3"/>
        <v>0</v>
      </c>
      <c r="S23" s="418"/>
      <c r="T23" s="421"/>
      <c r="U23" s="394"/>
      <c r="V23" s="424"/>
    </row>
    <row r="24" spans="1:22" ht="32.25" customHeight="1">
      <c r="A24" s="414"/>
      <c r="B24" s="394"/>
      <c r="C24" s="169" t="str">
        <f>'5- Identificación de Riesgos'!D24</f>
        <v xml:space="preserve">5.Obtención de beneficios propios </v>
      </c>
      <c r="D24" s="170"/>
      <c r="E24" s="170"/>
      <c r="F24" s="161"/>
      <c r="G24" s="161"/>
      <c r="H24" s="161"/>
      <c r="I24" s="161"/>
      <c r="J24" s="171">
        <f t="shared" si="2"/>
        <v>0</v>
      </c>
      <c r="K24" s="418"/>
      <c r="L24" s="161">
        <f>'5- Identificación de Riesgos'!I24</f>
        <v>0</v>
      </c>
      <c r="M24" s="172"/>
      <c r="N24" s="161"/>
      <c r="O24" s="161"/>
      <c r="P24" s="161"/>
      <c r="Q24" s="161"/>
      <c r="R24" s="171">
        <f t="shared" si="3"/>
        <v>0</v>
      </c>
      <c r="S24" s="418"/>
      <c r="T24" s="421"/>
      <c r="U24" s="394"/>
      <c r="V24" s="424"/>
    </row>
    <row r="25" spans="1:22" ht="17.25" customHeight="1">
      <c r="A25" s="414"/>
      <c r="B25" s="394"/>
      <c r="C25" s="169">
        <f>'5- Identificación de Riesgos'!D25</f>
        <v>0</v>
      </c>
      <c r="D25" s="170"/>
      <c r="E25" s="149"/>
      <c r="F25" s="161"/>
      <c r="G25" s="161"/>
      <c r="H25" s="161"/>
      <c r="I25" s="161"/>
      <c r="J25" s="171">
        <f t="shared" si="2"/>
        <v>0</v>
      </c>
      <c r="K25" s="418"/>
      <c r="L25" s="161">
        <f>'5- Identificación de Riesgos'!I25</f>
        <v>0</v>
      </c>
      <c r="M25" s="172"/>
      <c r="N25" s="161"/>
      <c r="O25" s="161"/>
      <c r="P25" s="161"/>
      <c r="Q25" s="161"/>
      <c r="R25" s="171">
        <f t="shared" si="3"/>
        <v>0</v>
      </c>
      <c r="S25" s="418"/>
      <c r="T25" s="421"/>
      <c r="U25" s="394"/>
      <c r="V25" s="424"/>
    </row>
    <row r="26" spans="1:22" ht="17.25" customHeight="1">
      <c r="A26" s="414"/>
      <c r="B26" s="394"/>
      <c r="C26" s="169">
        <f>'5- Identificación de Riesgos'!D26</f>
        <v>0</v>
      </c>
      <c r="D26" s="170"/>
      <c r="E26" s="149"/>
      <c r="F26" s="161"/>
      <c r="G26" s="161"/>
      <c r="H26" s="161"/>
      <c r="I26" s="161"/>
      <c r="J26" s="171">
        <f t="shared" si="2"/>
        <v>0</v>
      </c>
      <c r="K26" s="418"/>
      <c r="L26" s="161">
        <f>'5- Identificación de Riesgos'!I26</f>
        <v>0</v>
      </c>
      <c r="M26" s="172"/>
      <c r="N26" s="161"/>
      <c r="O26" s="161"/>
      <c r="P26" s="161"/>
      <c r="Q26" s="161"/>
      <c r="R26" s="171">
        <f t="shared" si="3"/>
        <v>0</v>
      </c>
      <c r="S26" s="418"/>
      <c r="T26" s="421"/>
      <c r="U26" s="394"/>
      <c r="V26" s="424"/>
    </row>
    <row r="27" spans="1:22" ht="17.25" customHeight="1">
      <c r="A27" s="414"/>
      <c r="B27" s="394"/>
      <c r="C27" s="169">
        <f>'5- Identificación de Riesgos'!D27</f>
        <v>0</v>
      </c>
      <c r="D27" s="170"/>
      <c r="E27" s="149"/>
      <c r="F27" s="161"/>
      <c r="G27" s="161"/>
      <c r="H27" s="161"/>
      <c r="I27" s="161"/>
      <c r="J27" s="171">
        <f t="shared" si="2"/>
        <v>0</v>
      </c>
      <c r="K27" s="418"/>
      <c r="L27" s="161">
        <f>'5- Identificación de Riesgos'!I27</f>
        <v>0</v>
      </c>
      <c r="M27" s="172"/>
      <c r="N27" s="161"/>
      <c r="O27" s="161"/>
      <c r="P27" s="161"/>
      <c r="Q27" s="161"/>
      <c r="R27" s="171">
        <f t="shared" si="3"/>
        <v>0</v>
      </c>
      <c r="S27" s="418"/>
      <c r="T27" s="421"/>
      <c r="U27" s="394"/>
      <c r="V27" s="424"/>
    </row>
    <row r="28" spans="1:22" ht="17.25" customHeight="1">
      <c r="A28" s="414"/>
      <c r="B28" s="394"/>
      <c r="C28" s="169">
        <f>'5- Identificación de Riesgos'!D28</f>
        <v>0</v>
      </c>
      <c r="D28" s="170"/>
      <c r="E28" s="149"/>
      <c r="F28" s="161"/>
      <c r="G28" s="161"/>
      <c r="H28" s="161"/>
      <c r="I28" s="161"/>
      <c r="J28" s="171">
        <f t="shared" si="2"/>
        <v>0</v>
      </c>
      <c r="K28" s="418"/>
      <c r="L28" s="161">
        <f>'5- Identificación de Riesgos'!I28</f>
        <v>0</v>
      </c>
      <c r="M28" s="172"/>
      <c r="N28" s="161"/>
      <c r="O28" s="161"/>
      <c r="P28" s="161"/>
      <c r="Q28" s="161"/>
      <c r="R28" s="171">
        <f t="shared" si="3"/>
        <v>0</v>
      </c>
      <c r="S28" s="418"/>
      <c r="T28" s="421"/>
      <c r="U28" s="394"/>
      <c r="V28" s="424"/>
    </row>
    <row r="29" spans="1:22" ht="17.25" customHeight="1" thickBot="1">
      <c r="A29" s="415"/>
      <c r="B29" s="395"/>
      <c r="C29" s="173">
        <f>'5- Identificación de Riesgos'!D29</f>
        <v>0</v>
      </c>
      <c r="D29" s="174"/>
      <c r="E29" s="185"/>
      <c r="F29" s="175"/>
      <c r="G29" s="175"/>
      <c r="H29" s="175"/>
      <c r="I29" s="175"/>
      <c r="J29" s="176">
        <f t="shared" si="2"/>
        <v>0</v>
      </c>
      <c r="K29" s="419"/>
      <c r="L29" s="175">
        <f>'5- Identificación de Riesgos'!I29</f>
        <v>0</v>
      </c>
      <c r="M29" s="177"/>
      <c r="N29" s="175"/>
      <c r="O29" s="175"/>
      <c r="P29" s="175"/>
      <c r="Q29" s="175"/>
      <c r="R29" s="176">
        <f t="shared" si="3"/>
        <v>0</v>
      </c>
      <c r="S29" s="419"/>
      <c r="T29" s="422"/>
      <c r="U29" s="395"/>
      <c r="V29" s="425"/>
    </row>
    <row r="30" spans="1:22" ht="58.5" customHeight="1">
      <c r="A30" s="413">
        <f>'5- Identificación de Riesgos'!A30</f>
        <v>3</v>
      </c>
      <c r="B30" s="416" t="str">
        <f>'5- Identificación de Riesgos'!B30</f>
        <v>Obsolescencia Tecnológica.</v>
      </c>
      <c r="C30" s="165" t="str">
        <f>'5- Identificación de Riesgos'!D30</f>
        <v>1.Rápido e inevitable avance tecnológico.</v>
      </c>
      <c r="D30" s="166"/>
      <c r="E30" s="167"/>
      <c r="F30" s="160"/>
      <c r="G30" s="160"/>
      <c r="H30" s="160"/>
      <c r="I30" s="160"/>
      <c r="J30" s="168">
        <f t="shared" si="2"/>
        <v>0</v>
      </c>
      <c r="K30" s="417">
        <f>AVERAGE(J30:J31)</f>
        <v>0</v>
      </c>
      <c r="L30" s="160" t="str">
        <f>'5- Identificación de Riesgos'!I30</f>
        <v>Afectación de reputacion,imagén,  credibilidad, satisfacción de usuarios y PI</v>
      </c>
      <c r="M30" s="184" t="s">
        <v>366</v>
      </c>
      <c r="N30" s="160" t="s">
        <v>362</v>
      </c>
      <c r="O30" s="160" t="s">
        <v>367</v>
      </c>
      <c r="P30" s="160" t="s">
        <v>362</v>
      </c>
      <c r="Q30" s="160" t="s">
        <v>362</v>
      </c>
      <c r="R30" s="168">
        <f t="shared" si="3"/>
        <v>0.6</v>
      </c>
      <c r="S30" s="417">
        <f>AVERAGE(R30)</f>
        <v>0.6</v>
      </c>
      <c r="T30" s="420" t="str">
        <f>CONCATENATE(INDEX('8- Politicas de admiistracion'!$B$6:$F$10,MATCH(ROUND(IF((RIGHT('5- Identificación de Riesgos'!H30,1)-'6- Valoración Controles'!K30)&lt;1,1,(RIGHT('5- Identificación de Riesgos'!H30,1)-'6- Valoración Controles'!K30)),0),'8- Politicas de admiistracion'!$F$6:$F$10,0),1)," - ",ROUND(IF((RIGHT('5- Identificación de Riesgos'!H30,1)-'6- Valoración Controles'!K30)&lt;1,1,(RIGHT('5- Identificación de Riesgos'!H30,1)-'6- Valoración Controles'!K30)),0))</f>
        <v>Muy Baja - 1</v>
      </c>
      <c r="U30" s="416" t="str">
        <f>CONCATENATE(INDEX('8- Politicas de admiistracion'!$B$17:$F$21,MATCH(ROUND(IF((RIGHT('5- Identificación de Riesgos'!M30,1)-'6- Valoración Controles'!S30)&lt;1,1,(RIGHT('5- Identificación de Riesgos'!M30,1)-'6- Valoración Controles'!S30)),0),'8- Politicas de admiistracion'!$F$17:$F$21,0),1)," - ",ROUND(IF((RIGHT('5- Identificación de Riesgos'!M30,1)-'6- Valoración Controles'!S30)&lt;1,1,(RIGHT('5- Identificación de Riesgos'!M30,1)-'6- Valoración Controles'!S30)),0))</f>
        <v>Leve - 1</v>
      </c>
      <c r="V30" s="423" t="str">
        <f>CONCATENATE(VLOOKUP((LEFT(T30,LEN(T30)-4)&amp;LEFT(U30,LEN(U30)-4)),'9- Matriz de Calor '!$D$17:$E$41,2,0)," - ",RIGHT(T30,1)*RIGHT(U30,1))</f>
        <v>Bajo - 1</v>
      </c>
    </row>
    <row r="31" spans="1:22" ht="48.75" customHeight="1">
      <c r="A31" s="414"/>
      <c r="B31" s="394"/>
      <c r="C31" s="169" t="str">
        <f>'5- Identificación de Riesgos'!D31</f>
        <v>2. Falta de recursos presupuestales para enfrentar la necesidad de actualizar la plataforma tecnológica y los sistemas de información.</v>
      </c>
      <c r="D31" s="170"/>
      <c r="E31" s="149"/>
      <c r="F31" s="161"/>
      <c r="G31" s="161"/>
      <c r="H31" s="161"/>
      <c r="I31" s="161"/>
      <c r="J31" s="171">
        <f t="shared" si="2"/>
        <v>0</v>
      </c>
      <c r="K31" s="418"/>
      <c r="L31" s="161" t="str">
        <f>'5- Identificación de Riesgos'!I31</f>
        <v>Interrupción o afectación en la prestación del servicio judicial</v>
      </c>
      <c r="M31" s="172"/>
      <c r="N31" s="161"/>
      <c r="O31" s="161"/>
      <c r="P31" s="161"/>
      <c r="Q31" s="161"/>
      <c r="R31" s="171">
        <f t="shared" si="3"/>
        <v>0</v>
      </c>
      <c r="S31" s="418"/>
      <c r="T31" s="421"/>
      <c r="U31" s="394"/>
      <c r="V31" s="424"/>
    </row>
    <row r="32" spans="1:22" ht="15" customHeight="1">
      <c r="A32" s="414"/>
      <c r="B32" s="394"/>
      <c r="C32" s="169">
        <f>'5- Identificación de Riesgos'!D32</f>
        <v>0</v>
      </c>
      <c r="D32" s="170"/>
      <c r="E32" s="149"/>
      <c r="F32" s="161"/>
      <c r="G32" s="161"/>
      <c r="H32" s="161"/>
      <c r="I32" s="161"/>
      <c r="J32" s="171">
        <f t="shared" si="2"/>
        <v>0</v>
      </c>
      <c r="K32" s="418"/>
      <c r="L32" s="161" t="str">
        <f>'5- Identificación de Riesgos'!I32</f>
        <v>Interrupción o afectación en la prestación del servicio administrativo</v>
      </c>
      <c r="M32" s="172"/>
      <c r="N32" s="161"/>
      <c r="O32" s="161"/>
      <c r="P32" s="161"/>
      <c r="Q32" s="161"/>
      <c r="R32" s="171"/>
      <c r="S32" s="418"/>
      <c r="T32" s="421"/>
      <c r="U32" s="394"/>
      <c r="V32" s="424"/>
    </row>
    <row r="33" spans="1:22" ht="15" customHeight="1">
      <c r="A33" s="414"/>
      <c r="B33" s="394"/>
      <c r="C33" s="169">
        <f>'5- Identificación de Riesgos'!D33</f>
        <v>0</v>
      </c>
      <c r="D33" s="170"/>
      <c r="E33" s="149"/>
      <c r="F33" s="161"/>
      <c r="G33" s="161"/>
      <c r="H33" s="161"/>
      <c r="I33" s="161"/>
      <c r="J33" s="171">
        <f t="shared" si="2"/>
        <v>0</v>
      </c>
      <c r="K33" s="418"/>
      <c r="L33" s="161">
        <f>'5- Identificación de Riesgos'!I33</f>
        <v>0</v>
      </c>
      <c r="M33" s="172"/>
      <c r="N33" s="161"/>
      <c r="O33" s="161"/>
      <c r="P33" s="161"/>
      <c r="Q33" s="161"/>
      <c r="R33" s="171"/>
      <c r="S33" s="418"/>
      <c r="T33" s="421"/>
      <c r="U33" s="394"/>
      <c r="V33" s="424"/>
    </row>
    <row r="34" spans="1:22" ht="15" customHeight="1">
      <c r="A34" s="414"/>
      <c r="B34" s="394"/>
      <c r="C34" s="169">
        <f>'5- Identificación de Riesgos'!D34</f>
        <v>0</v>
      </c>
      <c r="D34" s="170"/>
      <c r="E34" s="170"/>
      <c r="F34" s="161"/>
      <c r="G34" s="161"/>
      <c r="H34" s="161"/>
      <c r="I34" s="161"/>
      <c r="J34" s="171">
        <f t="shared" si="2"/>
        <v>0</v>
      </c>
      <c r="K34" s="418"/>
      <c r="L34" s="161">
        <f>'5- Identificación de Riesgos'!I34</f>
        <v>0</v>
      </c>
      <c r="M34" s="172"/>
      <c r="N34" s="161"/>
      <c r="O34" s="161"/>
      <c r="P34" s="161"/>
      <c r="Q34" s="161"/>
      <c r="R34" s="171"/>
      <c r="S34" s="418"/>
      <c r="T34" s="421"/>
      <c r="U34" s="394"/>
      <c r="V34" s="424"/>
    </row>
    <row r="35" spans="1:22" ht="15" customHeight="1">
      <c r="A35" s="414"/>
      <c r="B35" s="394"/>
      <c r="C35" s="169">
        <f>'5- Identificación de Riesgos'!D35</f>
        <v>0</v>
      </c>
      <c r="D35" s="170"/>
      <c r="E35" s="149"/>
      <c r="F35" s="161"/>
      <c r="G35" s="161"/>
      <c r="H35" s="161"/>
      <c r="I35" s="161"/>
      <c r="J35" s="171"/>
      <c r="K35" s="418"/>
      <c r="L35" s="161">
        <f>'5- Identificación de Riesgos'!I35</f>
        <v>0</v>
      </c>
      <c r="M35" s="172"/>
      <c r="N35" s="161"/>
      <c r="O35" s="161"/>
      <c r="P35" s="161"/>
      <c r="Q35" s="161"/>
      <c r="R35" s="171"/>
      <c r="S35" s="418"/>
      <c r="T35" s="421"/>
      <c r="U35" s="394"/>
      <c r="V35" s="424"/>
    </row>
    <row r="36" spans="1:22" ht="15" customHeight="1">
      <c r="A36" s="414"/>
      <c r="B36" s="394"/>
      <c r="C36" s="169">
        <f>'5- Identificación de Riesgos'!D36</f>
        <v>0</v>
      </c>
      <c r="D36" s="170"/>
      <c r="E36" s="149"/>
      <c r="F36" s="161"/>
      <c r="G36" s="161"/>
      <c r="H36" s="161"/>
      <c r="I36" s="161"/>
      <c r="J36" s="171"/>
      <c r="K36" s="418"/>
      <c r="L36" s="161">
        <f>'5- Identificación de Riesgos'!I36</f>
        <v>0</v>
      </c>
      <c r="M36" s="172"/>
      <c r="N36" s="161"/>
      <c r="O36" s="161"/>
      <c r="P36" s="161"/>
      <c r="Q36" s="161"/>
      <c r="R36" s="171"/>
      <c r="S36" s="418"/>
      <c r="T36" s="421"/>
      <c r="U36" s="394"/>
      <c r="V36" s="424"/>
    </row>
    <row r="37" spans="1:22" ht="15" customHeight="1">
      <c r="A37" s="414"/>
      <c r="B37" s="394"/>
      <c r="C37" s="169">
        <f>'5- Identificación de Riesgos'!D37</f>
        <v>0</v>
      </c>
      <c r="D37" s="170"/>
      <c r="E37" s="149"/>
      <c r="F37" s="161"/>
      <c r="G37" s="161"/>
      <c r="H37" s="161"/>
      <c r="I37" s="161"/>
      <c r="J37" s="171"/>
      <c r="K37" s="418"/>
      <c r="L37" s="161">
        <f>'5- Identificación de Riesgos'!I37</f>
        <v>0</v>
      </c>
      <c r="M37" s="172"/>
      <c r="N37" s="161"/>
      <c r="O37" s="161"/>
      <c r="P37" s="161"/>
      <c r="Q37" s="161"/>
      <c r="R37" s="171"/>
      <c r="S37" s="418"/>
      <c r="T37" s="421"/>
      <c r="U37" s="394"/>
      <c r="V37" s="424"/>
    </row>
    <row r="38" spans="1:22" ht="15" customHeight="1">
      <c r="A38" s="414"/>
      <c r="B38" s="394"/>
      <c r="C38" s="169">
        <f>'5- Identificación de Riesgos'!D38</f>
        <v>0</v>
      </c>
      <c r="D38" s="170"/>
      <c r="E38" s="149"/>
      <c r="F38" s="161"/>
      <c r="G38" s="161"/>
      <c r="H38" s="161"/>
      <c r="I38" s="161"/>
      <c r="J38" s="171"/>
      <c r="K38" s="418"/>
      <c r="L38" s="161">
        <f>'5- Identificación de Riesgos'!I38</f>
        <v>0</v>
      </c>
      <c r="M38" s="172"/>
      <c r="N38" s="161"/>
      <c r="O38" s="161"/>
      <c r="P38" s="161"/>
      <c r="Q38" s="161"/>
      <c r="R38" s="171"/>
      <c r="S38" s="418"/>
      <c r="T38" s="421"/>
      <c r="U38" s="394"/>
      <c r="V38" s="424"/>
    </row>
    <row r="39" spans="1:22" ht="15" customHeight="1" thickBot="1">
      <c r="A39" s="415"/>
      <c r="B39" s="395"/>
      <c r="C39" s="173">
        <f>'5- Identificación de Riesgos'!D39</f>
        <v>0</v>
      </c>
      <c r="D39" s="174"/>
      <c r="E39" s="185"/>
      <c r="F39" s="175"/>
      <c r="G39" s="175"/>
      <c r="H39" s="175"/>
      <c r="I39" s="175"/>
      <c r="J39" s="176"/>
      <c r="K39" s="419"/>
      <c r="L39" s="175">
        <f>'5- Identificación de Riesgos'!I39</f>
        <v>0</v>
      </c>
      <c r="M39" s="177"/>
      <c r="N39" s="175"/>
      <c r="O39" s="175"/>
      <c r="P39" s="175"/>
      <c r="Q39" s="175"/>
      <c r="R39" s="176"/>
      <c r="S39" s="419"/>
      <c r="T39" s="422"/>
      <c r="U39" s="395"/>
      <c r="V39" s="425"/>
    </row>
    <row r="40" spans="1:22" ht="54" customHeight="1" thickBot="1">
      <c r="A40" s="413">
        <f>'5- Identificación de Riesgos'!A40</f>
        <v>4</v>
      </c>
      <c r="B40" s="416" t="str">
        <f>'5- Identificación de Riesgos'!B40</f>
        <v>Interrupción del servicio de conectividad LAN - Local</v>
      </c>
      <c r="C40" s="165" t="str">
        <f>'5- Identificación de Riesgos'!D40</f>
        <v>1. Fallas en la operación de los equipos activos de RED.</v>
      </c>
      <c r="D40" s="166"/>
      <c r="E40" s="167" t="s">
        <v>368</v>
      </c>
      <c r="F40" s="160" t="s">
        <v>362</v>
      </c>
      <c r="G40" s="160" t="s">
        <v>362</v>
      </c>
      <c r="H40" s="160" t="s">
        <v>362</v>
      </c>
      <c r="I40" s="160" t="s">
        <v>362</v>
      </c>
      <c r="J40" s="168">
        <f t="shared" ref="J40:J49" si="4">COUNTIF(F40:I40,"SI")/4</f>
        <v>1</v>
      </c>
      <c r="K40" s="417">
        <f>AVERAGE(J40)</f>
        <v>1</v>
      </c>
      <c r="L40" s="160" t="str">
        <f>'5- Identificación de Riesgos'!I40</f>
        <v>Afectación de reputacion,imagén,  credibilidad, satisfacción de usuarios y PI</v>
      </c>
      <c r="M40" s="184"/>
      <c r="N40" s="160"/>
      <c r="O40" s="160"/>
      <c r="P40" s="160"/>
      <c r="Q40" s="160"/>
      <c r="R40" s="168">
        <f t="shared" ref="R40:R49" si="5">SUM(COUNTIF(N40,"SI")*25%,COUNTIF(O40,"SI")*40%,COUNTIF(P40,"SI")*25%,COUNTIF(Q40,"SI")*10%)</f>
        <v>0</v>
      </c>
      <c r="S40" s="417">
        <f>AVERAGE(R40:R41)</f>
        <v>0</v>
      </c>
      <c r="T40" s="420" t="str">
        <f>CONCATENATE(INDEX('8- Politicas de admiistracion'!$B$6:$F$10,MATCH(ROUND(IF((RIGHT('5- Identificación de Riesgos'!H40,1)-'6- Valoración Controles'!K40)&lt;1,1,(RIGHT('5- Identificación de Riesgos'!H40,1)-'6- Valoración Controles'!K40)),0),'8- Politicas de admiistracion'!$F$6:$F$10,0),1)," - ",ROUND(IF((RIGHT('5- Identificación de Riesgos'!H40,1)-'6- Valoración Controles'!K40)&lt;1,1,(RIGHT('5- Identificación de Riesgos'!H40,1)-'6- Valoración Controles'!K40)),0))</f>
        <v>Muy Baja - 1</v>
      </c>
      <c r="U40" s="416" t="str">
        <f>CONCATENATE(INDEX('8- Politicas de admiistracion'!$B$17:$F$21,MATCH(ROUND(IF((RIGHT('5- Identificación de Riesgos'!M40,1)-'6- Valoración Controles'!S40)&lt;1,1,(RIGHT('5- Identificación de Riesgos'!M40,1)-'6- Valoración Controles'!S40)),0),'8- Politicas de admiistracion'!$F$17:$F$21,0),1)," - ",ROUND(IF((RIGHT('5- Identificación de Riesgos'!M40,1)-'6- Valoración Controles'!S40)&lt;1,1,(RIGHT('5- Identificación de Riesgos'!M40,1)-'6- Valoración Controles'!S40)),0))</f>
        <v>Leve - 1</v>
      </c>
      <c r="V40" s="423" t="str">
        <f>CONCATENATE(VLOOKUP((LEFT(T40,LEN(T40)-4)&amp;LEFT(U40,LEN(U40)-4)),'9- Matriz de Calor '!$D$17:$E$41,2,0)," - ",RIGHT(T40,1)*RIGHT(U40,1))</f>
        <v>Bajo - 1</v>
      </c>
    </row>
    <row r="41" spans="1:22" ht="45.75" customHeight="1">
      <c r="A41" s="414"/>
      <c r="B41" s="394"/>
      <c r="C41" s="169" t="str">
        <f>'5- Identificación de Riesgos'!D41</f>
        <v>2. Fallas en el fluido eléctrico</v>
      </c>
      <c r="D41" s="170"/>
      <c r="E41" s="167"/>
      <c r="F41" s="161"/>
      <c r="G41" s="161"/>
      <c r="H41" s="161"/>
      <c r="I41" s="161"/>
      <c r="J41" s="171">
        <f t="shared" si="4"/>
        <v>0</v>
      </c>
      <c r="K41" s="418"/>
      <c r="L41" s="161" t="str">
        <f>'5- Identificación de Riesgos'!I41</f>
        <v>Interrupción o afectación en la prestación del servicio administrativo</v>
      </c>
      <c r="M41" s="172"/>
      <c r="N41" s="161"/>
      <c r="O41" s="161"/>
      <c r="P41" s="161"/>
      <c r="Q41" s="161"/>
      <c r="R41" s="171">
        <f t="shared" si="5"/>
        <v>0</v>
      </c>
      <c r="S41" s="418"/>
      <c r="T41" s="421"/>
      <c r="U41" s="394"/>
      <c r="V41" s="424"/>
    </row>
    <row r="42" spans="1:22" ht="56.25" customHeight="1">
      <c r="A42" s="414"/>
      <c r="B42" s="394"/>
      <c r="C42" s="169" t="str">
        <f>'5- Identificación de Riesgos'!D42</f>
        <v>3. Falta o demoras en el mantenimiento</v>
      </c>
      <c r="D42" s="170"/>
      <c r="E42" s="149"/>
      <c r="F42" s="161"/>
      <c r="G42" s="161"/>
      <c r="H42" s="161"/>
      <c r="I42" s="161"/>
      <c r="J42" s="171">
        <f t="shared" si="4"/>
        <v>0</v>
      </c>
      <c r="K42" s="418"/>
      <c r="L42" s="161" t="str">
        <f>'5- Identificación de Riesgos'!I42</f>
        <v>Interrupción o afectación en la prestación del servicio judicial</v>
      </c>
      <c r="M42" s="172"/>
      <c r="N42" s="161"/>
      <c r="O42" s="161"/>
      <c r="P42" s="161"/>
      <c r="Q42" s="161"/>
      <c r="R42" s="171">
        <f t="shared" si="5"/>
        <v>0</v>
      </c>
      <c r="S42" s="418"/>
      <c r="T42" s="421"/>
      <c r="U42" s="394"/>
      <c r="V42" s="424"/>
    </row>
    <row r="43" spans="1:22" ht="35.25" customHeight="1">
      <c r="A43" s="414"/>
      <c r="B43" s="394"/>
      <c r="C43" s="169" t="str">
        <f>'5- Identificación de Riesgos'!D43</f>
        <v>4. Virus Informático</v>
      </c>
      <c r="D43" s="170"/>
      <c r="E43" s="149"/>
      <c r="F43" s="161"/>
      <c r="G43" s="161"/>
      <c r="H43" s="161"/>
      <c r="I43" s="161"/>
      <c r="J43" s="171">
        <f t="shared" si="4"/>
        <v>0</v>
      </c>
      <c r="K43" s="418"/>
      <c r="L43" s="161">
        <f>'5- Identificación de Riesgos'!I43</f>
        <v>0</v>
      </c>
      <c r="M43" s="172"/>
      <c r="N43" s="161"/>
      <c r="O43" s="161"/>
      <c r="P43" s="161"/>
      <c r="Q43" s="161"/>
      <c r="R43" s="171">
        <f t="shared" si="5"/>
        <v>0</v>
      </c>
      <c r="S43" s="418"/>
      <c r="T43" s="421"/>
      <c r="U43" s="394"/>
      <c r="V43" s="424"/>
    </row>
    <row r="44" spans="1:22" ht="35.25" customHeight="1">
      <c r="A44" s="414"/>
      <c r="B44" s="394"/>
      <c r="C44" s="169" t="str">
        <f>'5- Identificación de Riesgos'!D44</f>
        <v>5. Falta de presupuesto</v>
      </c>
      <c r="D44" s="170"/>
      <c r="E44" s="170"/>
      <c r="F44" s="161"/>
      <c r="G44" s="161"/>
      <c r="H44" s="161"/>
      <c r="I44" s="161"/>
      <c r="J44" s="171">
        <f t="shared" si="4"/>
        <v>0</v>
      </c>
      <c r="K44" s="418"/>
      <c r="L44" s="161">
        <f>'5- Identificación de Riesgos'!I44</f>
        <v>0</v>
      </c>
      <c r="M44" s="172"/>
      <c r="N44" s="161"/>
      <c r="O44" s="161"/>
      <c r="P44" s="161"/>
      <c r="Q44" s="161"/>
      <c r="R44" s="171">
        <f t="shared" si="5"/>
        <v>0</v>
      </c>
      <c r="S44" s="418"/>
      <c r="T44" s="421"/>
      <c r="U44" s="394"/>
      <c r="V44" s="424"/>
    </row>
    <row r="45" spans="1:22" ht="17.25" customHeight="1">
      <c r="A45" s="414"/>
      <c r="B45" s="394"/>
      <c r="C45" s="169">
        <f>'5- Identificación de Riesgos'!D45</f>
        <v>0</v>
      </c>
      <c r="D45" s="170"/>
      <c r="E45" s="149"/>
      <c r="F45" s="161"/>
      <c r="G45" s="161"/>
      <c r="H45" s="161"/>
      <c r="I45" s="161"/>
      <c r="J45" s="171">
        <f t="shared" si="4"/>
        <v>0</v>
      </c>
      <c r="K45" s="418"/>
      <c r="L45" s="161">
        <f>'5- Identificación de Riesgos'!I45</f>
        <v>0</v>
      </c>
      <c r="M45" s="172"/>
      <c r="N45" s="161"/>
      <c r="O45" s="161"/>
      <c r="P45" s="161"/>
      <c r="Q45" s="161"/>
      <c r="R45" s="171">
        <f t="shared" si="5"/>
        <v>0</v>
      </c>
      <c r="S45" s="418"/>
      <c r="T45" s="421"/>
      <c r="U45" s="394"/>
      <c r="V45" s="424"/>
    </row>
    <row r="46" spans="1:22" ht="17.25" customHeight="1">
      <c r="A46" s="414"/>
      <c r="B46" s="394"/>
      <c r="C46" s="169">
        <f>'5- Identificación de Riesgos'!D46</f>
        <v>0</v>
      </c>
      <c r="D46" s="170"/>
      <c r="E46" s="149"/>
      <c r="F46" s="161"/>
      <c r="G46" s="161"/>
      <c r="H46" s="161"/>
      <c r="I46" s="161"/>
      <c r="J46" s="171">
        <f t="shared" si="4"/>
        <v>0</v>
      </c>
      <c r="K46" s="418"/>
      <c r="L46" s="161">
        <f>'5- Identificación de Riesgos'!I46</f>
        <v>0</v>
      </c>
      <c r="M46" s="172"/>
      <c r="N46" s="161"/>
      <c r="O46" s="161"/>
      <c r="P46" s="161"/>
      <c r="Q46" s="161"/>
      <c r="R46" s="171">
        <f t="shared" si="5"/>
        <v>0</v>
      </c>
      <c r="S46" s="418"/>
      <c r="T46" s="421"/>
      <c r="U46" s="394"/>
      <c r="V46" s="424"/>
    </row>
    <row r="47" spans="1:22" ht="17.25" customHeight="1">
      <c r="A47" s="414"/>
      <c r="B47" s="394"/>
      <c r="C47" s="169">
        <f>'5- Identificación de Riesgos'!D47</f>
        <v>0</v>
      </c>
      <c r="D47" s="170"/>
      <c r="E47" s="149"/>
      <c r="F47" s="161"/>
      <c r="G47" s="161"/>
      <c r="H47" s="161"/>
      <c r="I47" s="161"/>
      <c r="J47" s="171">
        <f t="shared" si="4"/>
        <v>0</v>
      </c>
      <c r="K47" s="418"/>
      <c r="L47" s="161">
        <f>'5- Identificación de Riesgos'!I47</f>
        <v>0</v>
      </c>
      <c r="M47" s="172"/>
      <c r="N47" s="161"/>
      <c r="O47" s="161"/>
      <c r="P47" s="161"/>
      <c r="Q47" s="161"/>
      <c r="R47" s="171">
        <f t="shared" si="5"/>
        <v>0</v>
      </c>
      <c r="S47" s="418"/>
      <c r="T47" s="421"/>
      <c r="U47" s="394"/>
      <c r="V47" s="424"/>
    </row>
    <row r="48" spans="1:22" ht="17.25" customHeight="1">
      <c r="A48" s="414"/>
      <c r="B48" s="394"/>
      <c r="C48" s="169">
        <f>'5- Identificación de Riesgos'!D48</f>
        <v>0</v>
      </c>
      <c r="D48" s="170"/>
      <c r="E48" s="149"/>
      <c r="F48" s="161"/>
      <c r="G48" s="161"/>
      <c r="H48" s="161"/>
      <c r="I48" s="161"/>
      <c r="J48" s="171">
        <f t="shared" si="4"/>
        <v>0</v>
      </c>
      <c r="K48" s="418"/>
      <c r="L48" s="161">
        <f>'5- Identificación de Riesgos'!I48</f>
        <v>0</v>
      </c>
      <c r="M48" s="172"/>
      <c r="N48" s="161"/>
      <c r="O48" s="161"/>
      <c r="P48" s="161"/>
      <c r="Q48" s="161"/>
      <c r="R48" s="171">
        <f t="shared" si="5"/>
        <v>0</v>
      </c>
      <c r="S48" s="418"/>
      <c r="T48" s="421"/>
      <c r="U48" s="394"/>
      <c r="V48" s="424"/>
    </row>
    <row r="49" spans="1:22" ht="17.25" customHeight="1" thickBot="1">
      <c r="A49" s="415"/>
      <c r="B49" s="395"/>
      <c r="C49" s="173">
        <f>'5- Identificación de Riesgos'!D49</f>
        <v>0</v>
      </c>
      <c r="D49" s="174"/>
      <c r="E49" s="185"/>
      <c r="F49" s="175"/>
      <c r="G49" s="175"/>
      <c r="H49" s="175"/>
      <c r="I49" s="175"/>
      <c r="J49" s="176">
        <f t="shared" si="4"/>
        <v>0</v>
      </c>
      <c r="K49" s="419"/>
      <c r="L49" s="175">
        <f>'5- Identificación de Riesgos'!I49</f>
        <v>0</v>
      </c>
      <c r="M49" s="177"/>
      <c r="N49" s="175"/>
      <c r="O49" s="175"/>
      <c r="P49" s="175"/>
      <c r="Q49" s="175"/>
      <c r="R49" s="176">
        <f t="shared" si="5"/>
        <v>0</v>
      </c>
      <c r="S49" s="419"/>
      <c r="T49" s="422"/>
      <c r="U49" s="395"/>
      <c r="V49" s="425"/>
    </row>
    <row r="50" spans="1:22" ht="31.5" hidden="1" customHeight="1">
      <c r="A50" s="426">
        <f>'5- Identificación de Riesgos'!A50</f>
        <v>6</v>
      </c>
      <c r="B50" s="416" t="str">
        <f>'5- Identificación de Riesgos'!B50</f>
        <v xml:space="preserve">Recibir dádivas o beneficios a nombre propio o de terceros para  afectar la seguridad o confidencialidad de la información   </v>
      </c>
      <c r="C50" s="165" t="str">
        <f>'5- Identificación de Riesgos'!D50</f>
        <v>1. Falta de ética y valores.</v>
      </c>
      <c r="D50" s="166"/>
      <c r="E50" s="167"/>
      <c r="F50" s="160"/>
      <c r="G50" s="160"/>
      <c r="H50" s="160"/>
      <c r="I50" s="160"/>
      <c r="J50" s="168">
        <f t="shared" ref="J50:J89" si="6">COUNTIF(F50:I50,"SI")/4</f>
        <v>0</v>
      </c>
      <c r="K50" s="417">
        <f>AVERAGE(J50:J54)</f>
        <v>0</v>
      </c>
      <c r="L50" s="160" t="str">
        <f>'5- Identificación de Riesgos'!I50</f>
        <v>Afectación de reputacion,imagén,  credibilidad, satisfacción de usuarios y PI</v>
      </c>
      <c r="M50" s="184"/>
      <c r="N50" s="160"/>
      <c r="O50" s="160"/>
      <c r="P50" s="160"/>
      <c r="Q50" s="160"/>
      <c r="R50" s="168">
        <f t="shared" ref="R50:R89" si="7">SUM(COUNTIF(N50,"SI")*25%,COUNTIF(O50,"SI")*40%,COUNTIF(P50,"SI")*25%,COUNTIF(Q50,"SI")*10%)</f>
        <v>0</v>
      </c>
      <c r="S50" s="417">
        <f>AVERAGE(R50:R53)</f>
        <v>0</v>
      </c>
      <c r="T50" s="420" t="str">
        <f>CONCATENATE(INDEX('8- Politicas de admiistracion'!$B$6:$F$10,MATCH(ROUND(IF((RIGHT('5- Identificación de Riesgos'!H50,1)-'6- Valoración Controles'!K50)&lt;1,1,(RIGHT('5- Identificación de Riesgos'!H50,1)-'6- Valoración Controles'!K50)),0),'8- Politicas de admiistracion'!$F$6:$F$10,0),1)," - ",ROUND(IF((RIGHT('5- Identificación de Riesgos'!H50,1)-'6- Valoración Controles'!K50)&lt;1,1,(RIGHT('5- Identificación de Riesgos'!H50,1)-'6- Valoración Controles'!K50)),0))</f>
        <v>Muy Baja - 1</v>
      </c>
      <c r="U50" s="416" t="str">
        <f>CONCATENATE(INDEX('8- Politicas de admiistracion'!$B$17:$F$21,MATCH(ROUND(IF((RIGHT('5- Identificación de Riesgos'!M50,1)-'6- Valoración Controles'!S50)&lt;1,1,(RIGHT('5- Identificación de Riesgos'!M50,1)-'6- Valoración Controles'!S50)),0),'8- Politicas de admiistracion'!$F$17:$F$21,0),1)," - ",ROUND(IF((RIGHT('5- Identificación de Riesgos'!M50,1)-'6- Valoración Controles'!S50)&lt;1,1,(RIGHT('5- Identificación de Riesgos'!M50,1)-'6- Valoración Controles'!S50)),0))</f>
        <v>Catastrófico - 5</v>
      </c>
      <c r="V50" s="423" t="str">
        <f>CONCATENATE(VLOOKUP((LEFT(T50,LEN(T50)-4)&amp;LEFT(U50,LEN(U50)-4)),'9- Matriz de Calor '!$D$17:$E$41,2,0)," - ",RIGHT(T50,1)*RIGHT(U50,1))</f>
        <v>Extremo - 5</v>
      </c>
    </row>
    <row r="51" spans="1:22" ht="32.25" hidden="1" customHeight="1">
      <c r="A51" s="427"/>
      <c r="B51" s="394"/>
      <c r="C51" s="169" t="str">
        <f>'5- Identificación de Riesgos'!D51</f>
        <v>2. Insuficientes programas de capacitación para la toma de conciencia debido al desconocimiento de la ley antisoborno (ISO 37001:2016), Plan Anticorrupción y  de los  valores y principios propios de la entidad.</v>
      </c>
      <c r="D51" s="170"/>
      <c r="E51" s="149"/>
      <c r="F51" s="161"/>
      <c r="G51" s="161"/>
      <c r="H51" s="161"/>
      <c r="I51" s="161"/>
      <c r="J51" s="171">
        <f t="shared" si="6"/>
        <v>0</v>
      </c>
      <c r="K51" s="418"/>
      <c r="L51" s="161" t="str">
        <f>'5- Identificación de Riesgos'!I51</f>
        <v>Afectación Económica</v>
      </c>
      <c r="M51" s="172"/>
      <c r="N51" s="161"/>
      <c r="O51" s="161"/>
      <c r="P51" s="161"/>
      <c r="Q51" s="161"/>
      <c r="R51" s="171">
        <f t="shared" si="7"/>
        <v>0</v>
      </c>
      <c r="S51" s="418"/>
      <c r="T51" s="421"/>
      <c r="U51" s="394"/>
      <c r="V51" s="424"/>
    </row>
    <row r="52" spans="1:22" ht="43.5" hidden="1" customHeight="1">
      <c r="A52" s="427"/>
      <c r="B52" s="394"/>
      <c r="C52" s="169" t="str">
        <f>'5- Identificación de Riesgos'!D52</f>
        <v>3. Desconocimiento del Código de Etica y Buen Gobierno.</v>
      </c>
      <c r="D52" s="170"/>
      <c r="E52" s="149"/>
      <c r="F52" s="161"/>
      <c r="G52" s="161"/>
      <c r="H52" s="161"/>
      <c r="I52" s="161"/>
      <c r="J52" s="171">
        <f t="shared" si="6"/>
        <v>0</v>
      </c>
      <c r="K52" s="418"/>
      <c r="L52" s="161">
        <f>'5- Identificación de Riesgos'!I52</f>
        <v>0</v>
      </c>
      <c r="M52" s="172"/>
      <c r="N52" s="161"/>
      <c r="O52" s="161"/>
      <c r="P52" s="161"/>
      <c r="Q52" s="161"/>
      <c r="R52" s="171">
        <f t="shared" si="7"/>
        <v>0</v>
      </c>
      <c r="S52" s="418"/>
      <c r="T52" s="421"/>
      <c r="U52" s="394"/>
      <c r="V52" s="424"/>
    </row>
    <row r="53" spans="1:22" ht="35.25" hidden="1" customHeight="1">
      <c r="A53" s="427"/>
      <c r="B53" s="394"/>
      <c r="C53" s="169" t="str">
        <f>'5- Identificación de Riesgos'!D53</f>
        <v>4. Falta o inaplicación de controles.</v>
      </c>
      <c r="D53" s="170"/>
      <c r="E53" s="149"/>
      <c r="F53" s="161"/>
      <c r="G53" s="161"/>
      <c r="H53" s="161"/>
      <c r="I53" s="161"/>
      <c r="J53" s="171">
        <f t="shared" si="6"/>
        <v>0</v>
      </c>
      <c r="K53" s="418"/>
      <c r="L53" s="161">
        <f>'5- Identificación de Riesgos'!I53</f>
        <v>0</v>
      </c>
      <c r="M53" s="172"/>
      <c r="N53" s="161"/>
      <c r="O53" s="161"/>
      <c r="P53" s="161"/>
      <c r="Q53" s="161"/>
      <c r="R53" s="171">
        <f t="shared" si="7"/>
        <v>0</v>
      </c>
      <c r="S53" s="418"/>
      <c r="T53" s="421"/>
      <c r="U53" s="394"/>
      <c r="V53" s="424"/>
    </row>
    <row r="54" spans="1:22" ht="35.25" hidden="1" customHeight="1">
      <c r="A54" s="427"/>
      <c r="B54" s="394"/>
      <c r="C54" s="169">
        <f>'5- Identificación de Riesgos'!D54</f>
        <v>0</v>
      </c>
      <c r="D54" s="170"/>
      <c r="E54" s="170"/>
      <c r="F54" s="161"/>
      <c r="G54" s="161"/>
      <c r="H54" s="161"/>
      <c r="I54" s="161"/>
      <c r="J54" s="171">
        <f t="shared" si="6"/>
        <v>0</v>
      </c>
      <c r="K54" s="418"/>
      <c r="L54" s="161">
        <f>'5- Identificación de Riesgos'!I54</f>
        <v>0</v>
      </c>
      <c r="M54" s="172"/>
      <c r="N54" s="161"/>
      <c r="O54" s="161"/>
      <c r="P54" s="161"/>
      <c r="Q54" s="161"/>
      <c r="R54" s="171">
        <f t="shared" si="7"/>
        <v>0</v>
      </c>
      <c r="S54" s="418"/>
      <c r="T54" s="421"/>
      <c r="U54" s="394"/>
      <c r="V54" s="424"/>
    </row>
    <row r="55" spans="1:22" ht="17.25" hidden="1" customHeight="1">
      <c r="A55" s="427"/>
      <c r="B55" s="394"/>
      <c r="C55" s="169">
        <f>'5- Identificación de Riesgos'!D55</f>
        <v>0</v>
      </c>
      <c r="D55" s="170"/>
      <c r="E55" s="149"/>
      <c r="F55" s="161"/>
      <c r="G55" s="161"/>
      <c r="H55" s="161"/>
      <c r="I55" s="161"/>
      <c r="J55" s="171">
        <f t="shared" si="6"/>
        <v>0</v>
      </c>
      <c r="K55" s="418"/>
      <c r="L55" s="161">
        <f>'5- Identificación de Riesgos'!I55</f>
        <v>0</v>
      </c>
      <c r="M55" s="172"/>
      <c r="N55" s="161"/>
      <c r="O55" s="161"/>
      <c r="P55" s="161"/>
      <c r="Q55" s="161"/>
      <c r="R55" s="171">
        <f t="shared" si="7"/>
        <v>0</v>
      </c>
      <c r="S55" s="418"/>
      <c r="T55" s="421"/>
      <c r="U55" s="394"/>
      <c r="V55" s="424"/>
    </row>
    <row r="56" spans="1:22" ht="17.25" hidden="1" customHeight="1">
      <c r="A56" s="427"/>
      <c r="B56" s="394"/>
      <c r="C56" s="169">
        <f>'5- Identificación de Riesgos'!D56</f>
        <v>0</v>
      </c>
      <c r="D56" s="170"/>
      <c r="E56" s="149"/>
      <c r="F56" s="161"/>
      <c r="G56" s="161"/>
      <c r="H56" s="161"/>
      <c r="I56" s="161"/>
      <c r="J56" s="171">
        <f t="shared" si="6"/>
        <v>0</v>
      </c>
      <c r="K56" s="418"/>
      <c r="L56" s="161">
        <f>'5- Identificación de Riesgos'!I56</f>
        <v>0</v>
      </c>
      <c r="M56" s="172"/>
      <c r="N56" s="161"/>
      <c r="O56" s="161"/>
      <c r="P56" s="161"/>
      <c r="Q56" s="161"/>
      <c r="R56" s="171">
        <f t="shared" si="7"/>
        <v>0</v>
      </c>
      <c r="S56" s="418"/>
      <c r="T56" s="421"/>
      <c r="U56" s="394"/>
      <c r="V56" s="424"/>
    </row>
    <row r="57" spans="1:22" ht="17.25" hidden="1" customHeight="1">
      <c r="A57" s="427"/>
      <c r="B57" s="394"/>
      <c r="C57" s="169">
        <f>'5- Identificación de Riesgos'!D57</f>
        <v>0</v>
      </c>
      <c r="D57" s="170"/>
      <c r="E57" s="149"/>
      <c r="F57" s="161"/>
      <c r="G57" s="161"/>
      <c r="H57" s="161"/>
      <c r="I57" s="161"/>
      <c r="J57" s="171">
        <f t="shared" si="6"/>
        <v>0</v>
      </c>
      <c r="K57" s="418"/>
      <c r="L57" s="161">
        <f>'5- Identificación de Riesgos'!I57</f>
        <v>0</v>
      </c>
      <c r="M57" s="172"/>
      <c r="N57" s="161"/>
      <c r="O57" s="161"/>
      <c r="P57" s="161"/>
      <c r="Q57" s="161"/>
      <c r="R57" s="171">
        <f t="shared" si="7"/>
        <v>0</v>
      </c>
      <c r="S57" s="418"/>
      <c r="T57" s="421"/>
      <c r="U57" s="394"/>
      <c r="V57" s="424"/>
    </row>
    <row r="58" spans="1:22" ht="17.25" hidden="1" customHeight="1">
      <c r="A58" s="427"/>
      <c r="B58" s="394"/>
      <c r="C58" s="169">
        <f>'5- Identificación de Riesgos'!D58</f>
        <v>0</v>
      </c>
      <c r="D58" s="170"/>
      <c r="E58" s="149"/>
      <c r="F58" s="161"/>
      <c r="G58" s="161"/>
      <c r="H58" s="161"/>
      <c r="I58" s="161"/>
      <c r="J58" s="171">
        <f t="shared" si="6"/>
        <v>0</v>
      </c>
      <c r="K58" s="418"/>
      <c r="L58" s="161">
        <f>'5- Identificación de Riesgos'!I58</f>
        <v>0</v>
      </c>
      <c r="M58" s="172"/>
      <c r="N58" s="161"/>
      <c r="O58" s="161"/>
      <c r="P58" s="161"/>
      <c r="Q58" s="161"/>
      <c r="R58" s="171">
        <f t="shared" si="7"/>
        <v>0</v>
      </c>
      <c r="S58" s="418"/>
      <c r="T58" s="421"/>
      <c r="U58" s="394"/>
      <c r="V58" s="424"/>
    </row>
    <row r="59" spans="1:22" ht="17.25" hidden="1" customHeight="1" thickBot="1">
      <c r="A59" s="428"/>
      <c r="B59" s="395"/>
      <c r="C59" s="173">
        <f>'5- Identificación de Riesgos'!D59</f>
        <v>0</v>
      </c>
      <c r="D59" s="174"/>
      <c r="E59" s="185"/>
      <c r="F59" s="175"/>
      <c r="G59" s="175"/>
      <c r="H59" s="175"/>
      <c r="I59" s="175"/>
      <c r="J59" s="176">
        <f t="shared" si="6"/>
        <v>0</v>
      </c>
      <c r="K59" s="419"/>
      <c r="L59" s="175">
        <f>'5- Identificación de Riesgos'!I59</f>
        <v>0</v>
      </c>
      <c r="M59" s="177"/>
      <c r="N59" s="175"/>
      <c r="O59" s="175"/>
      <c r="P59" s="175"/>
      <c r="Q59" s="175"/>
      <c r="R59" s="176">
        <f t="shared" si="7"/>
        <v>0</v>
      </c>
      <c r="S59" s="419"/>
      <c r="T59" s="422"/>
      <c r="U59" s="395"/>
      <c r="V59" s="425"/>
    </row>
    <row r="60" spans="1:22" ht="34.5" hidden="1" customHeight="1">
      <c r="A60" s="426">
        <f>'5- Identificación de Riesgos'!A60</f>
        <v>7</v>
      </c>
      <c r="B60" s="416" t="str">
        <f>'5- Identificación de Riesgos'!B60</f>
        <v>Ofrecer, prometer, entregar, aceptar o solicitar una ventaja indebida para la asignación de permisos para el acceso y uso de servicios tecnológicos no autorizados, con exposición de datos sensibles,  en  beneficio propio o de un tercero.</v>
      </c>
      <c r="C60" s="165" t="str">
        <f>'5- Identificación de Riesgos'!D60</f>
        <v>1. Falta de ética de los servidores públicos (Debilidades en principios y valores)</v>
      </c>
      <c r="D60" s="166"/>
      <c r="E60" s="167"/>
      <c r="F60" s="160"/>
      <c r="G60" s="160"/>
      <c r="H60" s="160"/>
      <c r="I60" s="160"/>
      <c r="J60" s="168">
        <f t="shared" si="6"/>
        <v>0</v>
      </c>
      <c r="K60" s="417">
        <f>AVERAGE(J60:J62)</f>
        <v>0</v>
      </c>
      <c r="L60" s="160" t="str">
        <f>'5- Identificación de Riesgos'!I60</f>
        <v>Afectación de reputacion,imagén,  credibilidad, satisfacción de usuarios y PI</v>
      </c>
      <c r="M60" s="184"/>
      <c r="N60" s="160"/>
      <c r="O60" s="160"/>
      <c r="P60" s="160"/>
      <c r="Q60" s="160"/>
      <c r="R60" s="168">
        <f t="shared" si="7"/>
        <v>0</v>
      </c>
      <c r="S60" s="417">
        <f>AVERAGE(R60:R63)</f>
        <v>0</v>
      </c>
      <c r="T60" s="420" t="str">
        <f>CONCATENATE(INDEX('8- Politicas de admiistracion'!$B$6:$F$10,MATCH(ROUND(IF((RIGHT('5- Identificación de Riesgos'!H60,1)-'6- Valoración Controles'!K60)&lt;1,1,(RIGHT('5- Identificación de Riesgos'!H60,1)-'6- Valoración Controles'!K60)),0),'8- Politicas de admiistracion'!$F$6:$F$10,0),1)," - ",ROUND(IF((RIGHT('5- Identificación de Riesgos'!H60,1)-'6- Valoración Controles'!K60)&lt;1,1,(RIGHT('5- Identificación de Riesgos'!H60,1)-'6- Valoración Controles'!K60)),0))</f>
        <v>Muy Baja - 1</v>
      </c>
      <c r="U60" s="416" t="str">
        <f>CONCATENATE(INDEX('8- Politicas de admiistracion'!$B$17:$F$21,MATCH(ROUND(IF((RIGHT('5- Identificación de Riesgos'!M60,1)-'6- Valoración Controles'!S60)&lt;1,1,(RIGHT('5- Identificación de Riesgos'!M60,1)-'6- Valoración Controles'!S60)),0),'8- Politicas de admiistracion'!$F$17:$F$21,0),1)," - ",ROUND(IF((RIGHT('5- Identificación de Riesgos'!M60,1)-'6- Valoración Controles'!S60)&lt;1,1,(RIGHT('5- Identificación de Riesgos'!M60,1)-'6- Valoración Controles'!S60)),0))</f>
        <v>Moderado - 3</v>
      </c>
      <c r="V60" s="423" t="str">
        <f>CONCATENATE(VLOOKUP((LEFT(T60,LEN(T60)-4)&amp;LEFT(U60,LEN(U60)-4)),'9- Matriz de Calor '!$D$17:$E$41,2,0)," - ",RIGHT(T60,1)*RIGHT(U60,1))</f>
        <v>Moderado - 3</v>
      </c>
    </row>
    <row r="61" spans="1:22" ht="34.5" hidden="1" customHeight="1">
      <c r="A61" s="427"/>
      <c r="B61" s="394"/>
      <c r="C61" s="169" t="str">
        <f>'5- Identificación de Riesgos'!D61</f>
        <v>2. Falta de ética de terceros interesados  (Debilidades principios y valores)</v>
      </c>
      <c r="D61" s="170"/>
      <c r="E61" s="149"/>
      <c r="F61" s="161"/>
      <c r="G61" s="161"/>
      <c r="H61" s="161"/>
      <c r="I61" s="161"/>
      <c r="J61" s="171">
        <f t="shared" si="6"/>
        <v>0</v>
      </c>
      <c r="K61" s="418"/>
      <c r="L61" s="161" t="str">
        <f>'5- Identificación de Riesgos'!I61</f>
        <v>Afectación Económica</v>
      </c>
      <c r="M61" s="172"/>
      <c r="N61" s="161"/>
      <c r="O61" s="161"/>
      <c r="P61" s="161"/>
      <c r="Q61" s="161"/>
      <c r="R61" s="171">
        <f t="shared" si="7"/>
        <v>0</v>
      </c>
      <c r="S61" s="418"/>
      <c r="T61" s="421"/>
      <c r="U61" s="394"/>
      <c r="V61" s="424"/>
    </row>
    <row r="62" spans="1:22" ht="34.5" hidden="1" customHeight="1">
      <c r="A62" s="427"/>
      <c r="B62" s="394"/>
      <c r="C62" s="169" t="str">
        <f>'5- Identificación de Riesgos'!D62</f>
        <v>3. Debilidad en la gestión de Seguridad de la Información, relacionada con contraseñas.</v>
      </c>
      <c r="D62" s="170"/>
      <c r="E62" s="149"/>
      <c r="F62" s="161"/>
      <c r="G62" s="161"/>
      <c r="H62" s="161"/>
      <c r="I62" s="161"/>
      <c r="J62" s="171">
        <f t="shared" si="6"/>
        <v>0</v>
      </c>
      <c r="K62" s="418"/>
      <c r="L62" s="161" t="str">
        <f>'5- Identificación de Riesgos'!I62</f>
        <v>Interrupción o afectación en la prestación del servicio administrativo</v>
      </c>
      <c r="M62" s="172"/>
      <c r="N62" s="161"/>
      <c r="O62" s="161"/>
      <c r="P62" s="161"/>
      <c r="Q62" s="161"/>
      <c r="R62" s="171">
        <f t="shared" si="7"/>
        <v>0</v>
      </c>
      <c r="S62" s="418"/>
      <c r="T62" s="421"/>
      <c r="U62" s="394"/>
      <c r="V62" s="424"/>
    </row>
    <row r="63" spans="1:22" ht="34.5" hidden="1" customHeight="1">
      <c r="A63" s="427"/>
      <c r="B63" s="394"/>
      <c r="C63" s="169" t="str">
        <f>'5- Identificación de Riesgos'!D63</f>
        <v>4. Debilidad en los controles relacionados con la gestión de los aplicativos. (Daño - cambio - manipulación base de datos)</v>
      </c>
      <c r="D63" s="170"/>
      <c r="E63" s="149"/>
      <c r="F63" s="161"/>
      <c r="G63" s="161"/>
      <c r="H63" s="161"/>
      <c r="I63" s="161"/>
      <c r="J63" s="171">
        <f t="shared" si="6"/>
        <v>0</v>
      </c>
      <c r="K63" s="418"/>
      <c r="L63" s="161" t="str">
        <f>'5- Identificación de Riesgos'!I63</f>
        <v>Interrupción o afectación en la prestación del servicio judicial</v>
      </c>
      <c r="M63" s="172"/>
      <c r="N63" s="161"/>
      <c r="O63" s="161"/>
      <c r="P63" s="161"/>
      <c r="Q63" s="161"/>
      <c r="R63" s="171">
        <f t="shared" si="7"/>
        <v>0</v>
      </c>
      <c r="S63" s="418"/>
      <c r="T63" s="421"/>
      <c r="U63" s="394"/>
      <c r="V63" s="424"/>
    </row>
    <row r="64" spans="1:22" ht="17.25" hidden="1" customHeight="1">
      <c r="A64" s="427"/>
      <c r="B64" s="394"/>
      <c r="C64" s="169">
        <f>'5- Identificación de Riesgos'!D64</f>
        <v>0</v>
      </c>
      <c r="D64" s="170"/>
      <c r="E64" s="170"/>
      <c r="F64" s="161"/>
      <c r="G64" s="161"/>
      <c r="H64" s="161"/>
      <c r="I64" s="161"/>
      <c r="J64" s="171">
        <f t="shared" si="6"/>
        <v>0</v>
      </c>
      <c r="K64" s="418"/>
      <c r="L64" s="161">
        <f>'5- Identificación de Riesgos'!I64</f>
        <v>0</v>
      </c>
      <c r="M64" s="172"/>
      <c r="N64" s="161"/>
      <c r="O64" s="161"/>
      <c r="P64" s="161"/>
      <c r="Q64" s="161"/>
      <c r="R64" s="171">
        <f t="shared" si="7"/>
        <v>0</v>
      </c>
      <c r="S64" s="418"/>
      <c r="T64" s="421"/>
      <c r="U64" s="394"/>
      <c r="V64" s="424"/>
    </row>
    <row r="65" spans="1:22" ht="17.25" hidden="1" customHeight="1">
      <c r="A65" s="427"/>
      <c r="B65" s="394"/>
      <c r="C65" s="169">
        <f>'5- Identificación de Riesgos'!D65</f>
        <v>0</v>
      </c>
      <c r="D65" s="170"/>
      <c r="E65" s="149"/>
      <c r="F65" s="161"/>
      <c r="G65" s="161"/>
      <c r="H65" s="161"/>
      <c r="I65" s="161"/>
      <c r="J65" s="171">
        <f t="shared" si="6"/>
        <v>0</v>
      </c>
      <c r="K65" s="418"/>
      <c r="L65" s="161">
        <f>'5- Identificación de Riesgos'!I65</f>
        <v>0</v>
      </c>
      <c r="M65" s="172"/>
      <c r="N65" s="161"/>
      <c r="O65" s="161"/>
      <c r="P65" s="161"/>
      <c r="Q65" s="161"/>
      <c r="R65" s="171">
        <f t="shared" si="7"/>
        <v>0</v>
      </c>
      <c r="S65" s="418"/>
      <c r="T65" s="421"/>
      <c r="U65" s="394"/>
      <c r="V65" s="424"/>
    </row>
    <row r="66" spans="1:22" ht="17.25" hidden="1" customHeight="1">
      <c r="A66" s="427"/>
      <c r="B66" s="394"/>
      <c r="C66" s="169">
        <f>'5- Identificación de Riesgos'!D66</f>
        <v>0</v>
      </c>
      <c r="D66" s="170"/>
      <c r="E66" s="149"/>
      <c r="F66" s="161"/>
      <c r="G66" s="161"/>
      <c r="H66" s="161"/>
      <c r="I66" s="161"/>
      <c r="J66" s="171">
        <f t="shared" si="6"/>
        <v>0</v>
      </c>
      <c r="K66" s="418"/>
      <c r="L66" s="161">
        <f>'5- Identificación de Riesgos'!I66</f>
        <v>0</v>
      </c>
      <c r="M66" s="172"/>
      <c r="N66" s="161"/>
      <c r="O66" s="161"/>
      <c r="P66" s="161"/>
      <c r="Q66" s="161"/>
      <c r="R66" s="171">
        <f t="shared" si="7"/>
        <v>0</v>
      </c>
      <c r="S66" s="418"/>
      <c r="T66" s="421"/>
      <c r="U66" s="394"/>
      <c r="V66" s="424"/>
    </row>
    <row r="67" spans="1:22" ht="17.25" hidden="1" customHeight="1">
      <c r="A67" s="427"/>
      <c r="B67" s="394"/>
      <c r="C67" s="169">
        <f>'5- Identificación de Riesgos'!D67</f>
        <v>0</v>
      </c>
      <c r="D67" s="170"/>
      <c r="E67" s="149"/>
      <c r="F67" s="161"/>
      <c r="G67" s="161"/>
      <c r="H67" s="161"/>
      <c r="I67" s="161"/>
      <c r="J67" s="171">
        <f t="shared" si="6"/>
        <v>0</v>
      </c>
      <c r="K67" s="418"/>
      <c r="L67" s="161">
        <f>'5- Identificación de Riesgos'!I67</f>
        <v>0</v>
      </c>
      <c r="M67" s="172"/>
      <c r="N67" s="161"/>
      <c r="O67" s="161"/>
      <c r="P67" s="161"/>
      <c r="Q67" s="161"/>
      <c r="R67" s="171">
        <f t="shared" si="7"/>
        <v>0</v>
      </c>
      <c r="S67" s="418"/>
      <c r="T67" s="421"/>
      <c r="U67" s="394"/>
      <c r="V67" s="424"/>
    </row>
    <row r="68" spans="1:22" ht="17.25" hidden="1" customHeight="1">
      <c r="A68" s="427"/>
      <c r="B68" s="394"/>
      <c r="C68" s="169">
        <f>'5- Identificación de Riesgos'!D68</f>
        <v>0</v>
      </c>
      <c r="D68" s="170"/>
      <c r="E68" s="149"/>
      <c r="F68" s="161"/>
      <c r="G68" s="161"/>
      <c r="H68" s="161"/>
      <c r="I68" s="161"/>
      <c r="J68" s="171">
        <f t="shared" si="6"/>
        <v>0</v>
      </c>
      <c r="K68" s="418"/>
      <c r="L68" s="161">
        <f>'5- Identificación de Riesgos'!I68</f>
        <v>0</v>
      </c>
      <c r="M68" s="172"/>
      <c r="N68" s="161"/>
      <c r="O68" s="161"/>
      <c r="P68" s="161"/>
      <c r="Q68" s="161"/>
      <c r="R68" s="171">
        <f t="shared" si="7"/>
        <v>0</v>
      </c>
      <c r="S68" s="418"/>
      <c r="T68" s="421"/>
      <c r="U68" s="394"/>
      <c r="V68" s="424"/>
    </row>
    <row r="69" spans="1:22" ht="17.25" hidden="1" customHeight="1" thickBot="1">
      <c r="A69" s="428"/>
      <c r="B69" s="395"/>
      <c r="C69" s="173">
        <f>'5- Identificación de Riesgos'!D69</f>
        <v>0</v>
      </c>
      <c r="D69" s="174"/>
      <c r="E69" s="185"/>
      <c r="F69" s="175"/>
      <c r="G69" s="175"/>
      <c r="H69" s="175"/>
      <c r="I69" s="175"/>
      <c r="J69" s="176">
        <f t="shared" si="6"/>
        <v>0</v>
      </c>
      <c r="K69" s="419"/>
      <c r="L69" s="175">
        <f>'5- Identificación de Riesgos'!I69</f>
        <v>0</v>
      </c>
      <c r="M69" s="177"/>
      <c r="N69" s="175"/>
      <c r="O69" s="175"/>
      <c r="P69" s="175"/>
      <c r="Q69" s="175"/>
      <c r="R69" s="176">
        <f t="shared" si="7"/>
        <v>0</v>
      </c>
      <c r="S69" s="419"/>
      <c r="T69" s="422"/>
      <c r="U69" s="395"/>
      <c r="V69" s="425"/>
    </row>
    <row r="70" spans="1:22" ht="37.5" hidden="1" customHeight="1">
      <c r="A70" s="426">
        <f>'5- Identificación de Riesgos'!A70</f>
        <v>8</v>
      </c>
      <c r="B70" s="416" t="str">
        <f>'5- Identificación de Riesgos'!B70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165" t="str">
        <f>'5- Identificación de Riesgos'!D70</f>
        <v>1. Falta de ética de los servidores públicos (Debilidades en principios y valores)</v>
      </c>
      <c r="D70" s="166"/>
      <c r="E70" s="167"/>
      <c r="F70" s="160"/>
      <c r="G70" s="160"/>
      <c r="H70" s="160"/>
      <c r="I70" s="160"/>
      <c r="J70" s="168">
        <f t="shared" si="6"/>
        <v>0</v>
      </c>
      <c r="K70" s="417">
        <f>AVERAGE(J70:J74)</f>
        <v>0</v>
      </c>
      <c r="L70" s="160" t="str">
        <f>'5- Identificación de Riesgos'!I70</f>
        <v>Afectación de reputacion,imagén,  credibilidad, satisfacción de usuarios y PI</v>
      </c>
      <c r="M70" s="184"/>
      <c r="N70" s="160"/>
      <c r="O70" s="160"/>
      <c r="P70" s="160"/>
      <c r="Q70" s="160"/>
      <c r="R70" s="168">
        <f t="shared" si="7"/>
        <v>0</v>
      </c>
      <c r="S70" s="417">
        <f>AVERAGE(R70:R73)</f>
        <v>0</v>
      </c>
      <c r="T70" s="420" t="str">
        <f>CONCATENATE(INDEX('8- Politicas de admiistracion'!$B$6:$F$10,MATCH(ROUND(IF((RIGHT('5- Identificación de Riesgos'!H70,1)-'6- Valoración Controles'!K70)&lt;1,1,(RIGHT('5- Identificación de Riesgos'!H70,1)-'6- Valoración Controles'!K70)),0),'8- Politicas de admiistracion'!$F$6:$F$10,0),1)," - ",ROUND(IF((RIGHT('5- Identificación de Riesgos'!H70,1)-'6- Valoración Controles'!K70)&lt;1,1,(RIGHT('5- Identificación de Riesgos'!H70,1)-'6- Valoración Controles'!K70)),0))</f>
        <v>Muy Baja - 1</v>
      </c>
      <c r="U70" s="416" t="str">
        <f>CONCATENATE(INDEX('8- Politicas de admiistracion'!$B$17:$F$21,MATCH(ROUND(IF((RIGHT('5- Identificación de Riesgos'!M70,1)-'6- Valoración Controles'!S70)&lt;1,1,(RIGHT('5- Identificación de Riesgos'!M70,1)-'6- Valoración Controles'!S70)),0),'8- Politicas de admiistracion'!$F$17:$F$21,0),1)," - ",ROUND(IF((RIGHT('5- Identificación de Riesgos'!M70,1)-'6- Valoración Controles'!S70)&lt;1,1,(RIGHT('5- Identificación de Riesgos'!M70,1)-'6- Valoración Controles'!S70)),0))</f>
        <v>Moderado - 3</v>
      </c>
      <c r="V70" s="423" t="str">
        <f>CONCATENATE(VLOOKUP((LEFT(T70,LEN(T70)-4)&amp;LEFT(U70,LEN(U70)-4)),'9- Matriz de Calor '!$D$17:$E$41,2,0)," - ",RIGHT(T70,1)*RIGHT(U70,1))</f>
        <v>Moderado - 3</v>
      </c>
    </row>
    <row r="71" spans="1:22" ht="30.75" hidden="1" customHeight="1">
      <c r="A71" s="427"/>
      <c r="B71" s="394"/>
      <c r="C71" s="169" t="str">
        <f>'5- Identificación de Riesgos'!D71</f>
        <v>2. Falta de ética de terceros interesados  (Debilidades principios y valores)</v>
      </c>
      <c r="D71" s="170"/>
      <c r="E71" s="149"/>
      <c r="F71" s="161"/>
      <c r="G71" s="161"/>
      <c r="H71" s="161"/>
      <c r="I71" s="161"/>
      <c r="J71" s="171">
        <f t="shared" si="6"/>
        <v>0</v>
      </c>
      <c r="K71" s="418"/>
      <c r="L71" s="161" t="str">
        <f>'5- Identificación de Riesgos'!I71</f>
        <v>Afectación Económica</v>
      </c>
      <c r="M71" s="172"/>
      <c r="N71" s="161"/>
      <c r="O71" s="161"/>
      <c r="P71" s="161"/>
      <c r="Q71" s="161"/>
      <c r="R71" s="171">
        <f t="shared" si="7"/>
        <v>0</v>
      </c>
      <c r="S71" s="418"/>
      <c r="T71" s="421"/>
      <c r="U71" s="394"/>
      <c r="V71" s="424"/>
    </row>
    <row r="72" spans="1:22" ht="41.25" hidden="1" customHeight="1">
      <c r="A72" s="427"/>
      <c r="B72" s="394"/>
      <c r="C72" s="169" t="str">
        <f>'5- Identificación de Riesgos'!D72</f>
        <v>3. Debilidades en los controles de los procedimientos de estructuración contractual.</v>
      </c>
      <c r="D72" s="170"/>
      <c r="E72" s="149"/>
      <c r="F72" s="161"/>
      <c r="G72" s="161"/>
      <c r="H72" s="161"/>
      <c r="I72" s="161"/>
      <c r="J72" s="171">
        <f t="shared" si="6"/>
        <v>0</v>
      </c>
      <c r="K72" s="418"/>
      <c r="L72" s="161" t="str">
        <f>'5- Identificación de Riesgos'!I72</f>
        <v>Interrupción o afectación en la prestación del servicio administrativo</v>
      </c>
      <c r="M72" s="172"/>
      <c r="N72" s="161"/>
      <c r="O72" s="161"/>
      <c r="P72" s="161"/>
      <c r="Q72" s="161"/>
      <c r="R72" s="171">
        <f t="shared" si="7"/>
        <v>0</v>
      </c>
      <c r="S72" s="418"/>
      <c r="T72" s="421"/>
      <c r="U72" s="394"/>
      <c r="V72" s="424"/>
    </row>
    <row r="73" spans="1:22" ht="35.25" hidden="1" customHeight="1">
      <c r="A73" s="427"/>
      <c r="B73" s="394"/>
      <c r="C73" s="169">
        <f>'5- Identificación de Riesgos'!D73</f>
        <v>0</v>
      </c>
      <c r="D73" s="170"/>
      <c r="E73" s="149"/>
      <c r="F73" s="161"/>
      <c r="G73" s="161"/>
      <c r="H73" s="161"/>
      <c r="I73" s="161"/>
      <c r="J73" s="171">
        <f t="shared" si="6"/>
        <v>0</v>
      </c>
      <c r="K73" s="418"/>
      <c r="L73" s="161" t="str">
        <f>'5- Identificación de Riesgos'!I73</f>
        <v>Interrupción o afectación en la prestación del servicio judicial</v>
      </c>
      <c r="M73" s="172"/>
      <c r="N73" s="161"/>
      <c r="O73" s="161"/>
      <c r="P73" s="161"/>
      <c r="Q73" s="161"/>
      <c r="R73" s="171">
        <f t="shared" si="7"/>
        <v>0</v>
      </c>
      <c r="S73" s="418"/>
      <c r="T73" s="421"/>
      <c r="U73" s="394"/>
      <c r="V73" s="424"/>
    </row>
    <row r="74" spans="1:22" ht="35.25" hidden="1" customHeight="1">
      <c r="A74" s="427"/>
      <c r="B74" s="394"/>
      <c r="C74" s="169">
        <f>'5- Identificación de Riesgos'!D74</f>
        <v>0</v>
      </c>
      <c r="D74" s="170"/>
      <c r="E74" s="170"/>
      <c r="F74" s="161"/>
      <c r="G74" s="161"/>
      <c r="H74" s="161"/>
      <c r="I74" s="161"/>
      <c r="J74" s="171">
        <f t="shared" si="6"/>
        <v>0</v>
      </c>
      <c r="K74" s="418"/>
      <c r="L74" s="161">
        <f>'5- Identificación de Riesgos'!I74</f>
        <v>0</v>
      </c>
      <c r="M74" s="172"/>
      <c r="N74" s="161"/>
      <c r="O74" s="161"/>
      <c r="P74" s="161"/>
      <c r="Q74" s="161"/>
      <c r="R74" s="171">
        <f t="shared" si="7"/>
        <v>0</v>
      </c>
      <c r="S74" s="418"/>
      <c r="T74" s="421"/>
      <c r="U74" s="394"/>
      <c r="V74" s="424"/>
    </row>
    <row r="75" spans="1:22" ht="17.25" hidden="1" customHeight="1">
      <c r="A75" s="427"/>
      <c r="B75" s="394"/>
      <c r="C75" s="169">
        <f>'5- Identificación de Riesgos'!D75</f>
        <v>0</v>
      </c>
      <c r="D75" s="170"/>
      <c r="E75" s="149"/>
      <c r="F75" s="161"/>
      <c r="G75" s="161"/>
      <c r="H75" s="161"/>
      <c r="I75" s="161"/>
      <c r="J75" s="171">
        <f t="shared" si="6"/>
        <v>0</v>
      </c>
      <c r="K75" s="418"/>
      <c r="L75" s="161">
        <f>'5- Identificación de Riesgos'!I75</f>
        <v>0</v>
      </c>
      <c r="M75" s="172"/>
      <c r="N75" s="161"/>
      <c r="O75" s="161"/>
      <c r="P75" s="161"/>
      <c r="Q75" s="161"/>
      <c r="R75" s="171">
        <f t="shared" si="7"/>
        <v>0</v>
      </c>
      <c r="S75" s="418"/>
      <c r="T75" s="421"/>
      <c r="U75" s="394"/>
      <c r="V75" s="424"/>
    </row>
    <row r="76" spans="1:22" ht="17.25" hidden="1" customHeight="1">
      <c r="A76" s="427"/>
      <c r="B76" s="394"/>
      <c r="C76" s="169">
        <f>'5- Identificación de Riesgos'!D76</f>
        <v>0</v>
      </c>
      <c r="D76" s="170"/>
      <c r="E76" s="149"/>
      <c r="F76" s="161"/>
      <c r="G76" s="161"/>
      <c r="H76" s="161"/>
      <c r="I76" s="161"/>
      <c r="J76" s="171">
        <f t="shared" si="6"/>
        <v>0</v>
      </c>
      <c r="K76" s="418"/>
      <c r="L76" s="161">
        <f>'5- Identificación de Riesgos'!I76</f>
        <v>0</v>
      </c>
      <c r="M76" s="172"/>
      <c r="N76" s="161"/>
      <c r="O76" s="161"/>
      <c r="P76" s="161"/>
      <c r="Q76" s="161"/>
      <c r="R76" s="171">
        <f t="shared" si="7"/>
        <v>0</v>
      </c>
      <c r="S76" s="418"/>
      <c r="T76" s="421"/>
      <c r="U76" s="394"/>
      <c r="V76" s="424"/>
    </row>
    <row r="77" spans="1:22" ht="17.25" hidden="1" customHeight="1">
      <c r="A77" s="427"/>
      <c r="B77" s="394"/>
      <c r="C77" s="169">
        <f>'5- Identificación de Riesgos'!D77</f>
        <v>0</v>
      </c>
      <c r="D77" s="170"/>
      <c r="E77" s="149"/>
      <c r="F77" s="161"/>
      <c r="G77" s="161"/>
      <c r="H77" s="161"/>
      <c r="I77" s="161"/>
      <c r="J77" s="171">
        <f t="shared" si="6"/>
        <v>0</v>
      </c>
      <c r="K77" s="418"/>
      <c r="L77" s="161">
        <f>'5- Identificación de Riesgos'!I77</f>
        <v>0</v>
      </c>
      <c r="M77" s="172"/>
      <c r="N77" s="161"/>
      <c r="O77" s="161"/>
      <c r="P77" s="161"/>
      <c r="Q77" s="161"/>
      <c r="R77" s="171">
        <f t="shared" si="7"/>
        <v>0</v>
      </c>
      <c r="S77" s="418"/>
      <c r="T77" s="421"/>
      <c r="U77" s="394"/>
      <c r="V77" s="424"/>
    </row>
    <row r="78" spans="1:22" ht="17.25" hidden="1" customHeight="1">
      <c r="A78" s="427"/>
      <c r="B78" s="394"/>
      <c r="C78" s="169">
        <f>'5- Identificación de Riesgos'!D78</f>
        <v>0</v>
      </c>
      <c r="D78" s="170"/>
      <c r="E78" s="149"/>
      <c r="F78" s="161"/>
      <c r="G78" s="161"/>
      <c r="H78" s="161"/>
      <c r="I78" s="161"/>
      <c r="J78" s="171">
        <f t="shared" si="6"/>
        <v>0</v>
      </c>
      <c r="K78" s="418"/>
      <c r="L78" s="161">
        <f>'5- Identificación de Riesgos'!I78</f>
        <v>0</v>
      </c>
      <c r="M78" s="172"/>
      <c r="N78" s="161"/>
      <c r="O78" s="161"/>
      <c r="P78" s="161"/>
      <c r="Q78" s="161"/>
      <c r="R78" s="171">
        <f t="shared" si="7"/>
        <v>0</v>
      </c>
      <c r="S78" s="418"/>
      <c r="T78" s="421"/>
      <c r="U78" s="394"/>
      <c r="V78" s="424"/>
    </row>
    <row r="79" spans="1:22" ht="17.25" hidden="1" customHeight="1" thickBot="1">
      <c r="A79" s="428"/>
      <c r="B79" s="395"/>
      <c r="C79" s="173">
        <f>'5- Identificación de Riesgos'!D79</f>
        <v>0</v>
      </c>
      <c r="D79" s="174"/>
      <c r="E79" s="185"/>
      <c r="F79" s="175"/>
      <c r="G79" s="175"/>
      <c r="H79" s="175"/>
      <c r="I79" s="175"/>
      <c r="J79" s="176">
        <f t="shared" si="6"/>
        <v>0</v>
      </c>
      <c r="K79" s="419"/>
      <c r="L79" s="175">
        <f>'5- Identificación de Riesgos'!I79</f>
        <v>0</v>
      </c>
      <c r="M79" s="177"/>
      <c r="N79" s="175"/>
      <c r="O79" s="175"/>
      <c r="P79" s="175"/>
      <c r="Q79" s="175"/>
      <c r="R79" s="176">
        <f t="shared" si="7"/>
        <v>0</v>
      </c>
      <c r="S79" s="419"/>
      <c r="T79" s="422"/>
      <c r="U79" s="395"/>
      <c r="V79" s="425"/>
    </row>
    <row r="80" spans="1:22" ht="32.25" hidden="1" customHeight="1">
      <c r="A80" s="426">
        <f>'5- Identificación de Riesgos'!A80</f>
        <v>9</v>
      </c>
      <c r="B80" s="416" t="str">
        <f>'5- Identificación de Riesgos'!B80</f>
        <v>Ofrecer, prometer, entregar, aceptar o solicitar una ventaja para afectar indebidamente la evaluación técnica de ofertas en los procesos de contratación.</v>
      </c>
      <c r="C80" s="165" t="str">
        <f>'5- Identificación de Riesgos'!D80</f>
        <v>1. Falta de ética de los servidores públicos (Debilidades en principios y valores)</v>
      </c>
      <c r="D80" s="166"/>
      <c r="E80" s="167"/>
      <c r="F80" s="160"/>
      <c r="G80" s="160"/>
      <c r="H80" s="160"/>
      <c r="I80" s="160"/>
      <c r="J80" s="168">
        <f t="shared" si="6"/>
        <v>0</v>
      </c>
      <c r="K80" s="417">
        <f>AVERAGE(J80:J82)</f>
        <v>0</v>
      </c>
      <c r="L80" s="160" t="str">
        <f>'5- Identificación de Riesgos'!I80</f>
        <v>Afectación de reputacion,imagén,  credibilidad, satisfacción de usuarios y PI</v>
      </c>
      <c r="M80" s="184"/>
      <c r="N80" s="160"/>
      <c r="O80" s="160"/>
      <c r="P80" s="160"/>
      <c r="Q80" s="160"/>
      <c r="R80" s="168">
        <f t="shared" si="7"/>
        <v>0</v>
      </c>
      <c r="S80" s="417">
        <f>AVERAGE(R80:R83)</f>
        <v>0</v>
      </c>
      <c r="T80" s="420" t="str">
        <f>CONCATENATE(INDEX('8- Politicas de admiistracion'!$B$6:$F$10,MATCH(ROUND(IF((RIGHT('5- Identificación de Riesgos'!H80,1)-'6- Valoración Controles'!K80)&lt;1,1,(RIGHT('5- Identificación de Riesgos'!H80,1)-'6- Valoración Controles'!K80)),0),'8- Politicas de admiistracion'!$F$6:$F$10,0),1)," - ",ROUND(IF((RIGHT('5- Identificación de Riesgos'!H80,1)-'6- Valoración Controles'!K80)&lt;1,1,(RIGHT('5- Identificación de Riesgos'!H80,1)-'6- Valoración Controles'!K80)),0))</f>
        <v>Muy Baja - 1</v>
      </c>
      <c r="U80" s="416" t="str">
        <f>CONCATENATE(INDEX('8- Politicas de admiistracion'!$B$17:$F$21,MATCH(ROUND(IF((RIGHT('5- Identificación de Riesgos'!M80,1)-'6- Valoración Controles'!S80)&lt;1,1,(RIGHT('5- Identificación de Riesgos'!M80,1)-'6- Valoración Controles'!S80)),0),'8- Politicas de admiistracion'!$F$17:$F$21,0),1)," - ",ROUND(IF((RIGHT('5- Identificación de Riesgos'!M80,1)-'6- Valoración Controles'!S80)&lt;1,1,(RIGHT('5- Identificación de Riesgos'!M80,1)-'6- Valoración Controles'!S80)),0))</f>
        <v>Moderado - 3</v>
      </c>
      <c r="V80" s="423" t="str">
        <f>CONCATENATE(VLOOKUP((LEFT(T80,LEN(T80)-4)&amp;LEFT(U80,LEN(U80)-4)),'9- Matriz de Calor '!$D$17:$E$41,2,0)," - ",RIGHT(T80,1)*RIGHT(U80,1))</f>
        <v>Moderado - 3</v>
      </c>
    </row>
    <row r="81" spans="1:22" ht="32.25" hidden="1" customHeight="1">
      <c r="A81" s="427"/>
      <c r="B81" s="394"/>
      <c r="C81" s="169" t="str">
        <f>'5- Identificación de Riesgos'!D81</f>
        <v>2. Falta de ética de terceros interesados  (Debilidades principios y valores)</v>
      </c>
      <c r="D81" s="170"/>
      <c r="E81" s="149"/>
      <c r="F81" s="161"/>
      <c r="G81" s="161"/>
      <c r="H81" s="161"/>
      <c r="I81" s="161"/>
      <c r="J81" s="171">
        <f t="shared" si="6"/>
        <v>0</v>
      </c>
      <c r="K81" s="418"/>
      <c r="L81" s="161" t="str">
        <f>'5- Identificación de Riesgos'!I81</f>
        <v>Afectación Económica</v>
      </c>
      <c r="M81" s="172"/>
      <c r="N81" s="161"/>
      <c r="O81" s="161"/>
      <c r="P81" s="161"/>
      <c r="Q81" s="161"/>
      <c r="R81" s="171">
        <f t="shared" si="7"/>
        <v>0</v>
      </c>
      <c r="S81" s="418"/>
      <c r="T81" s="421"/>
      <c r="U81" s="394"/>
      <c r="V81" s="424"/>
    </row>
    <row r="82" spans="1:22" ht="32.25" hidden="1" customHeight="1">
      <c r="A82" s="427"/>
      <c r="B82" s="394"/>
      <c r="C82" s="169" t="str">
        <f>'5- Identificación de Riesgos'!D82</f>
        <v>3. Debilidades en los controles de los procedimientos de evaluación  contractual.</v>
      </c>
      <c r="D82" s="170"/>
      <c r="E82" s="149"/>
      <c r="F82" s="161"/>
      <c r="G82" s="161"/>
      <c r="H82" s="161"/>
      <c r="I82" s="161"/>
      <c r="J82" s="171">
        <f t="shared" si="6"/>
        <v>0</v>
      </c>
      <c r="K82" s="418"/>
      <c r="L82" s="161" t="str">
        <f>'5- Identificación de Riesgos'!I82</f>
        <v>Interrupción o afectación en la prestación del servicio judicial</v>
      </c>
      <c r="M82" s="172"/>
      <c r="N82" s="161"/>
      <c r="O82" s="161"/>
      <c r="P82" s="161"/>
      <c r="Q82" s="161"/>
      <c r="R82" s="171">
        <f t="shared" si="7"/>
        <v>0</v>
      </c>
      <c r="S82" s="418"/>
      <c r="T82" s="421"/>
      <c r="U82" s="394"/>
      <c r="V82" s="424"/>
    </row>
    <row r="83" spans="1:22" ht="32.25" hidden="1" customHeight="1">
      <c r="A83" s="427"/>
      <c r="B83" s="394"/>
      <c r="C83" s="169">
        <f>'5- Identificación de Riesgos'!D83</f>
        <v>0</v>
      </c>
      <c r="D83" s="170"/>
      <c r="E83" s="149"/>
      <c r="F83" s="161"/>
      <c r="G83" s="161"/>
      <c r="H83" s="161"/>
      <c r="I83" s="161"/>
      <c r="J83" s="171">
        <f t="shared" si="6"/>
        <v>0</v>
      </c>
      <c r="K83" s="418"/>
      <c r="L83" s="161" t="str">
        <f>'5- Identificación de Riesgos'!I83</f>
        <v>Interrupción o afectación en la prestación del servicio administrativo</v>
      </c>
      <c r="M83" s="172"/>
      <c r="N83" s="161"/>
      <c r="O83" s="161"/>
      <c r="P83" s="161"/>
      <c r="Q83" s="161"/>
      <c r="R83" s="171">
        <f t="shared" si="7"/>
        <v>0</v>
      </c>
      <c r="S83" s="418"/>
      <c r="T83" s="421"/>
      <c r="U83" s="394"/>
      <c r="V83" s="424"/>
    </row>
    <row r="84" spans="1:22" ht="17.25" hidden="1" customHeight="1">
      <c r="A84" s="427"/>
      <c r="B84" s="394"/>
      <c r="C84" s="169">
        <f>'5- Identificación de Riesgos'!D84</f>
        <v>0</v>
      </c>
      <c r="D84" s="170"/>
      <c r="E84" s="170"/>
      <c r="F84" s="161"/>
      <c r="G84" s="161"/>
      <c r="H84" s="161"/>
      <c r="I84" s="161"/>
      <c r="J84" s="171">
        <f t="shared" si="6"/>
        <v>0</v>
      </c>
      <c r="K84" s="418"/>
      <c r="L84" s="161">
        <f>'5- Identificación de Riesgos'!I84</f>
        <v>0</v>
      </c>
      <c r="M84" s="172"/>
      <c r="N84" s="161"/>
      <c r="O84" s="161"/>
      <c r="P84" s="161"/>
      <c r="Q84" s="161"/>
      <c r="R84" s="171">
        <f t="shared" si="7"/>
        <v>0</v>
      </c>
      <c r="S84" s="418"/>
      <c r="T84" s="421"/>
      <c r="U84" s="394"/>
      <c r="V84" s="424"/>
    </row>
    <row r="85" spans="1:22" ht="17.25" hidden="1" customHeight="1">
      <c r="A85" s="427"/>
      <c r="B85" s="394"/>
      <c r="C85" s="169">
        <f>'5- Identificación de Riesgos'!D85</f>
        <v>0</v>
      </c>
      <c r="D85" s="170"/>
      <c r="E85" s="149"/>
      <c r="F85" s="161"/>
      <c r="G85" s="161"/>
      <c r="H85" s="161"/>
      <c r="I85" s="161"/>
      <c r="J85" s="171">
        <f t="shared" si="6"/>
        <v>0</v>
      </c>
      <c r="K85" s="418"/>
      <c r="L85" s="161">
        <f>'5- Identificación de Riesgos'!I85</f>
        <v>0</v>
      </c>
      <c r="M85" s="172"/>
      <c r="N85" s="161"/>
      <c r="O85" s="161"/>
      <c r="P85" s="161"/>
      <c r="Q85" s="161"/>
      <c r="R85" s="171">
        <f t="shared" si="7"/>
        <v>0</v>
      </c>
      <c r="S85" s="418"/>
      <c r="T85" s="421"/>
      <c r="U85" s="394"/>
      <c r="V85" s="424"/>
    </row>
    <row r="86" spans="1:22" ht="17.25" hidden="1" customHeight="1">
      <c r="A86" s="427"/>
      <c r="B86" s="394"/>
      <c r="C86" s="169">
        <f>'5- Identificación de Riesgos'!D86</f>
        <v>0</v>
      </c>
      <c r="D86" s="170"/>
      <c r="E86" s="149"/>
      <c r="F86" s="161"/>
      <c r="G86" s="161"/>
      <c r="H86" s="161"/>
      <c r="I86" s="161"/>
      <c r="J86" s="171">
        <f t="shared" si="6"/>
        <v>0</v>
      </c>
      <c r="K86" s="418"/>
      <c r="L86" s="161">
        <f>'5- Identificación de Riesgos'!I86</f>
        <v>0</v>
      </c>
      <c r="M86" s="172"/>
      <c r="N86" s="161"/>
      <c r="O86" s="161"/>
      <c r="P86" s="161"/>
      <c r="Q86" s="161"/>
      <c r="R86" s="171">
        <f t="shared" si="7"/>
        <v>0</v>
      </c>
      <c r="S86" s="418"/>
      <c r="T86" s="421"/>
      <c r="U86" s="394"/>
      <c r="V86" s="424"/>
    </row>
    <row r="87" spans="1:22" ht="17.25" hidden="1" customHeight="1">
      <c r="A87" s="427"/>
      <c r="B87" s="394"/>
      <c r="C87" s="169">
        <f>'5- Identificación de Riesgos'!D87</f>
        <v>0</v>
      </c>
      <c r="D87" s="170"/>
      <c r="E87" s="149"/>
      <c r="F87" s="161"/>
      <c r="G87" s="161"/>
      <c r="H87" s="161"/>
      <c r="I87" s="161"/>
      <c r="J87" s="171">
        <f t="shared" si="6"/>
        <v>0</v>
      </c>
      <c r="K87" s="418"/>
      <c r="L87" s="161">
        <f>'5- Identificación de Riesgos'!I87</f>
        <v>0</v>
      </c>
      <c r="M87" s="172"/>
      <c r="N87" s="161"/>
      <c r="O87" s="161"/>
      <c r="P87" s="161"/>
      <c r="Q87" s="161"/>
      <c r="R87" s="171">
        <f t="shared" si="7"/>
        <v>0</v>
      </c>
      <c r="S87" s="418"/>
      <c r="T87" s="421"/>
      <c r="U87" s="394"/>
      <c r="V87" s="424"/>
    </row>
    <row r="88" spans="1:22" ht="17.25" hidden="1" customHeight="1">
      <c r="A88" s="427"/>
      <c r="B88" s="394"/>
      <c r="C88" s="169">
        <f>'5- Identificación de Riesgos'!D88</f>
        <v>0</v>
      </c>
      <c r="D88" s="170"/>
      <c r="E88" s="149"/>
      <c r="F88" s="161"/>
      <c r="G88" s="161"/>
      <c r="H88" s="161"/>
      <c r="I88" s="161"/>
      <c r="J88" s="171">
        <f t="shared" si="6"/>
        <v>0</v>
      </c>
      <c r="K88" s="418"/>
      <c r="L88" s="161">
        <f>'5- Identificación de Riesgos'!I88</f>
        <v>0</v>
      </c>
      <c r="M88" s="172"/>
      <c r="N88" s="161"/>
      <c r="O88" s="161"/>
      <c r="P88" s="161"/>
      <c r="Q88" s="161"/>
      <c r="R88" s="171">
        <f t="shared" si="7"/>
        <v>0</v>
      </c>
      <c r="S88" s="418"/>
      <c r="T88" s="421"/>
      <c r="U88" s="394"/>
      <c r="V88" s="424"/>
    </row>
    <row r="89" spans="1:22" ht="17.25" hidden="1" customHeight="1" thickBot="1">
      <c r="A89" s="428"/>
      <c r="B89" s="395"/>
      <c r="C89" s="173">
        <f>'5- Identificación de Riesgos'!D89</f>
        <v>0</v>
      </c>
      <c r="D89" s="174"/>
      <c r="E89" s="185"/>
      <c r="F89" s="175"/>
      <c r="G89" s="175"/>
      <c r="H89" s="175"/>
      <c r="I89" s="175"/>
      <c r="J89" s="176">
        <f t="shared" si="6"/>
        <v>0</v>
      </c>
      <c r="K89" s="419"/>
      <c r="L89" s="175">
        <f>'5- Identificación de Riesgos'!I89</f>
        <v>0</v>
      </c>
      <c r="M89" s="177"/>
      <c r="N89" s="175"/>
      <c r="O89" s="175"/>
      <c r="P89" s="175"/>
      <c r="Q89" s="175"/>
      <c r="R89" s="176">
        <f t="shared" si="7"/>
        <v>0</v>
      </c>
      <c r="S89" s="419"/>
      <c r="T89" s="422"/>
      <c r="U89" s="395"/>
      <c r="V89" s="425"/>
    </row>
    <row r="90" spans="1:22" ht="30" hidden="1">
      <c r="A90" s="426">
        <f>'5- Identificación de Riesgos'!A90</f>
        <v>10</v>
      </c>
      <c r="B90" s="416" t="str">
        <f>'5- Identificación de Riesgos'!B90</f>
        <v>Ofrecer, prometer, entregar, aceptar o solicitar una ventaja indebida  para afectar la supervisión o interventoría de los contratos.</v>
      </c>
      <c r="C90" s="165" t="str">
        <f>'5- Identificación de Riesgos'!D90</f>
        <v>1. Falta de ética de los servidores públicos (Debilidades en principios y valores)</v>
      </c>
      <c r="E90" s="167"/>
      <c r="F90" s="160"/>
      <c r="G90" s="160"/>
      <c r="H90" s="160"/>
      <c r="I90" s="160"/>
      <c r="J90" s="168">
        <f t="shared" ref="J90:J99" si="8">COUNTIF(F90:I90,"SI")/4</f>
        <v>0</v>
      </c>
      <c r="K90" s="417">
        <f>AVERAGE(J90:J92)</f>
        <v>0</v>
      </c>
      <c r="L90" s="160" t="str">
        <f>'5- Identificación de Riesgos'!I90</f>
        <v>Afectación de reputacion,imagén,  credibilidad, satisfacción de usuarios y PI</v>
      </c>
      <c r="M90" s="184"/>
      <c r="N90" s="160"/>
      <c r="O90" s="160"/>
      <c r="P90" s="160"/>
      <c r="Q90" s="160"/>
      <c r="R90" s="168">
        <f t="shared" ref="R90:R99" si="9">SUM(COUNTIF(N90,"SI")*25%,COUNTIF(O90,"SI")*40%,COUNTIF(P90,"SI")*25%,COUNTIF(Q90,"SI")*10%)</f>
        <v>0</v>
      </c>
      <c r="S90" s="417">
        <f>AVERAGE(R90:R93)</f>
        <v>0</v>
      </c>
      <c r="T90" s="420" t="str">
        <f>CONCATENATE(INDEX('8- Politicas de admiistracion'!$B$6:$F$10,MATCH(ROUND(IF((RIGHT('5- Identificación de Riesgos'!H90,1)-'6- Valoración Controles'!K90)&lt;1,1,(RIGHT('5- Identificación de Riesgos'!H90,1)-'6- Valoración Controles'!K90)),0),'8- Politicas de admiistracion'!$F$6:$F$10,0),1)," - ",ROUND(IF((RIGHT('5- Identificación de Riesgos'!H90,1)-'6- Valoración Controles'!K90)&lt;1,1,(RIGHT('5- Identificación de Riesgos'!H90,1)-'6- Valoración Controles'!K90)),0))</f>
        <v>Muy Baja - 1</v>
      </c>
      <c r="U90" s="416" t="str">
        <f>CONCATENATE(INDEX('8- Politicas de admiistracion'!$B$17:$F$21,MATCH(ROUND(IF((RIGHT('5- Identificación de Riesgos'!M90,1)-'6- Valoración Controles'!S90)&lt;1,1,(RIGHT('5- Identificación de Riesgos'!M90,1)-'6- Valoración Controles'!S90)),0),'8- Politicas de admiistracion'!$F$17:$F$21,0),1)," - ",ROUND(IF((RIGHT('5- Identificación de Riesgos'!M90,1)-'6- Valoración Controles'!S90)&lt;1,1,(RIGHT('5- Identificación de Riesgos'!M90,1)-'6- Valoración Controles'!S90)),0))</f>
        <v>Moderado - 3</v>
      </c>
      <c r="V90" s="423" t="str">
        <f>CONCATENATE(VLOOKUP((LEFT(T90,LEN(T90)-4)&amp;LEFT(U90,LEN(U90)-4)),'9- Matriz de Calor '!$D$17:$E$41,2,0)," - ",RIGHT(T90,1)*RIGHT(U90,1))</f>
        <v>Moderado - 3</v>
      </c>
    </row>
    <row r="91" spans="1:22" ht="30" hidden="1">
      <c r="A91" s="427"/>
      <c r="B91" s="394"/>
      <c r="C91" s="169" t="str">
        <f>'5- Identificación de Riesgos'!D91</f>
        <v>2. Falta de ética de terceros interesados  (Debilidades principios y valores)</v>
      </c>
      <c r="E91" s="149"/>
      <c r="F91" s="161"/>
      <c r="G91" s="161"/>
      <c r="H91" s="161"/>
      <c r="I91" s="161"/>
      <c r="J91" s="171">
        <f t="shared" si="8"/>
        <v>0</v>
      </c>
      <c r="K91" s="418"/>
      <c r="L91" s="161" t="str">
        <f>'5- Identificación de Riesgos'!I91</f>
        <v>Afectación Económica</v>
      </c>
      <c r="M91" s="172"/>
      <c r="N91" s="161"/>
      <c r="O91" s="161"/>
      <c r="P91" s="161"/>
      <c r="Q91" s="161"/>
      <c r="R91" s="171">
        <f t="shared" si="9"/>
        <v>0</v>
      </c>
      <c r="S91" s="418"/>
      <c r="T91" s="421"/>
      <c r="U91" s="394"/>
      <c r="V91" s="424"/>
    </row>
    <row r="92" spans="1:22" ht="30" hidden="1">
      <c r="A92" s="427"/>
      <c r="B92" s="394"/>
      <c r="C92" s="169" t="str">
        <f>'5- Identificación de Riesgos'!D92</f>
        <v>3. Debilidades en los controles de los procedimientos de supervisión o interventoría contractual.</v>
      </c>
      <c r="E92" s="149"/>
      <c r="F92" s="161"/>
      <c r="G92" s="161"/>
      <c r="H92" s="161"/>
      <c r="I92" s="161"/>
      <c r="J92" s="171">
        <f t="shared" si="8"/>
        <v>0</v>
      </c>
      <c r="K92" s="418"/>
      <c r="L92" s="161" t="str">
        <f>'5- Identificación de Riesgos'!I92</f>
        <v>Interrupción o afectación en la prestación del servicio judicial</v>
      </c>
      <c r="M92" s="172"/>
      <c r="N92" s="161"/>
      <c r="O92" s="161"/>
      <c r="P92" s="161"/>
      <c r="Q92" s="161"/>
      <c r="R92" s="171">
        <f t="shared" si="9"/>
        <v>0</v>
      </c>
      <c r="S92" s="418"/>
      <c r="T92" s="421"/>
      <c r="U92" s="394"/>
      <c r="V92" s="424"/>
    </row>
    <row r="93" spans="1:22" ht="30" hidden="1">
      <c r="A93" s="427"/>
      <c r="B93" s="394"/>
      <c r="C93" s="169">
        <f>'5- Identificación de Riesgos'!D93</f>
        <v>0</v>
      </c>
      <c r="E93" s="149"/>
      <c r="F93" s="161"/>
      <c r="G93" s="161"/>
      <c r="H93" s="161"/>
      <c r="I93" s="161"/>
      <c r="J93" s="171">
        <f t="shared" si="8"/>
        <v>0</v>
      </c>
      <c r="K93" s="418"/>
      <c r="L93" s="161" t="str">
        <f>'5- Identificación de Riesgos'!I93</f>
        <v>Interrupción o afectación en la prestación del servicio administrativo</v>
      </c>
      <c r="M93" s="172"/>
      <c r="N93" s="161"/>
      <c r="O93" s="161"/>
      <c r="P93" s="161"/>
      <c r="Q93" s="161"/>
      <c r="R93" s="171">
        <f t="shared" si="9"/>
        <v>0</v>
      </c>
      <c r="S93" s="418"/>
      <c r="T93" s="421"/>
      <c r="U93" s="394"/>
      <c r="V93" s="424"/>
    </row>
    <row r="94" spans="1:22" hidden="1">
      <c r="A94" s="427"/>
      <c r="B94" s="394"/>
      <c r="C94" s="169">
        <f>'5- Identificación de Riesgos'!D94</f>
        <v>0</v>
      </c>
      <c r="E94" s="170"/>
      <c r="F94" s="161"/>
      <c r="G94" s="161"/>
      <c r="H94" s="161"/>
      <c r="I94" s="161"/>
      <c r="J94" s="171">
        <f t="shared" si="8"/>
        <v>0</v>
      </c>
      <c r="K94" s="418"/>
      <c r="L94" s="161">
        <f>'5- Identificación de Riesgos'!I94</f>
        <v>0</v>
      </c>
      <c r="M94" s="172"/>
      <c r="N94" s="161"/>
      <c r="O94" s="161"/>
      <c r="P94" s="161"/>
      <c r="Q94" s="161"/>
      <c r="R94" s="171">
        <f t="shared" si="9"/>
        <v>0</v>
      </c>
      <c r="S94" s="418"/>
      <c r="T94" s="421"/>
      <c r="U94" s="394"/>
      <c r="V94" s="424"/>
    </row>
    <row r="95" spans="1:22" hidden="1">
      <c r="A95" s="427"/>
      <c r="B95" s="394"/>
      <c r="C95" s="169">
        <f>'5- Identificación de Riesgos'!D95</f>
        <v>0</v>
      </c>
      <c r="E95" s="149"/>
      <c r="F95" s="161"/>
      <c r="G95" s="161"/>
      <c r="H95" s="161"/>
      <c r="I95" s="161"/>
      <c r="J95" s="171">
        <f t="shared" si="8"/>
        <v>0</v>
      </c>
      <c r="K95" s="418"/>
      <c r="L95" s="161">
        <f>'5- Identificación de Riesgos'!I95</f>
        <v>0</v>
      </c>
      <c r="M95" s="172"/>
      <c r="N95" s="161"/>
      <c r="O95" s="161"/>
      <c r="P95" s="161"/>
      <c r="Q95" s="161"/>
      <c r="R95" s="171">
        <f t="shared" si="9"/>
        <v>0</v>
      </c>
      <c r="S95" s="418"/>
      <c r="T95" s="421"/>
      <c r="U95" s="394"/>
      <c r="V95" s="424"/>
    </row>
    <row r="96" spans="1:22" hidden="1">
      <c r="A96" s="427"/>
      <c r="B96" s="394"/>
      <c r="C96" s="169">
        <f>'5- Identificación de Riesgos'!D96</f>
        <v>0</v>
      </c>
      <c r="E96" s="149"/>
      <c r="F96" s="161"/>
      <c r="G96" s="161"/>
      <c r="H96" s="161"/>
      <c r="I96" s="161"/>
      <c r="J96" s="171">
        <f t="shared" si="8"/>
        <v>0</v>
      </c>
      <c r="K96" s="418"/>
      <c r="L96" s="161">
        <f>'5- Identificación de Riesgos'!I96</f>
        <v>0</v>
      </c>
      <c r="M96" s="172"/>
      <c r="N96" s="161"/>
      <c r="O96" s="161"/>
      <c r="P96" s="161"/>
      <c r="Q96" s="161"/>
      <c r="R96" s="171">
        <f t="shared" si="9"/>
        <v>0</v>
      </c>
      <c r="S96" s="418"/>
      <c r="T96" s="421"/>
      <c r="U96" s="394"/>
      <c r="V96" s="424"/>
    </row>
    <row r="97" spans="1:22" hidden="1">
      <c r="A97" s="427"/>
      <c r="B97" s="394"/>
      <c r="C97" s="169">
        <f>'5- Identificación de Riesgos'!D97</f>
        <v>0</v>
      </c>
      <c r="E97" s="149"/>
      <c r="F97" s="161"/>
      <c r="G97" s="161"/>
      <c r="H97" s="161"/>
      <c r="I97" s="161"/>
      <c r="J97" s="171">
        <f t="shared" si="8"/>
        <v>0</v>
      </c>
      <c r="K97" s="418"/>
      <c r="L97" s="161">
        <f>'5- Identificación de Riesgos'!I97</f>
        <v>0</v>
      </c>
      <c r="M97" s="172"/>
      <c r="N97" s="161"/>
      <c r="O97" s="161"/>
      <c r="P97" s="161"/>
      <c r="Q97" s="161"/>
      <c r="R97" s="171">
        <f t="shared" si="9"/>
        <v>0</v>
      </c>
      <c r="S97" s="418"/>
      <c r="T97" s="421"/>
      <c r="U97" s="394"/>
      <c r="V97" s="424"/>
    </row>
    <row r="98" spans="1:22" hidden="1">
      <c r="A98" s="427"/>
      <c r="B98" s="394"/>
      <c r="C98" s="169">
        <f>'5- Identificación de Riesgos'!D98</f>
        <v>0</v>
      </c>
      <c r="E98" s="149"/>
      <c r="F98" s="161"/>
      <c r="G98" s="161"/>
      <c r="H98" s="161"/>
      <c r="I98" s="161"/>
      <c r="J98" s="171">
        <f t="shared" si="8"/>
        <v>0</v>
      </c>
      <c r="K98" s="418"/>
      <c r="L98" s="161">
        <f>'5- Identificación de Riesgos'!I98</f>
        <v>0</v>
      </c>
      <c r="M98" s="172"/>
      <c r="N98" s="161"/>
      <c r="O98" s="161"/>
      <c r="P98" s="161"/>
      <c r="Q98" s="161"/>
      <c r="R98" s="171">
        <f t="shared" si="9"/>
        <v>0</v>
      </c>
      <c r="S98" s="418"/>
      <c r="T98" s="421"/>
      <c r="U98" s="394"/>
      <c r="V98" s="424"/>
    </row>
    <row r="99" spans="1:22" ht="15.75" hidden="1" thickBot="1">
      <c r="A99" s="428"/>
      <c r="B99" s="395"/>
      <c r="C99" s="173">
        <f>'5- Identificación de Riesgos'!D99</f>
        <v>0</v>
      </c>
      <c r="E99" s="185"/>
      <c r="F99" s="175"/>
      <c r="G99" s="175"/>
      <c r="H99" s="175"/>
      <c r="I99" s="175"/>
      <c r="J99" s="176">
        <f t="shared" si="8"/>
        <v>0</v>
      </c>
      <c r="K99" s="419"/>
      <c r="L99" s="175">
        <f>'5- Identificación de Riesgos'!I99</f>
        <v>0</v>
      </c>
      <c r="M99" s="177"/>
      <c r="N99" s="175"/>
      <c r="O99" s="175"/>
      <c r="P99" s="175"/>
      <c r="Q99" s="175"/>
      <c r="R99" s="176">
        <f t="shared" si="9"/>
        <v>0</v>
      </c>
      <c r="S99" s="419"/>
      <c r="T99" s="422"/>
      <c r="U99" s="395"/>
      <c r="V99" s="425"/>
    </row>
  </sheetData>
  <mergeCells count="80">
    <mergeCell ref="V80:V89"/>
    <mergeCell ref="A80:A89"/>
    <mergeCell ref="B80:B89"/>
    <mergeCell ref="K80:K89"/>
    <mergeCell ref="S80:S89"/>
    <mergeCell ref="T80:T89"/>
    <mergeCell ref="U80:U89"/>
    <mergeCell ref="A90:A99"/>
    <mergeCell ref="B90:B99"/>
    <mergeCell ref="T90:T99"/>
    <mergeCell ref="U90:U99"/>
    <mergeCell ref="V90:V99"/>
    <mergeCell ref="S90:S99"/>
    <mergeCell ref="K90:K99"/>
    <mergeCell ref="V60:V69"/>
    <mergeCell ref="A70:A79"/>
    <mergeCell ref="B70:B79"/>
    <mergeCell ref="K70:K79"/>
    <mergeCell ref="S70:S79"/>
    <mergeCell ref="T70:T79"/>
    <mergeCell ref="U70:U79"/>
    <mergeCell ref="V70:V79"/>
    <mergeCell ref="A60:A69"/>
    <mergeCell ref="B60:B69"/>
    <mergeCell ref="K60:K69"/>
    <mergeCell ref="S60:S69"/>
    <mergeCell ref="T60:T69"/>
    <mergeCell ref="U60:U69"/>
    <mergeCell ref="U40:U49"/>
    <mergeCell ref="V40:V49"/>
    <mergeCell ref="A50:A59"/>
    <mergeCell ref="B50:B59"/>
    <mergeCell ref="K50:K59"/>
    <mergeCell ref="S50:S59"/>
    <mergeCell ref="T50:T59"/>
    <mergeCell ref="U50:U59"/>
    <mergeCell ref="V50:V59"/>
    <mergeCell ref="A40:A49"/>
    <mergeCell ref="B40:B49"/>
    <mergeCell ref="K40:K49"/>
    <mergeCell ref="S40:S49"/>
    <mergeCell ref="T40:T49"/>
    <mergeCell ref="U10:U19"/>
    <mergeCell ref="V10:V19"/>
    <mergeCell ref="V20:V29"/>
    <mergeCell ref="A30:A39"/>
    <mergeCell ref="B30:B39"/>
    <mergeCell ref="K30:K39"/>
    <mergeCell ref="S30:S39"/>
    <mergeCell ref="T30:T39"/>
    <mergeCell ref="U30:U39"/>
    <mergeCell ref="V30:V39"/>
    <mergeCell ref="A20:A29"/>
    <mergeCell ref="B20:B29"/>
    <mergeCell ref="K20:K29"/>
    <mergeCell ref="S20:S29"/>
    <mergeCell ref="T20:T29"/>
    <mergeCell ref="U20:U29"/>
    <mergeCell ref="A10:A19"/>
    <mergeCell ref="B10:B19"/>
    <mergeCell ref="K10:K19"/>
    <mergeCell ref="S10:S19"/>
    <mergeCell ref="T10:T19"/>
    <mergeCell ref="A7:C7"/>
    <mergeCell ref="T7:V7"/>
    <mergeCell ref="A8:A9"/>
    <mergeCell ref="B8:B9"/>
    <mergeCell ref="C8:C9"/>
    <mergeCell ref="D8:D9"/>
    <mergeCell ref="E8:E9"/>
    <mergeCell ref="F8:K8"/>
    <mergeCell ref="L8:S8"/>
    <mergeCell ref="D7:R7"/>
    <mergeCell ref="C1:V3"/>
    <mergeCell ref="A4:B4"/>
    <mergeCell ref="A5:B5"/>
    <mergeCell ref="A6:B6"/>
    <mergeCell ref="C4:S4"/>
    <mergeCell ref="C5:S5"/>
    <mergeCell ref="C6:S6"/>
  </mergeCells>
  <conditionalFormatting sqref="T10">
    <cfRule type="containsText" dxfId="364" priority="139" operator="containsText" text="Muy Baja">
      <formula>NOT(ISERROR(SEARCH("Muy Baja",T10)))</formula>
    </cfRule>
    <cfRule type="containsText" dxfId="363" priority="140" operator="containsText" text="Baja">
      <formula>NOT(ISERROR(SEARCH("Baja",T10)))</formula>
    </cfRule>
    <cfRule type="containsText" dxfId="362" priority="141" operator="containsText" text="Muy Alta">
      <formula>NOT(ISERROR(SEARCH("Muy Alta",T10)))</formula>
    </cfRule>
    <cfRule type="containsText" dxfId="361" priority="142" operator="containsText" text="Alta">
      <formula>NOT(ISERROR(SEARCH("Alta",T10)))</formula>
    </cfRule>
    <cfRule type="containsText" dxfId="360" priority="143" operator="containsText" text="Media">
      <formula>NOT(ISERROR(SEARCH("Media",T10)))</formula>
    </cfRule>
    <cfRule type="containsText" dxfId="359" priority="144" operator="containsText" text="Media">
      <formula>NOT(ISERROR(SEARCH("Media",T10)))</formula>
    </cfRule>
    <cfRule type="containsText" dxfId="358" priority="145" operator="containsText" text="Media">
      <formula>NOT(ISERROR(SEARCH("Media",T10)))</formula>
    </cfRule>
    <cfRule type="containsText" dxfId="357" priority="146" operator="containsText" text="Muy Baja">
      <formula>NOT(ISERROR(SEARCH("Muy Baja",T10)))</formula>
    </cfRule>
    <cfRule type="containsText" dxfId="356" priority="147" operator="containsText" text="Baja">
      <formula>NOT(ISERROR(SEARCH("Baja",T10)))</formula>
    </cfRule>
    <cfRule type="containsText" dxfId="355" priority="148" operator="containsText" text="Muy Baja">
      <formula>NOT(ISERROR(SEARCH("Muy Baja",T10)))</formula>
    </cfRule>
    <cfRule type="containsText" dxfId="354" priority="149" operator="containsText" text="Muy Baja">
      <formula>NOT(ISERROR(SEARCH("Muy Baja",T10)))</formula>
    </cfRule>
    <cfRule type="containsText" dxfId="353" priority="150" operator="containsText" text="Muy Baja">
      <formula>NOT(ISERROR(SEARCH("Muy Baja",T10)))</formula>
    </cfRule>
    <cfRule type="containsText" dxfId="352" priority="151" operator="containsText" text="Muy Baja'Tabla probabilidad'!">
      <formula>NOT(ISERROR(SEARCH("Muy Baja'Tabla probabilidad'!",T10)))</formula>
    </cfRule>
    <cfRule type="containsText" dxfId="351" priority="152" operator="containsText" text="Muy bajo">
      <formula>NOT(ISERROR(SEARCH("Muy bajo",T10)))</formula>
    </cfRule>
    <cfRule type="containsText" dxfId="350" priority="153" operator="containsText" text="Alta">
      <formula>NOT(ISERROR(SEARCH("Alta",T10)))</formula>
    </cfRule>
    <cfRule type="containsText" dxfId="349" priority="154" operator="containsText" text="Media">
      <formula>NOT(ISERROR(SEARCH("Media",T10)))</formula>
    </cfRule>
    <cfRule type="containsText" dxfId="348" priority="155" operator="containsText" text="Baja">
      <formula>NOT(ISERROR(SEARCH("Baja",T10)))</formula>
    </cfRule>
    <cfRule type="containsText" dxfId="347" priority="156" operator="containsText" text="Muy baja">
      <formula>NOT(ISERROR(SEARCH("Muy baja",T10)))</formula>
    </cfRule>
    <cfRule type="cellIs" dxfId="346" priority="159" operator="between">
      <formula>1</formula>
      <formula>2</formula>
    </cfRule>
    <cfRule type="cellIs" dxfId="345" priority="160" operator="between">
      <formula>0</formula>
      <formula>2</formula>
    </cfRule>
  </conditionalFormatting>
  <conditionalFormatting sqref="U10">
    <cfRule type="containsText" dxfId="344" priority="133" operator="containsText" text="Catastrófico">
      <formula>NOT(ISERROR(SEARCH("Catastrófico",U10)))</formula>
    </cfRule>
    <cfRule type="containsText" dxfId="343" priority="134" operator="containsText" text="Mayor">
      <formula>NOT(ISERROR(SEARCH("Mayor",U10)))</formula>
    </cfRule>
    <cfRule type="containsText" dxfId="342" priority="135" operator="containsText" text="Alta">
      <formula>NOT(ISERROR(SEARCH("Alta",U10)))</formula>
    </cfRule>
    <cfRule type="containsText" dxfId="341" priority="136" operator="containsText" text="Moderado">
      <formula>NOT(ISERROR(SEARCH("Moderado",U10)))</formula>
    </cfRule>
    <cfRule type="containsText" dxfId="340" priority="137" operator="containsText" text="Menor">
      <formula>NOT(ISERROR(SEARCH("Menor",U10)))</formula>
    </cfRule>
    <cfRule type="containsText" dxfId="339" priority="138" operator="containsText" text="Leve">
      <formula>NOT(ISERROR(SEARCH("Leve",U10)))</formula>
    </cfRule>
  </conditionalFormatting>
  <conditionalFormatting sqref="V10">
    <cfRule type="containsText" dxfId="338" priority="129" operator="containsText" text="Extremo">
      <formula>NOT(ISERROR(SEARCH("Extremo",V10)))</formula>
    </cfRule>
    <cfRule type="containsText" dxfId="337" priority="130" operator="containsText" text="Alto">
      <formula>NOT(ISERROR(SEARCH("Alto",V10)))</formula>
    </cfRule>
    <cfRule type="containsText" dxfId="336" priority="131" operator="containsText" text="Bajo">
      <formula>NOT(ISERROR(SEARCH("Bajo",V10)))</formula>
    </cfRule>
    <cfRule type="containsText" dxfId="335" priority="132" operator="containsText" text="Moderado">
      <formula>NOT(ISERROR(SEARCH("Moderado",V10)))</formula>
    </cfRule>
  </conditionalFormatting>
  <conditionalFormatting sqref="T20 T30">
    <cfRule type="containsText" dxfId="334" priority="107" operator="containsText" text="Muy Baja">
      <formula>NOT(ISERROR(SEARCH("Muy Baja",T20)))</formula>
    </cfRule>
    <cfRule type="containsText" dxfId="333" priority="108" operator="containsText" text="Baja">
      <formula>NOT(ISERROR(SEARCH("Baja",T20)))</formula>
    </cfRule>
    <cfRule type="containsText" dxfId="332" priority="109" operator="containsText" text="Muy Alta">
      <formula>NOT(ISERROR(SEARCH("Muy Alta",T20)))</formula>
    </cfRule>
    <cfRule type="containsText" dxfId="331" priority="110" operator="containsText" text="Alta">
      <formula>NOT(ISERROR(SEARCH("Alta",T20)))</formula>
    </cfRule>
    <cfRule type="containsText" dxfId="330" priority="111" operator="containsText" text="Media">
      <formula>NOT(ISERROR(SEARCH("Media",T20)))</formula>
    </cfRule>
    <cfRule type="containsText" dxfId="329" priority="112" operator="containsText" text="Media">
      <formula>NOT(ISERROR(SEARCH("Media",T20)))</formula>
    </cfRule>
    <cfRule type="containsText" dxfId="328" priority="113" operator="containsText" text="Media">
      <formula>NOT(ISERROR(SEARCH("Media",T20)))</formula>
    </cfRule>
    <cfRule type="containsText" dxfId="327" priority="114" operator="containsText" text="Muy Baja">
      <formula>NOT(ISERROR(SEARCH("Muy Baja",T20)))</formula>
    </cfRule>
    <cfRule type="containsText" dxfId="326" priority="115" operator="containsText" text="Baja">
      <formula>NOT(ISERROR(SEARCH("Baja",T20)))</formula>
    </cfRule>
    <cfRule type="containsText" dxfId="325" priority="116" operator="containsText" text="Muy Baja">
      <formula>NOT(ISERROR(SEARCH("Muy Baja",T20)))</formula>
    </cfRule>
    <cfRule type="containsText" dxfId="324" priority="117" operator="containsText" text="Muy Baja">
      <formula>NOT(ISERROR(SEARCH("Muy Baja",T20)))</formula>
    </cfRule>
    <cfRule type="containsText" dxfId="323" priority="118" operator="containsText" text="Muy Baja">
      <formula>NOT(ISERROR(SEARCH("Muy Baja",T20)))</formula>
    </cfRule>
    <cfRule type="containsText" dxfId="322" priority="119" operator="containsText" text="Muy Baja'Tabla probabilidad'!">
      <formula>NOT(ISERROR(SEARCH("Muy Baja'Tabla probabilidad'!",T20)))</formula>
    </cfRule>
    <cfRule type="containsText" dxfId="321" priority="120" operator="containsText" text="Muy bajo">
      <formula>NOT(ISERROR(SEARCH("Muy bajo",T20)))</formula>
    </cfRule>
    <cfRule type="containsText" dxfId="320" priority="121" operator="containsText" text="Alta">
      <formula>NOT(ISERROR(SEARCH("Alta",T20)))</formula>
    </cfRule>
    <cfRule type="containsText" dxfId="319" priority="122" operator="containsText" text="Media">
      <formula>NOT(ISERROR(SEARCH("Media",T20)))</formula>
    </cfRule>
    <cfRule type="containsText" dxfId="318" priority="123" operator="containsText" text="Baja">
      <formula>NOT(ISERROR(SEARCH("Baja",T20)))</formula>
    </cfRule>
    <cfRule type="containsText" dxfId="317" priority="124" operator="containsText" text="Muy baja">
      <formula>NOT(ISERROR(SEARCH("Muy baja",T20)))</formula>
    </cfRule>
    <cfRule type="cellIs" dxfId="316" priority="127" operator="between">
      <formula>1</formula>
      <formula>2</formula>
    </cfRule>
    <cfRule type="cellIs" dxfId="315" priority="128" operator="between">
      <formula>0</formula>
      <formula>2</formula>
    </cfRule>
  </conditionalFormatting>
  <conditionalFormatting sqref="U20 U30">
    <cfRule type="containsText" dxfId="314" priority="101" operator="containsText" text="Catastrófico">
      <formula>NOT(ISERROR(SEARCH("Catastrófico",U20)))</formula>
    </cfRule>
    <cfRule type="containsText" dxfId="313" priority="102" operator="containsText" text="Mayor">
      <formula>NOT(ISERROR(SEARCH("Mayor",U20)))</formula>
    </cfRule>
    <cfRule type="containsText" dxfId="312" priority="103" operator="containsText" text="Alta">
      <formula>NOT(ISERROR(SEARCH("Alta",U20)))</formula>
    </cfRule>
    <cfRule type="containsText" dxfId="311" priority="104" operator="containsText" text="Moderado">
      <formula>NOT(ISERROR(SEARCH("Moderado",U20)))</formula>
    </cfRule>
    <cfRule type="containsText" dxfId="310" priority="105" operator="containsText" text="Menor">
      <formula>NOT(ISERROR(SEARCH("Menor",U20)))</formula>
    </cfRule>
    <cfRule type="containsText" dxfId="309" priority="106" operator="containsText" text="Leve">
      <formula>NOT(ISERROR(SEARCH("Leve",U20)))</formula>
    </cfRule>
  </conditionalFormatting>
  <conditionalFormatting sqref="V20 V30">
    <cfRule type="containsText" dxfId="308" priority="97" operator="containsText" text="Extremo">
      <formula>NOT(ISERROR(SEARCH("Extremo",V20)))</formula>
    </cfRule>
    <cfRule type="containsText" dxfId="307" priority="98" operator="containsText" text="Alto">
      <formula>NOT(ISERROR(SEARCH("Alto",V20)))</formula>
    </cfRule>
    <cfRule type="containsText" dxfId="306" priority="99" operator="containsText" text="Bajo">
      <formula>NOT(ISERROR(SEARCH("Bajo",V20)))</formula>
    </cfRule>
    <cfRule type="containsText" dxfId="305" priority="100" operator="containsText" text="Moderado">
      <formula>NOT(ISERROR(SEARCH("Moderado",V20)))</formula>
    </cfRule>
  </conditionalFormatting>
  <conditionalFormatting sqref="T40 T50">
    <cfRule type="containsText" dxfId="304" priority="75" operator="containsText" text="Muy Baja">
      <formula>NOT(ISERROR(SEARCH("Muy Baja",T40)))</formula>
    </cfRule>
    <cfRule type="containsText" dxfId="303" priority="76" operator="containsText" text="Baja">
      <formula>NOT(ISERROR(SEARCH("Baja",T40)))</formula>
    </cfRule>
    <cfRule type="containsText" dxfId="302" priority="77" operator="containsText" text="Muy Alta">
      <formula>NOT(ISERROR(SEARCH("Muy Alta",T40)))</formula>
    </cfRule>
    <cfRule type="containsText" dxfId="301" priority="78" operator="containsText" text="Alta">
      <formula>NOT(ISERROR(SEARCH("Alta",T40)))</formula>
    </cfRule>
    <cfRule type="containsText" dxfId="300" priority="79" operator="containsText" text="Media">
      <formula>NOT(ISERROR(SEARCH("Media",T40)))</formula>
    </cfRule>
    <cfRule type="containsText" dxfId="299" priority="80" operator="containsText" text="Media">
      <formula>NOT(ISERROR(SEARCH("Media",T40)))</formula>
    </cfRule>
    <cfRule type="containsText" dxfId="298" priority="81" operator="containsText" text="Media">
      <formula>NOT(ISERROR(SEARCH("Media",T40)))</formula>
    </cfRule>
    <cfRule type="containsText" dxfId="297" priority="82" operator="containsText" text="Muy Baja">
      <formula>NOT(ISERROR(SEARCH("Muy Baja",T40)))</formula>
    </cfRule>
    <cfRule type="containsText" dxfId="296" priority="83" operator="containsText" text="Baja">
      <formula>NOT(ISERROR(SEARCH("Baja",T40)))</formula>
    </cfRule>
    <cfRule type="containsText" dxfId="295" priority="84" operator="containsText" text="Muy Baja">
      <formula>NOT(ISERROR(SEARCH("Muy Baja",T40)))</formula>
    </cfRule>
    <cfRule type="containsText" dxfId="294" priority="85" operator="containsText" text="Muy Baja">
      <formula>NOT(ISERROR(SEARCH("Muy Baja",T40)))</formula>
    </cfRule>
    <cfRule type="containsText" dxfId="293" priority="86" operator="containsText" text="Muy Baja">
      <formula>NOT(ISERROR(SEARCH("Muy Baja",T40)))</formula>
    </cfRule>
    <cfRule type="containsText" dxfId="292" priority="87" operator="containsText" text="Muy Baja'Tabla probabilidad'!">
      <formula>NOT(ISERROR(SEARCH("Muy Baja'Tabla probabilidad'!",T40)))</formula>
    </cfRule>
    <cfRule type="containsText" dxfId="291" priority="88" operator="containsText" text="Muy bajo">
      <formula>NOT(ISERROR(SEARCH("Muy bajo",T40)))</formula>
    </cfRule>
    <cfRule type="containsText" dxfId="290" priority="89" operator="containsText" text="Alta">
      <formula>NOT(ISERROR(SEARCH("Alta",T40)))</formula>
    </cfRule>
    <cfRule type="containsText" dxfId="289" priority="90" operator="containsText" text="Media">
      <formula>NOT(ISERROR(SEARCH("Media",T40)))</formula>
    </cfRule>
    <cfRule type="containsText" dxfId="288" priority="91" operator="containsText" text="Baja">
      <formula>NOT(ISERROR(SEARCH("Baja",T40)))</formula>
    </cfRule>
    <cfRule type="containsText" dxfId="287" priority="92" operator="containsText" text="Muy baja">
      <formula>NOT(ISERROR(SEARCH("Muy baja",T40)))</formula>
    </cfRule>
    <cfRule type="cellIs" dxfId="286" priority="95" operator="between">
      <formula>1</formula>
      <formula>2</formula>
    </cfRule>
    <cfRule type="cellIs" dxfId="285" priority="96" operator="between">
      <formula>0</formula>
      <formula>2</formula>
    </cfRule>
  </conditionalFormatting>
  <conditionalFormatting sqref="U40 U50">
    <cfRule type="containsText" dxfId="284" priority="69" operator="containsText" text="Catastrófico">
      <formula>NOT(ISERROR(SEARCH("Catastrófico",U40)))</formula>
    </cfRule>
    <cfRule type="containsText" dxfId="283" priority="70" operator="containsText" text="Mayor">
      <formula>NOT(ISERROR(SEARCH("Mayor",U40)))</formula>
    </cfRule>
    <cfRule type="containsText" dxfId="282" priority="71" operator="containsText" text="Alta">
      <formula>NOT(ISERROR(SEARCH("Alta",U40)))</formula>
    </cfRule>
    <cfRule type="containsText" dxfId="281" priority="72" operator="containsText" text="Moderado">
      <formula>NOT(ISERROR(SEARCH("Moderado",U40)))</formula>
    </cfRule>
    <cfRule type="containsText" dxfId="280" priority="73" operator="containsText" text="Menor">
      <formula>NOT(ISERROR(SEARCH("Menor",U40)))</formula>
    </cfRule>
    <cfRule type="containsText" dxfId="279" priority="74" operator="containsText" text="Leve">
      <formula>NOT(ISERROR(SEARCH("Leve",U40)))</formula>
    </cfRule>
  </conditionalFormatting>
  <conditionalFormatting sqref="V40 V50">
    <cfRule type="containsText" dxfId="278" priority="65" operator="containsText" text="Extremo">
      <formula>NOT(ISERROR(SEARCH("Extremo",V40)))</formula>
    </cfRule>
    <cfRule type="containsText" dxfId="277" priority="66" operator="containsText" text="Alto">
      <formula>NOT(ISERROR(SEARCH("Alto",V40)))</formula>
    </cfRule>
    <cfRule type="containsText" dxfId="276" priority="67" operator="containsText" text="Bajo">
      <formula>NOT(ISERROR(SEARCH("Bajo",V40)))</formula>
    </cfRule>
    <cfRule type="containsText" dxfId="275" priority="68" operator="containsText" text="Moderado">
      <formula>NOT(ISERROR(SEARCH("Moderado",V40)))</formula>
    </cfRule>
  </conditionalFormatting>
  <conditionalFormatting sqref="T60 T70">
    <cfRule type="containsText" dxfId="274" priority="43" operator="containsText" text="Muy Baja">
      <formula>NOT(ISERROR(SEARCH("Muy Baja",T60)))</formula>
    </cfRule>
    <cfRule type="containsText" dxfId="273" priority="44" operator="containsText" text="Baja">
      <formula>NOT(ISERROR(SEARCH("Baja",T60)))</formula>
    </cfRule>
    <cfRule type="containsText" dxfId="272" priority="45" operator="containsText" text="Muy Alta">
      <formula>NOT(ISERROR(SEARCH("Muy Alta",T60)))</formula>
    </cfRule>
    <cfRule type="containsText" dxfId="271" priority="46" operator="containsText" text="Alta">
      <formula>NOT(ISERROR(SEARCH("Alta",T60)))</formula>
    </cfRule>
    <cfRule type="containsText" dxfId="270" priority="47" operator="containsText" text="Media">
      <formula>NOT(ISERROR(SEARCH("Media",T60)))</formula>
    </cfRule>
    <cfRule type="containsText" dxfId="269" priority="48" operator="containsText" text="Media">
      <formula>NOT(ISERROR(SEARCH("Media",T60)))</formula>
    </cfRule>
    <cfRule type="containsText" dxfId="268" priority="49" operator="containsText" text="Media">
      <formula>NOT(ISERROR(SEARCH("Media",T60)))</formula>
    </cfRule>
    <cfRule type="containsText" dxfId="267" priority="50" operator="containsText" text="Muy Baja">
      <formula>NOT(ISERROR(SEARCH("Muy Baja",T60)))</formula>
    </cfRule>
    <cfRule type="containsText" dxfId="266" priority="51" operator="containsText" text="Baja">
      <formula>NOT(ISERROR(SEARCH("Baja",T60)))</formula>
    </cfRule>
    <cfRule type="containsText" dxfId="265" priority="52" operator="containsText" text="Muy Baja">
      <formula>NOT(ISERROR(SEARCH("Muy Baja",T60)))</formula>
    </cfRule>
    <cfRule type="containsText" dxfId="264" priority="53" operator="containsText" text="Muy Baja">
      <formula>NOT(ISERROR(SEARCH("Muy Baja",T60)))</formula>
    </cfRule>
    <cfRule type="containsText" dxfId="263" priority="54" operator="containsText" text="Muy Baja">
      <formula>NOT(ISERROR(SEARCH("Muy Baja",T60)))</formula>
    </cfRule>
    <cfRule type="containsText" dxfId="262" priority="55" operator="containsText" text="Muy Baja'Tabla probabilidad'!">
      <formula>NOT(ISERROR(SEARCH("Muy Baja'Tabla probabilidad'!",T60)))</formula>
    </cfRule>
    <cfRule type="containsText" dxfId="261" priority="56" operator="containsText" text="Muy bajo">
      <formula>NOT(ISERROR(SEARCH("Muy bajo",T60)))</formula>
    </cfRule>
    <cfRule type="containsText" dxfId="260" priority="57" operator="containsText" text="Alta">
      <formula>NOT(ISERROR(SEARCH("Alta",T60)))</formula>
    </cfRule>
    <cfRule type="containsText" dxfId="259" priority="58" operator="containsText" text="Media">
      <formula>NOT(ISERROR(SEARCH("Media",T60)))</formula>
    </cfRule>
    <cfRule type="containsText" dxfId="258" priority="59" operator="containsText" text="Baja">
      <formula>NOT(ISERROR(SEARCH("Baja",T60)))</formula>
    </cfRule>
    <cfRule type="containsText" dxfId="257" priority="60" operator="containsText" text="Muy baja">
      <formula>NOT(ISERROR(SEARCH("Muy baja",T60)))</formula>
    </cfRule>
    <cfRule type="cellIs" dxfId="256" priority="63" operator="between">
      <formula>1</formula>
      <formula>2</formula>
    </cfRule>
    <cfRule type="cellIs" dxfId="255" priority="64" operator="between">
      <formula>0</formula>
      <formula>2</formula>
    </cfRule>
  </conditionalFormatting>
  <conditionalFormatting sqref="U60 U70">
    <cfRule type="containsText" dxfId="254" priority="37" operator="containsText" text="Catastrófico">
      <formula>NOT(ISERROR(SEARCH("Catastrófico",U60)))</formula>
    </cfRule>
    <cfRule type="containsText" dxfId="253" priority="38" operator="containsText" text="Mayor">
      <formula>NOT(ISERROR(SEARCH("Mayor",U60)))</formula>
    </cfRule>
    <cfRule type="containsText" dxfId="252" priority="39" operator="containsText" text="Alta">
      <formula>NOT(ISERROR(SEARCH("Alta",U60)))</formula>
    </cfRule>
    <cfRule type="containsText" dxfId="251" priority="40" operator="containsText" text="Moderado">
      <formula>NOT(ISERROR(SEARCH("Moderado",U60)))</formula>
    </cfRule>
    <cfRule type="containsText" dxfId="250" priority="41" operator="containsText" text="Menor">
      <formula>NOT(ISERROR(SEARCH("Menor",U60)))</formula>
    </cfRule>
    <cfRule type="containsText" dxfId="249" priority="42" operator="containsText" text="Leve">
      <formula>NOT(ISERROR(SEARCH("Leve",U60)))</formula>
    </cfRule>
  </conditionalFormatting>
  <conditionalFormatting sqref="V60 V70">
    <cfRule type="containsText" dxfId="248" priority="33" operator="containsText" text="Extremo">
      <formula>NOT(ISERROR(SEARCH("Extremo",V60)))</formula>
    </cfRule>
    <cfRule type="containsText" dxfId="247" priority="34" operator="containsText" text="Alto">
      <formula>NOT(ISERROR(SEARCH("Alto",V60)))</formula>
    </cfRule>
    <cfRule type="containsText" dxfId="246" priority="35" operator="containsText" text="Bajo">
      <formula>NOT(ISERROR(SEARCH("Bajo",V60)))</formula>
    </cfRule>
    <cfRule type="containsText" dxfId="245" priority="36" operator="containsText" text="Moderado">
      <formula>NOT(ISERROR(SEARCH("Moderado",V60)))</formula>
    </cfRule>
  </conditionalFormatting>
  <conditionalFormatting sqref="T80 T90">
    <cfRule type="containsText" dxfId="244" priority="11" operator="containsText" text="Muy Baja">
      <formula>NOT(ISERROR(SEARCH("Muy Baja",T80)))</formula>
    </cfRule>
    <cfRule type="containsText" dxfId="243" priority="12" operator="containsText" text="Baja">
      <formula>NOT(ISERROR(SEARCH("Baja",T80)))</formula>
    </cfRule>
    <cfRule type="containsText" dxfId="242" priority="13" operator="containsText" text="Muy Alta">
      <formula>NOT(ISERROR(SEARCH("Muy Alta",T80)))</formula>
    </cfRule>
    <cfRule type="containsText" dxfId="241" priority="14" operator="containsText" text="Alta">
      <formula>NOT(ISERROR(SEARCH("Alta",T80)))</formula>
    </cfRule>
    <cfRule type="containsText" dxfId="240" priority="15" operator="containsText" text="Media">
      <formula>NOT(ISERROR(SEARCH("Media",T80)))</formula>
    </cfRule>
    <cfRule type="containsText" dxfId="239" priority="16" operator="containsText" text="Media">
      <formula>NOT(ISERROR(SEARCH("Media",T80)))</formula>
    </cfRule>
    <cfRule type="containsText" dxfId="238" priority="17" operator="containsText" text="Media">
      <formula>NOT(ISERROR(SEARCH("Media",T80)))</formula>
    </cfRule>
    <cfRule type="containsText" dxfId="237" priority="18" operator="containsText" text="Muy Baja">
      <formula>NOT(ISERROR(SEARCH("Muy Baja",T80)))</formula>
    </cfRule>
    <cfRule type="containsText" dxfId="236" priority="19" operator="containsText" text="Baja">
      <formula>NOT(ISERROR(SEARCH("Baja",T80)))</formula>
    </cfRule>
    <cfRule type="containsText" dxfId="235" priority="20" operator="containsText" text="Muy Baja">
      <formula>NOT(ISERROR(SEARCH("Muy Baja",T80)))</formula>
    </cfRule>
    <cfRule type="containsText" dxfId="234" priority="21" operator="containsText" text="Muy Baja">
      <formula>NOT(ISERROR(SEARCH("Muy Baja",T80)))</formula>
    </cfRule>
    <cfRule type="containsText" dxfId="233" priority="22" operator="containsText" text="Muy Baja">
      <formula>NOT(ISERROR(SEARCH("Muy Baja",T80)))</formula>
    </cfRule>
    <cfRule type="containsText" dxfId="232" priority="23" operator="containsText" text="Muy Baja'Tabla probabilidad'!">
      <formula>NOT(ISERROR(SEARCH("Muy Baja'Tabla probabilidad'!",T80)))</formula>
    </cfRule>
    <cfRule type="containsText" dxfId="231" priority="24" operator="containsText" text="Muy bajo">
      <formula>NOT(ISERROR(SEARCH("Muy bajo",T80)))</formula>
    </cfRule>
    <cfRule type="containsText" dxfId="230" priority="25" operator="containsText" text="Alta">
      <formula>NOT(ISERROR(SEARCH("Alta",T80)))</formula>
    </cfRule>
    <cfRule type="containsText" dxfId="229" priority="26" operator="containsText" text="Media">
      <formula>NOT(ISERROR(SEARCH("Media",T80)))</formula>
    </cfRule>
    <cfRule type="containsText" dxfId="228" priority="27" operator="containsText" text="Baja">
      <formula>NOT(ISERROR(SEARCH("Baja",T80)))</formula>
    </cfRule>
    <cfRule type="containsText" dxfId="227" priority="28" operator="containsText" text="Muy baja">
      <formula>NOT(ISERROR(SEARCH("Muy baja",T80)))</formula>
    </cfRule>
    <cfRule type="cellIs" dxfId="226" priority="31" operator="between">
      <formula>1</formula>
      <formula>2</formula>
    </cfRule>
    <cfRule type="cellIs" dxfId="225" priority="32" operator="between">
      <formula>0</formula>
      <formula>2</formula>
    </cfRule>
  </conditionalFormatting>
  <conditionalFormatting sqref="U80 U90">
    <cfRule type="containsText" dxfId="224" priority="5" operator="containsText" text="Catastrófico">
      <formula>NOT(ISERROR(SEARCH("Catastrófico",U80)))</formula>
    </cfRule>
    <cfRule type="containsText" dxfId="223" priority="6" operator="containsText" text="Mayor">
      <formula>NOT(ISERROR(SEARCH("Mayor",U80)))</formula>
    </cfRule>
    <cfRule type="containsText" dxfId="222" priority="7" operator="containsText" text="Alta">
      <formula>NOT(ISERROR(SEARCH("Alta",U80)))</formula>
    </cfRule>
    <cfRule type="containsText" dxfId="221" priority="8" operator="containsText" text="Moderado">
      <formula>NOT(ISERROR(SEARCH("Moderado",U80)))</formula>
    </cfRule>
    <cfRule type="containsText" dxfId="220" priority="9" operator="containsText" text="Menor">
      <formula>NOT(ISERROR(SEARCH("Menor",U80)))</formula>
    </cfRule>
    <cfRule type="containsText" dxfId="219" priority="10" operator="containsText" text="Leve">
      <formula>NOT(ISERROR(SEARCH("Leve",U80)))</formula>
    </cfRule>
  </conditionalFormatting>
  <conditionalFormatting sqref="V80 V90">
    <cfRule type="containsText" dxfId="218" priority="1" operator="containsText" text="Extremo">
      <formula>NOT(ISERROR(SEARCH("Extremo",V80)))</formula>
    </cfRule>
    <cfRule type="containsText" dxfId="217" priority="2" operator="containsText" text="Alto">
      <formula>NOT(ISERROR(SEARCH("Alto",V80)))</formula>
    </cfRule>
    <cfRule type="containsText" dxfId="216" priority="3" operator="containsText" text="Bajo">
      <formula>NOT(ISERROR(SEARCH("Bajo",V80)))</formula>
    </cfRule>
    <cfRule type="containsText" dxfId="215" priority="4" operator="containsText" text="Moderado">
      <formula>NOT(ISERROR(SEARCH("Moderado",V80)))</formula>
    </cfRule>
  </conditionalFormatting>
  <dataValidations count="2">
    <dataValidation allowBlank="1" showInputMessage="1" showErrorMessage="1" prompt="Enunciar cuál es el control" sqref="E80:E81 E43 E45:E48 E10:E11 E13 E23 E25:E28 E15:E21 E30:E31 E35:E38 E33 E53 E55:E58 E50:E51 E63 E65:E68 E60:E61 E73 E75:E78 E70:E71 E83 E85:E88 E95:E98 E90:E91 E93 E40:E41" xr:uid="{7928B5FF-7FCE-491C-B96F-D6B03D215992}"/>
    <dataValidation type="list" allowBlank="1" showInputMessage="1" showErrorMessage="1" sqref="N10:Q99 F10:I99" xr:uid="{9104B475-4BF2-4D02-8220-BA9D8B818B64}">
      <formula1>"SI,NO"</formula1>
    </dataValidation>
  </dataValidations>
  <printOptions horizontalCentered="1"/>
  <pageMargins left="0.70866141732283472" right="0.70866141732283472" top="0.74803149606299213" bottom="0.74803149606299213" header="0.31496062992125984" footer="0.31496062992125984"/>
  <pageSetup scale="25"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157" operator="containsText" id="{F6D927D5-9BF3-41A5-849E-27BE04076734}">
            <xm:f>NOT(ISERROR(SEARCH(#REF!,T10)))</xm:f>
            <xm:f>#REF!</xm:f>
            <x14:dxf>
              <font>
                <color rgb="FF006100"/>
              </font>
              <fill>
                <patternFill>
                  <bgColor rgb="FFC6EFCE"/>
                </patternFill>
              </fill>
            </x14:dxf>
          </x14:cfRule>
          <x14:cfRule type="containsText" priority="158" operator="containsText" id="{8B19C571-5C48-4154-8610-96875C900B81}">
            <xm:f>NOT(ISERROR(SEARCH(#REF!,T10)))</xm:f>
            <xm:f>#REF!</xm:f>
            <x14:dxf>
              <font>
                <color rgb="FF9C0006"/>
              </font>
              <fill>
                <patternFill>
                  <bgColor rgb="FFFFC7CE"/>
                </patternFill>
              </fill>
            </x14:dxf>
          </x14:cfRule>
          <xm:sqref>T10</xm:sqref>
        </x14:conditionalFormatting>
        <x14:conditionalFormatting xmlns:xm="http://schemas.microsoft.com/office/excel/2006/main">
          <x14:cfRule type="containsText" priority="125" operator="containsText" id="{C978FED0-969F-4644-9402-088AE22D5F73}">
            <xm:f>NOT(ISERROR(SEARCH(#REF!,T20)))</xm:f>
            <xm:f>#REF!</xm:f>
            <x14:dxf>
              <font>
                <color rgb="FF006100"/>
              </font>
              <fill>
                <patternFill>
                  <bgColor rgb="FFC6EFCE"/>
                </patternFill>
              </fill>
            </x14:dxf>
          </x14:cfRule>
          <x14:cfRule type="containsText" priority="126" operator="containsText" id="{61CD7602-62BE-4C94-8F16-6BF9932CC749}">
            <xm:f>NOT(ISERROR(SEARCH(#REF!,T20)))</xm:f>
            <xm:f>#REF!</xm:f>
            <x14:dxf>
              <font>
                <color rgb="FF9C0006"/>
              </font>
              <fill>
                <patternFill>
                  <bgColor rgb="FFFFC7CE"/>
                </patternFill>
              </fill>
            </x14:dxf>
          </x14:cfRule>
          <xm:sqref>T20 T30</xm:sqref>
        </x14:conditionalFormatting>
        <x14:conditionalFormatting xmlns:xm="http://schemas.microsoft.com/office/excel/2006/main">
          <x14:cfRule type="containsText" priority="93" operator="containsText" id="{3821D80F-94AD-44EB-B750-CD0BAE921686}">
            <xm:f>NOT(ISERROR(SEARCH(#REF!,T40)))</xm:f>
            <xm:f>#REF!</xm:f>
            <x14:dxf>
              <font>
                <color rgb="FF006100"/>
              </font>
              <fill>
                <patternFill>
                  <bgColor rgb="FFC6EFCE"/>
                </patternFill>
              </fill>
            </x14:dxf>
          </x14:cfRule>
          <x14:cfRule type="containsText" priority="94" operator="containsText" id="{F5FAF5BC-9354-4FA8-8AC6-7F72EAF55CAB}">
            <xm:f>NOT(ISERROR(SEARCH(#REF!,T40)))</xm:f>
            <xm:f>#REF!</xm:f>
            <x14:dxf>
              <font>
                <color rgb="FF9C0006"/>
              </font>
              <fill>
                <patternFill>
                  <bgColor rgb="FFFFC7CE"/>
                </patternFill>
              </fill>
            </x14:dxf>
          </x14:cfRule>
          <xm:sqref>T40 T50</xm:sqref>
        </x14:conditionalFormatting>
        <x14:conditionalFormatting xmlns:xm="http://schemas.microsoft.com/office/excel/2006/main">
          <x14:cfRule type="containsText" priority="61" operator="containsText" id="{2B356F74-AE7D-4EC1-9F5D-FEFBC089C8B3}">
            <xm:f>NOT(ISERROR(SEARCH(#REF!,T60)))</xm:f>
            <xm:f>#REF!</xm:f>
            <x14:dxf>
              <font>
                <color rgb="FF006100"/>
              </font>
              <fill>
                <patternFill>
                  <bgColor rgb="FFC6EFCE"/>
                </patternFill>
              </fill>
            </x14:dxf>
          </x14:cfRule>
          <x14:cfRule type="containsText" priority="62" operator="containsText" id="{4E85DE6D-7145-427D-A4E0-226D38E3E8B2}">
            <xm:f>NOT(ISERROR(SEARCH(#REF!,T60)))</xm:f>
            <xm:f>#REF!</xm:f>
            <x14:dxf>
              <font>
                <color rgb="FF9C0006"/>
              </font>
              <fill>
                <patternFill>
                  <bgColor rgb="FFFFC7CE"/>
                </patternFill>
              </fill>
            </x14:dxf>
          </x14:cfRule>
          <xm:sqref>T60 T70</xm:sqref>
        </x14:conditionalFormatting>
        <x14:conditionalFormatting xmlns:xm="http://schemas.microsoft.com/office/excel/2006/main">
          <x14:cfRule type="containsText" priority="29" operator="containsText" id="{2A47797D-1979-42D2-A945-C49076A25284}">
            <xm:f>NOT(ISERROR(SEARCH(#REF!,T80)))</xm:f>
            <xm:f>#REF!</xm:f>
            <x14:dxf>
              <font>
                <color rgb="FF006100"/>
              </font>
              <fill>
                <patternFill>
                  <bgColor rgb="FFC6EFCE"/>
                </patternFill>
              </fill>
            </x14:dxf>
          </x14:cfRule>
          <x14:cfRule type="containsText" priority="30" operator="containsText" id="{EF57B63E-9162-4274-BE2C-DB24115E17D7}">
            <xm:f>NOT(ISERROR(SEARCH(#REF!,T80)))</xm:f>
            <xm:f>#REF!</xm:f>
            <x14:dxf>
              <font>
                <color rgb="FF9C0006"/>
              </font>
              <fill>
                <patternFill>
                  <bgColor rgb="FFFFC7CE"/>
                </patternFill>
              </fill>
            </x14:dxf>
          </x14:cfRule>
          <xm:sqref>T80 T90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9"/>
  <sheetViews>
    <sheetView showGridLines="0" topLeftCell="A8" zoomScale="70" zoomScaleNormal="70" workbookViewId="0">
      <selection activeCell="N10" sqref="N10:N19"/>
    </sheetView>
  </sheetViews>
  <sheetFormatPr defaultColWidth="11.42578125" defaultRowHeight="15"/>
  <cols>
    <col min="1" max="1" width="5.42578125" style="34" customWidth="1"/>
    <col min="2" max="2" width="42.5703125" style="34" customWidth="1"/>
    <col min="3" max="3" width="54.28515625" style="34" customWidth="1"/>
    <col min="4" max="4" width="43.28515625" style="34" hidden="1" customWidth="1"/>
    <col min="5" max="5" width="52.7109375" style="42" hidden="1" customWidth="1"/>
    <col min="6" max="6" width="17.28515625" style="34" customWidth="1"/>
    <col min="7" max="7" width="14.42578125" style="34" customWidth="1"/>
    <col min="8" max="8" width="17.7109375" style="34" customWidth="1"/>
    <col min="9" max="9" width="2.7109375" style="34" customWidth="1"/>
    <col min="10" max="10" width="17.5703125" style="34" customWidth="1"/>
    <col min="11" max="11" width="18" style="34" customWidth="1"/>
    <col min="12" max="12" width="16.42578125" style="81" hidden="1" customWidth="1"/>
    <col min="13" max="13" width="16.7109375" style="34" customWidth="1"/>
    <col min="14" max="14" width="19.42578125" style="34" customWidth="1"/>
    <col min="15" max="15" width="17.140625" style="80" customWidth="1"/>
    <col min="16" max="16" width="16" style="80" customWidth="1"/>
    <col min="17" max="17" width="20.7109375" style="80" customWidth="1"/>
    <col min="18" max="18" width="4" style="80" customWidth="1"/>
    <col min="19" max="16384" width="11.42578125" style="80"/>
  </cols>
  <sheetData>
    <row r="1" spans="1:18" s="78" customFormat="1" ht="27.75" customHeight="1">
      <c r="A1" s="76"/>
      <c r="B1" s="82"/>
      <c r="C1" s="396" t="s">
        <v>369</v>
      </c>
      <c r="D1" s="396"/>
      <c r="E1" s="396"/>
      <c r="F1" s="396"/>
      <c r="G1" s="396"/>
      <c r="H1" s="396"/>
      <c r="I1" s="396"/>
      <c r="J1" s="396"/>
      <c r="K1" s="396"/>
      <c r="L1" s="396"/>
      <c r="M1" s="396"/>
      <c r="N1" s="396"/>
      <c r="O1" s="396"/>
      <c r="P1" s="396"/>
      <c r="Q1" s="447"/>
      <c r="R1" s="11"/>
    </row>
    <row r="2" spans="1:18" s="78" customFormat="1" ht="27" customHeight="1">
      <c r="A2" s="83"/>
      <c r="B2" s="73"/>
      <c r="C2" s="396"/>
      <c r="D2" s="396"/>
      <c r="E2" s="396"/>
      <c r="F2" s="396"/>
      <c r="G2" s="396"/>
      <c r="H2" s="396"/>
      <c r="I2" s="396"/>
      <c r="J2" s="396"/>
      <c r="K2" s="396"/>
      <c r="L2" s="396"/>
      <c r="M2" s="396"/>
      <c r="N2" s="396"/>
      <c r="O2" s="396"/>
      <c r="P2" s="396"/>
      <c r="Q2" s="447"/>
      <c r="R2" s="11"/>
    </row>
    <row r="3" spans="1:18" s="78" customFormat="1" ht="27" customHeight="1" thickBot="1">
      <c r="A3" s="83"/>
      <c r="B3" s="73"/>
      <c r="C3" s="448"/>
      <c r="D3" s="448"/>
      <c r="E3" s="448"/>
      <c r="F3" s="448"/>
      <c r="G3" s="448"/>
      <c r="H3" s="448"/>
      <c r="I3" s="448"/>
      <c r="J3" s="448"/>
      <c r="K3" s="448"/>
      <c r="L3" s="448"/>
      <c r="M3" s="448"/>
      <c r="N3" s="448"/>
      <c r="O3" s="448"/>
      <c r="P3" s="448"/>
      <c r="Q3" s="449"/>
      <c r="R3" s="11"/>
    </row>
    <row r="4" spans="1:18" s="78" customFormat="1" ht="23.25" customHeight="1" thickTop="1">
      <c r="A4" s="364" t="s">
        <v>370</v>
      </c>
      <c r="B4" s="364"/>
      <c r="C4" s="398" t="s">
        <v>5</v>
      </c>
      <c r="D4" s="398"/>
      <c r="E4" s="398"/>
      <c r="F4" s="398"/>
      <c r="G4" s="398"/>
      <c r="H4" s="398"/>
      <c r="I4" s="398"/>
      <c r="J4" s="398"/>
      <c r="K4" s="398"/>
      <c r="L4" s="398"/>
      <c r="M4" s="398"/>
      <c r="N4" s="398"/>
      <c r="O4" s="398"/>
      <c r="P4" s="398"/>
      <c r="Q4" s="398"/>
      <c r="R4" s="11"/>
    </row>
    <row r="5" spans="1:18" s="78" customFormat="1" ht="56.25" customHeight="1">
      <c r="A5" s="364" t="s">
        <v>371</v>
      </c>
      <c r="B5" s="364"/>
      <c r="C5" s="398" t="s">
        <v>372</v>
      </c>
      <c r="D5" s="398"/>
      <c r="E5" s="398"/>
      <c r="F5" s="398"/>
      <c r="G5" s="398"/>
      <c r="H5" s="398"/>
      <c r="I5" s="398"/>
      <c r="J5" s="398"/>
      <c r="K5" s="398"/>
      <c r="L5" s="398"/>
      <c r="M5" s="398"/>
      <c r="N5" s="398"/>
      <c r="O5" s="398"/>
      <c r="P5" s="398"/>
      <c r="Q5" s="398"/>
      <c r="R5" s="11"/>
    </row>
    <row r="6" spans="1:18" s="78" customFormat="1" ht="28.5" customHeight="1">
      <c r="A6" s="364" t="s">
        <v>373</v>
      </c>
      <c r="B6" s="364"/>
      <c r="C6" s="397" t="s">
        <v>256</v>
      </c>
      <c r="D6" s="397"/>
      <c r="E6" s="397"/>
      <c r="F6" s="397"/>
      <c r="G6" s="397"/>
      <c r="H6" s="397"/>
      <c r="I6" s="397"/>
      <c r="J6" s="397"/>
      <c r="K6" s="397"/>
      <c r="L6" s="397"/>
      <c r="M6" s="397"/>
      <c r="N6" s="397"/>
      <c r="O6" s="397"/>
      <c r="P6" s="397"/>
      <c r="Q6" s="397"/>
      <c r="R6" s="11"/>
    </row>
    <row r="7" spans="1:18" s="78" customFormat="1" ht="40.5" customHeight="1" thickBot="1">
      <c r="A7" s="429" t="s">
        <v>374</v>
      </c>
      <c r="B7" s="429"/>
      <c r="C7" s="429"/>
      <c r="D7" s="429"/>
      <c r="E7" s="429"/>
      <c r="F7" s="429" t="s">
        <v>272</v>
      </c>
      <c r="G7" s="429"/>
      <c r="H7" s="429"/>
      <c r="I7" s="186"/>
      <c r="J7" s="379" t="s">
        <v>375</v>
      </c>
      <c r="K7" s="379"/>
      <c r="L7" s="379"/>
      <c r="M7" s="379"/>
      <c r="N7" s="380"/>
      <c r="O7" s="10" t="s">
        <v>376</v>
      </c>
      <c r="P7" s="10" t="s">
        <v>377</v>
      </c>
      <c r="Q7" s="10" t="s">
        <v>378</v>
      </c>
      <c r="R7" s="11"/>
    </row>
    <row r="8" spans="1:18" s="78" customFormat="1" ht="33" customHeight="1" thickTop="1" thickBot="1">
      <c r="A8" s="400" t="s">
        <v>262</v>
      </c>
      <c r="B8" s="399" t="s">
        <v>345</v>
      </c>
      <c r="C8" s="432" t="s">
        <v>264</v>
      </c>
      <c r="D8" s="434" t="s">
        <v>274</v>
      </c>
      <c r="E8" s="399" t="s">
        <v>258</v>
      </c>
      <c r="F8" s="430" t="s">
        <v>379</v>
      </c>
      <c r="G8" s="430" t="s">
        <v>380</v>
      </c>
      <c r="H8" s="430" t="s">
        <v>381</v>
      </c>
      <c r="I8" s="450"/>
      <c r="J8" s="430" t="s">
        <v>382</v>
      </c>
      <c r="K8" s="430" t="s">
        <v>383</v>
      </c>
      <c r="L8" s="430" t="s">
        <v>384</v>
      </c>
      <c r="M8" s="430" t="s">
        <v>385</v>
      </c>
      <c r="N8" s="430" t="s">
        <v>386</v>
      </c>
      <c r="O8" s="430"/>
      <c r="P8" s="430"/>
      <c r="Q8" s="430"/>
      <c r="R8" s="11"/>
    </row>
    <row r="9" spans="1:18" s="79" customFormat="1" ht="28.5" customHeight="1" thickTop="1" thickBot="1">
      <c r="A9" s="383"/>
      <c r="B9" s="401"/>
      <c r="C9" s="433"/>
      <c r="D9" s="435"/>
      <c r="E9" s="401"/>
      <c r="F9" s="431"/>
      <c r="G9" s="431"/>
      <c r="H9" s="431"/>
      <c r="I9" s="451"/>
      <c r="J9" s="431"/>
      <c r="K9" s="431"/>
      <c r="L9" s="431"/>
      <c r="M9" s="431"/>
      <c r="N9" s="431"/>
      <c r="O9" s="431"/>
      <c r="P9" s="431"/>
      <c r="Q9" s="431"/>
      <c r="R9" s="77"/>
    </row>
    <row r="10" spans="1:18" ht="31.5" customHeight="1">
      <c r="A10" s="413">
        <f>'5- Identificación de Riesgos'!A10</f>
        <v>1</v>
      </c>
      <c r="B10" s="416" t="str">
        <f>'5- Identificación de Riesgos'!B10</f>
        <v>Incumplimiento Contractual</v>
      </c>
      <c r="C10" s="416" t="str">
        <f>'5- Identificación de Riesgos'!C10</f>
        <v>Posibilidad de incumplimiento de metas establecidas debido a que los bienes o servicios contratados se entreguen más allá del plazo de ejecución pactado, de manera incompleta, o en malas condiciones de calidad.</v>
      </c>
      <c r="D10" s="416" t="s">
        <v>279</v>
      </c>
      <c r="E10" s="187" t="str">
        <f>'5- Identificación de Riesgos'!D10</f>
        <v>1. Cambios inesperados en el entorno de la ejecución del contrato.</v>
      </c>
      <c r="F10" s="420" t="str">
        <f>'5- Identificación de Riesgos'!H10</f>
        <v>Media - 3</v>
      </c>
      <c r="G10" s="416" t="str">
        <f>'5- Identificación de Riesgos'!M10</f>
        <v>Leve - 1</v>
      </c>
      <c r="H10" s="416" t="str">
        <f>'5- Identificación de Riesgos'!N10</f>
        <v>Moderado - 3</v>
      </c>
      <c r="I10" s="436"/>
      <c r="J10" s="441" t="str">
        <f>'6- Valoración Controles'!T10</f>
        <v>Baja - 2</v>
      </c>
      <c r="K10" s="441" t="str">
        <f>'6- Valoración Controles'!U10</f>
        <v>Leve - 1</v>
      </c>
      <c r="L10" s="444"/>
      <c r="M10" s="416" t="str">
        <f>'6- Valoración Controles'!V10</f>
        <v>Bajo - 2</v>
      </c>
      <c r="N10" s="416" t="s">
        <v>387</v>
      </c>
      <c r="O10" s="188"/>
      <c r="P10" s="188"/>
      <c r="Q10" s="189"/>
      <c r="R10" s="14"/>
    </row>
    <row r="11" spans="1:18" ht="24.75" customHeight="1">
      <c r="A11" s="414"/>
      <c r="B11" s="394"/>
      <c r="C11" s="394"/>
      <c r="D11" s="394"/>
      <c r="E11" s="190" t="str">
        <f>'5- Identificación de Riesgos'!D11</f>
        <v>2. Deficiencias en la ejecución por parte del contratista.</v>
      </c>
      <c r="F11" s="421"/>
      <c r="G11" s="439"/>
      <c r="H11" s="394"/>
      <c r="I11" s="437"/>
      <c r="J11" s="442"/>
      <c r="K11" s="442"/>
      <c r="L11" s="445"/>
      <c r="M11" s="394"/>
      <c r="N11" s="394"/>
      <c r="O11" s="191"/>
      <c r="P11" s="191"/>
      <c r="Q11" s="192"/>
      <c r="R11" s="14"/>
    </row>
    <row r="12" spans="1:18" ht="30">
      <c r="A12" s="414"/>
      <c r="B12" s="394"/>
      <c r="C12" s="394"/>
      <c r="D12" s="394"/>
      <c r="E12" s="190" t="str">
        <f>'5- Identificación de Riesgos'!D12</f>
        <v>3. Incumplimiento por parte del contratista en los acuerdos de niveles de servicio.</v>
      </c>
      <c r="F12" s="421"/>
      <c r="G12" s="439"/>
      <c r="H12" s="394"/>
      <c r="I12" s="437"/>
      <c r="J12" s="442"/>
      <c r="K12" s="442"/>
      <c r="L12" s="445"/>
      <c r="M12" s="394"/>
      <c r="N12" s="394"/>
      <c r="O12" s="191"/>
      <c r="P12" s="191"/>
      <c r="Q12" s="192"/>
      <c r="R12" s="14"/>
    </row>
    <row r="13" spans="1:18" ht="13.5" customHeight="1">
      <c r="A13" s="414"/>
      <c r="B13" s="394"/>
      <c r="C13" s="394"/>
      <c r="D13" s="394"/>
      <c r="E13" s="190">
        <f>'5- Identificación de Riesgos'!D13</f>
        <v>0</v>
      </c>
      <c r="F13" s="421"/>
      <c r="G13" s="439"/>
      <c r="H13" s="394"/>
      <c r="I13" s="437"/>
      <c r="J13" s="442"/>
      <c r="K13" s="442"/>
      <c r="L13" s="445"/>
      <c r="M13" s="394"/>
      <c r="N13" s="394"/>
      <c r="O13" s="191"/>
      <c r="P13" s="191"/>
      <c r="Q13" s="192"/>
      <c r="R13" s="14"/>
    </row>
    <row r="14" spans="1:18" ht="13.5" customHeight="1">
      <c r="A14" s="414"/>
      <c r="B14" s="394"/>
      <c r="C14" s="394"/>
      <c r="D14" s="394"/>
      <c r="E14" s="190">
        <f>'5- Identificación de Riesgos'!D14</f>
        <v>0</v>
      </c>
      <c r="F14" s="421"/>
      <c r="G14" s="439"/>
      <c r="H14" s="394"/>
      <c r="I14" s="437"/>
      <c r="J14" s="442"/>
      <c r="K14" s="442"/>
      <c r="L14" s="445"/>
      <c r="M14" s="394"/>
      <c r="N14" s="394"/>
      <c r="O14" s="191"/>
      <c r="P14" s="191"/>
      <c r="Q14" s="192"/>
      <c r="R14" s="14"/>
    </row>
    <row r="15" spans="1:18" ht="13.5" customHeight="1">
      <c r="A15" s="414"/>
      <c r="B15" s="394"/>
      <c r="C15" s="394"/>
      <c r="D15" s="394"/>
      <c r="E15" s="190">
        <f>'5- Identificación de Riesgos'!D15</f>
        <v>0</v>
      </c>
      <c r="F15" s="421"/>
      <c r="G15" s="439"/>
      <c r="H15" s="394"/>
      <c r="I15" s="437"/>
      <c r="J15" s="442"/>
      <c r="K15" s="442"/>
      <c r="L15" s="445"/>
      <c r="M15" s="394"/>
      <c r="N15" s="394"/>
      <c r="O15" s="191"/>
      <c r="P15" s="191"/>
      <c r="Q15" s="192"/>
      <c r="R15" s="14"/>
    </row>
    <row r="16" spans="1:18" ht="13.5" customHeight="1">
      <c r="A16" s="414"/>
      <c r="B16" s="394"/>
      <c r="C16" s="394"/>
      <c r="D16" s="394"/>
      <c r="E16" s="190">
        <f>'5- Identificación de Riesgos'!D16</f>
        <v>0</v>
      </c>
      <c r="F16" s="421"/>
      <c r="G16" s="439"/>
      <c r="H16" s="394"/>
      <c r="I16" s="437"/>
      <c r="J16" s="442"/>
      <c r="K16" s="442"/>
      <c r="L16" s="445"/>
      <c r="M16" s="394"/>
      <c r="N16" s="394"/>
      <c r="O16" s="191"/>
      <c r="P16" s="191"/>
      <c r="Q16" s="192"/>
      <c r="R16" s="14"/>
    </row>
    <row r="17" spans="1:18" ht="13.5" customHeight="1">
      <c r="A17" s="414"/>
      <c r="B17" s="394"/>
      <c r="C17" s="394"/>
      <c r="D17" s="394"/>
      <c r="E17" s="190">
        <f>'5- Identificación de Riesgos'!D17</f>
        <v>0</v>
      </c>
      <c r="F17" s="421"/>
      <c r="G17" s="439"/>
      <c r="H17" s="394"/>
      <c r="I17" s="437"/>
      <c r="J17" s="442"/>
      <c r="K17" s="442"/>
      <c r="L17" s="445"/>
      <c r="M17" s="394"/>
      <c r="N17" s="394"/>
      <c r="O17" s="191"/>
      <c r="P17" s="191"/>
      <c r="Q17" s="192"/>
      <c r="R17" s="14"/>
    </row>
    <row r="18" spans="1:18" ht="13.5" customHeight="1">
      <c r="A18" s="414"/>
      <c r="B18" s="394"/>
      <c r="C18" s="394"/>
      <c r="D18" s="394"/>
      <c r="E18" s="190">
        <f>'5- Identificación de Riesgos'!D18</f>
        <v>0</v>
      </c>
      <c r="F18" s="421"/>
      <c r="G18" s="439"/>
      <c r="H18" s="394"/>
      <c r="I18" s="437"/>
      <c r="J18" s="442"/>
      <c r="K18" s="442"/>
      <c r="L18" s="445"/>
      <c r="M18" s="394"/>
      <c r="N18" s="394"/>
      <c r="O18" s="191"/>
      <c r="P18" s="191"/>
      <c r="Q18" s="192"/>
      <c r="R18" s="14"/>
    </row>
    <row r="19" spans="1:18" ht="13.5" customHeight="1" thickBot="1">
      <c r="A19" s="415"/>
      <c r="B19" s="395"/>
      <c r="C19" s="395"/>
      <c r="D19" s="395"/>
      <c r="E19" s="193">
        <f>'5- Identificación de Riesgos'!D19</f>
        <v>0</v>
      </c>
      <c r="F19" s="422"/>
      <c r="G19" s="440"/>
      <c r="H19" s="395"/>
      <c r="I19" s="438"/>
      <c r="J19" s="443"/>
      <c r="K19" s="443"/>
      <c r="L19" s="446"/>
      <c r="M19" s="395"/>
      <c r="N19" s="395"/>
      <c r="O19" s="194"/>
      <c r="P19" s="194"/>
      <c r="Q19" s="195"/>
      <c r="R19" s="14"/>
    </row>
    <row r="20" spans="1:18" ht="67.5" customHeight="1">
      <c r="A20" s="413">
        <f>'5- Identificación de Riesgos'!A20</f>
        <v>2</v>
      </c>
      <c r="B20" s="416" t="str">
        <f>'5- Identificación de Riesgos'!B20</f>
        <v>Corrupción</v>
      </c>
      <c r="C20" s="416" t="str">
        <f>'5- Identificación de Riesgos'!C20</f>
        <v>Posibilidad de actos indebidos de  los servidores judiciales debido a  la carencia en transparencia, ética y valores</v>
      </c>
      <c r="D20" s="416" t="s">
        <v>279</v>
      </c>
      <c r="E20" s="187" t="str">
        <f>'5- Identificación de Riesgos'!D20</f>
        <v>1.Insuficientes programas de capacitación para la toma de conciencia debido al desconocimiento de la ley anti soborno (ISO 37001:2016), Plan Anticorrupción y  de los  valores y principios propios de la entidad.</v>
      </c>
      <c r="F20" s="420" t="str">
        <f>'5- Identificación de Riesgos'!H20</f>
        <v>Muy Baja - 1</v>
      </c>
      <c r="G20" s="416" t="str">
        <f>'5- Identificación de Riesgos'!M20</f>
        <v>Menor - 2</v>
      </c>
      <c r="H20" s="416" t="str">
        <f>'5- Identificación de Riesgos'!N20</f>
        <v>Bajo - 2</v>
      </c>
      <c r="I20" s="436"/>
      <c r="J20" s="441" t="str">
        <f>'6- Valoración Controles'!T20</f>
        <v>Muy Baja - 1</v>
      </c>
      <c r="K20" s="441" t="str">
        <f>'6- Valoración Controles'!U20</f>
        <v>Menor - 2</v>
      </c>
      <c r="L20" s="444"/>
      <c r="M20" s="416" t="str">
        <f>'6- Valoración Controles'!V20</f>
        <v>Bajo - 2</v>
      </c>
      <c r="N20" s="416" t="s">
        <v>387</v>
      </c>
      <c r="O20" s="188" t="s">
        <v>388</v>
      </c>
      <c r="P20" s="188" t="s">
        <v>389</v>
      </c>
      <c r="Q20" s="189">
        <v>45366</v>
      </c>
      <c r="R20" s="14"/>
    </row>
    <row r="21" spans="1:18" ht="33.75" customHeight="1">
      <c r="A21" s="414"/>
      <c r="B21" s="394"/>
      <c r="C21" s="394"/>
      <c r="D21" s="394"/>
      <c r="E21" s="190" t="str">
        <f>'5- Identificación de Riesgos'!D21</f>
        <v xml:space="preserve">2. Desconocimiento del Código de Ética y Buen Gobierno.    </v>
      </c>
      <c r="F21" s="421"/>
      <c r="G21" s="439"/>
      <c r="H21" s="394"/>
      <c r="I21" s="437"/>
      <c r="J21" s="442"/>
      <c r="K21" s="442"/>
      <c r="L21" s="445"/>
      <c r="M21" s="394"/>
      <c r="N21" s="394"/>
      <c r="O21" s="191"/>
      <c r="P21" s="191"/>
      <c r="Q21" s="192"/>
      <c r="R21" s="14"/>
    </row>
    <row r="22" spans="1:18" ht="30">
      <c r="A22" s="414"/>
      <c r="B22" s="394"/>
      <c r="C22" s="394"/>
      <c r="D22" s="394"/>
      <c r="E22" s="190" t="str">
        <f>'5- Identificación de Riesgos'!D22</f>
        <v>3.Carencia de compromiso  y transparencia de los servidores judiciales con la Entidad.</v>
      </c>
      <c r="F22" s="421"/>
      <c r="G22" s="439"/>
      <c r="H22" s="394"/>
      <c r="I22" s="437"/>
      <c r="J22" s="442"/>
      <c r="K22" s="442"/>
      <c r="L22" s="445"/>
      <c r="M22" s="394"/>
      <c r="N22" s="394"/>
      <c r="O22" s="191"/>
      <c r="P22" s="191"/>
      <c r="Q22" s="192"/>
      <c r="R22" s="14"/>
    </row>
    <row r="23" spans="1:18" ht="30">
      <c r="A23" s="414"/>
      <c r="B23" s="394"/>
      <c r="C23" s="394"/>
      <c r="D23" s="394"/>
      <c r="E23" s="190" t="str">
        <f>'5- Identificación de Riesgos'!D23</f>
        <v>4.Deficiencia del control y seguimiento de la gestión ejercida por los servidores judiciales.</v>
      </c>
      <c r="F23" s="421"/>
      <c r="G23" s="439"/>
      <c r="H23" s="394"/>
      <c r="I23" s="437"/>
      <c r="J23" s="442"/>
      <c r="K23" s="442"/>
      <c r="L23" s="445"/>
      <c r="M23" s="394"/>
      <c r="N23" s="394"/>
      <c r="O23" s="191"/>
      <c r="P23" s="191"/>
      <c r="Q23" s="192"/>
      <c r="R23" s="14"/>
    </row>
    <row r="24" spans="1:18" ht="27.75" customHeight="1">
      <c r="A24" s="414"/>
      <c r="B24" s="394"/>
      <c r="C24" s="394"/>
      <c r="D24" s="394"/>
      <c r="E24" s="190" t="str">
        <f>'5- Identificación de Riesgos'!D24</f>
        <v xml:space="preserve">5.Obtención de beneficios propios </v>
      </c>
      <c r="F24" s="421"/>
      <c r="G24" s="439"/>
      <c r="H24" s="394"/>
      <c r="I24" s="437"/>
      <c r="J24" s="442"/>
      <c r="K24" s="442"/>
      <c r="L24" s="445"/>
      <c r="M24" s="394"/>
      <c r="N24" s="394"/>
      <c r="O24" s="191"/>
      <c r="P24" s="191"/>
      <c r="Q24" s="192"/>
      <c r="R24" s="14"/>
    </row>
    <row r="25" spans="1:18">
      <c r="A25" s="414"/>
      <c r="B25" s="394"/>
      <c r="C25" s="394"/>
      <c r="D25" s="394"/>
      <c r="E25" s="190">
        <f>'5- Identificación de Riesgos'!D25</f>
        <v>0</v>
      </c>
      <c r="F25" s="421"/>
      <c r="G25" s="439"/>
      <c r="H25" s="394"/>
      <c r="I25" s="437"/>
      <c r="J25" s="442"/>
      <c r="K25" s="442"/>
      <c r="L25" s="445"/>
      <c r="M25" s="394"/>
      <c r="N25" s="394"/>
      <c r="O25" s="191"/>
      <c r="P25" s="191"/>
      <c r="Q25" s="192"/>
      <c r="R25" s="14"/>
    </row>
    <row r="26" spans="1:18">
      <c r="A26" s="414"/>
      <c r="B26" s="394"/>
      <c r="C26" s="394"/>
      <c r="D26" s="394"/>
      <c r="E26" s="190">
        <f>'5- Identificación de Riesgos'!D26</f>
        <v>0</v>
      </c>
      <c r="F26" s="421"/>
      <c r="G26" s="439"/>
      <c r="H26" s="394"/>
      <c r="I26" s="437"/>
      <c r="J26" s="442"/>
      <c r="K26" s="442"/>
      <c r="L26" s="445"/>
      <c r="M26" s="394"/>
      <c r="N26" s="394"/>
      <c r="O26" s="191"/>
      <c r="P26" s="191"/>
      <c r="Q26" s="192"/>
      <c r="R26" s="14"/>
    </row>
    <row r="27" spans="1:18">
      <c r="A27" s="414"/>
      <c r="B27" s="394"/>
      <c r="C27" s="394"/>
      <c r="D27" s="394"/>
      <c r="E27" s="190">
        <f>'5- Identificación de Riesgos'!D27</f>
        <v>0</v>
      </c>
      <c r="F27" s="421"/>
      <c r="G27" s="439"/>
      <c r="H27" s="394"/>
      <c r="I27" s="437"/>
      <c r="J27" s="442"/>
      <c r="K27" s="442"/>
      <c r="L27" s="445"/>
      <c r="M27" s="394"/>
      <c r="N27" s="394"/>
      <c r="O27" s="191"/>
      <c r="P27" s="191"/>
      <c r="Q27" s="192"/>
      <c r="R27" s="14"/>
    </row>
    <row r="28" spans="1:18">
      <c r="A28" s="414"/>
      <c r="B28" s="394"/>
      <c r="C28" s="394"/>
      <c r="D28" s="394"/>
      <c r="E28" s="190">
        <f>'5- Identificación de Riesgos'!D28</f>
        <v>0</v>
      </c>
      <c r="F28" s="421"/>
      <c r="G28" s="439"/>
      <c r="H28" s="394"/>
      <c r="I28" s="437"/>
      <c r="J28" s="442"/>
      <c r="K28" s="442"/>
      <c r="L28" s="445"/>
      <c r="M28" s="394"/>
      <c r="N28" s="394"/>
      <c r="O28" s="191"/>
      <c r="P28" s="191"/>
      <c r="Q28" s="192"/>
      <c r="R28" s="14"/>
    </row>
    <row r="29" spans="1:18" ht="15.75" thickBot="1">
      <c r="A29" s="415"/>
      <c r="B29" s="395"/>
      <c r="C29" s="395"/>
      <c r="D29" s="395"/>
      <c r="E29" s="193">
        <f>'5- Identificación de Riesgos'!D29</f>
        <v>0</v>
      </c>
      <c r="F29" s="422"/>
      <c r="G29" s="440"/>
      <c r="H29" s="395"/>
      <c r="I29" s="438"/>
      <c r="J29" s="443"/>
      <c r="K29" s="443"/>
      <c r="L29" s="446"/>
      <c r="M29" s="395"/>
      <c r="N29" s="395"/>
      <c r="O29" s="194"/>
      <c r="P29" s="194"/>
      <c r="Q29" s="195"/>
      <c r="R29" s="14"/>
    </row>
    <row r="30" spans="1:18" ht="38.25" customHeight="1">
      <c r="A30" s="413">
        <f>'5- Identificación de Riesgos'!A30</f>
        <v>3</v>
      </c>
      <c r="B30" s="416" t="str">
        <f>'5- Identificación de Riesgos'!B30</f>
        <v>Obsolescencia Tecnológica.</v>
      </c>
      <c r="C30" s="416" t="str">
        <f>'5- Identificación de Riesgos'!C30</f>
        <v>La infraestructura tecnológica entra en obsolescencia en el plazo de (3) tres años, razón por la cual permanentemente se debe estar actualizando. Dentro de esta plataforma tecnológica se encuentran los cableados estructurados, los Pc´s, los servidores, los Switches, las Ups y los escáneres, también son ítem objeto de la desactualización los sistemas de información.</v>
      </c>
      <c r="D30" s="416" t="s">
        <v>279</v>
      </c>
      <c r="E30" s="187" t="str">
        <f>'5- Identificación de Riesgos'!D30</f>
        <v>1.Rápido e inevitable avance tecnológico.</v>
      </c>
      <c r="F30" s="420" t="str">
        <f>'5- Identificación de Riesgos'!H30</f>
        <v>Muy Baja - 1</v>
      </c>
      <c r="G30" s="416" t="str">
        <f>'5- Identificación de Riesgos'!M30</f>
        <v>Leve - 1</v>
      </c>
      <c r="H30" s="416" t="str">
        <f>'5- Identificación de Riesgos'!N30</f>
        <v>Bajo - 1</v>
      </c>
      <c r="I30" s="436"/>
      <c r="J30" s="441" t="str">
        <f>'6- Valoración Controles'!T30</f>
        <v>Muy Baja - 1</v>
      </c>
      <c r="K30" s="441" t="str">
        <f>'6- Valoración Controles'!U30</f>
        <v>Leve - 1</v>
      </c>
      <c r="L30" s="444"/>
      <c r="M30" s="416" t="str">
        <f>'6- Valoración Controles'!V30</f>
        <v>Bajo - 1</v>
      </c>
      <c r="N30" s="416" t="s">
        <v>387</v>
      </c>
      <c r="O30" s="188"/>
      <c r="P30" s="188"/>
      <c r="Q30" s="189"/>
      <c r="R30" s="14"/>
    </row>
    <row r="31" spans="1:18" ht="54.75" customHeight="1">
      <c r="A31" s="414"/>
      <c r="B31" s="394"/>
      <c r="C31" s="394"/>
      <c r="D31" s="394"/>
      <c r="E31" s="190" t="str">
        <f>'5- Identificación de Riesgos'!D31</f>
        <v>2. Falta de recursos presupuestales para enfrentar la necesidad de actualizar la plataforma tecnológica y los sistemas de información.</v>
      </c>
      <c r="F31" s="421"/>
      <c r="G31" s="439"/>
      <c r="H31" s="394"/>
      <c r="I31" s="437"/>
      <c r="J31" s="442"/>
      <c r="K31" s="442"/>
      <c r="L31" s="445"/>
      <c r="M31" s="394"/>
      <c r="N31" s="394"/>
      <c r="O31" s="191"/>
      <c r="P31" s="191"/>
      <c r="Q31" s="192"/>
      <c r="R31" s="14"/>
    </row>
    <row r="32" spans="1:18">
      <c r="A32" s="414"/>
      <c r="B32" s="394"/>
      <c r="C32" s="394"/>
      <c r="D32" s="394"/>
      <c r="E32" s="190">
        <f>'5- Identificación de Riesgos'!D32</f>
        <v>0</v>
      </c>
      <c r="F32" s="421"/>
      <c r="G32" s="439"/>
      <c r="H32" s="394"/>
      <c r="I32" s="437"/>
      <c r="J32" s="442"/>
      <c r="K32" s="442"/>
      <c r="L32" s="445"/>
      <c r="M32" s="394"/>
      <c r="N32" s="394"/>
      <c r="O32" s="191"/>
      <c r="P32" s="191"/>
      <c r="Q32" s="192"/>
      <c r="R32" s="14"/>
    </row>
    <row r="33" spans="1:18">
      <c r="A33" s="414"/>
      <c r="B33" s="394"/>
      <c r="C33" s="394"/>
      <c r="D33" s="394"/>
      <c r="E33" s="190">
        <f>'5- Identificación de Riesgos'!D33</f>
        <v>0</v>
      </c>
      <c r="F33" s="421"/>
      <c r="G33" s="439"/>
      <c r="H33" s="394"/>
      <c r="I33" s="437"/>
      <c r="J33" s="442"/>
      <c r="K33" s="442"/>
      <c r="L33" s="445"/>
      <c r="M33" s="394"/>
      <c r="N33" s="394"/>
      <c r="O33" s="191"/>
      <c r="P33" s="191"/>
      <c r="Q33" s="192"/>
      <c r="R33" s="14"/>
    </row>
    <row r="34" spans="1:18" ht="27.75" customHeight="1">
      <c r="A34" s="414"/>
      <c r="B34" s="394"/>
      <c r="C34" s="394"/>
      <c r="D34" s="394"/>
      <c r="E34" s="190">
        <f>'5- Identificación de Riesgos'!D34</f>
        <v>0</v>
      </c>
      <c r="F34" s="421"/>
      <c r="G34" s="439"/>
      <c r="H34" s="394"/>
      <c r="I34" s="437"/>
      <c r="J34" s="442"/>
      <c r="K34" s="442"/>
      <c r="L34" s="445"/>
      <c r="M34" s="394"/>
      <c r="N34" s="394"/>
      <c r="O34" s="191"/>
      <c r="P34" s="191"/>
      <c r="Q34" s="192"/>
      <c r="R34" s="14"/>
    </row>
    <row r="35" spans="1:18">
      <c r="A35" s="414"/>
      <c r="B35" s="394"/>
      <c r="C35" s="394"/>
      <c r="D35" s="394"/>
      <c r="E35" s="190">
        <f>'5- Identificación de Riesgos'!D35</f>
        <v>0</v>
      </c>
      <c r="F35" s="421"/>
      <c r="G35" s="439"/>
      <c r="H35" s="394"/>
      <c r="I35" s="437"/>
      <c r="J35" s="442"/>
      <c r="K35" s="442"/>
      <c r="L35" s="445"/>
      <c r="M35" s="394"/>
      <c r="N35" s="394"/>
      <c r="O35" s="191"/>
      <c r="P35" s="191"/>
      <c r="Q35" s="192"/>
      <c r="R35" s="14"/>
    </row>
    <row r="36" spans="1:18">
      <c r="A36" s="414"/>
      <c r="B36" s="394"/>
      <c r="C36" s="394"/>
      <c r="D36" s="394"/>
      <c r="E36" s="190">
        <f>'5- Identificación de Riesgos'!D36</f>
        <v>0</v>
      </c>
      <c r="F36" s="421"/>
      <c r="G36" s="439"/>
      <c r="H36" s="394"/>
      <c r="I36" s="437"/>
      <c r="J36" s="442"/>
      <c r="K36" s="442"/>
      <c r="L36" s="445"/>
      <c r="M36" s="394"/>
      <c r="N36" s="394"/>
      <c r="O36" s="191"/>
      <c r="P36" s="191"/>
      <c r="Q36" s="192"/>
      <c r="R36" s="14"/>
    </row>
    <row r="37" spans="1:18">
      <c r="A37" s="414"/>
      <c r="B37" s="394"/>
      <c r="C37" s="394"/>
      <c r="D37" s="394"/>
      <c r="E37" s="190">
        <f>'5- Identificación de Riesgos'!D37</f>
        <v>0</v>
      </c>
      <c r="F37" s="421"/>
      <c r="G37" s="439"/>
      <c r="H37" s="394"/>
      <c r="I37" s="437"/>
      <c r="J37" s="442"/>
      <c r="K37" s="442"/>
      <c r="L37" s="445"/>
      <c r="M37" s="394"/>
      <c r="N37" s="394"/>
      <c r="O37" s="191"/>
      <c r="P37" s="191"/>
      <c r="Q37" s="192"/>
      <c r="R37" s="14"/>
    </row>
    <row r="38" spans="1:18">
      <c r="A38" s="414"/>
      <c r="B38" s="394"/>
      <c r="C38" s="394"/>
      <c r="D38" s="394"/>
      <c r="E38" s="190">
        <f>'5- Identificación de Riesgos'!D38</f>
        <v>0</v>
      </c>
      <c r="F38" s="421"/>
      <c r="G38" s="439"/>
      <c r="H38" s="394"/>
      <c r="I38" s="437"/>
      <c r="J38" s="442"/>
      <c r="K38" s="442"/>
      <c r="L38" s="445"/>
      <c r="M38" s="394"/>
      <c r="N38" s="394"/>
      <c r="O38" s="191"/>
      <c r="P38" s="191"/>
      <c r="Q38" s="192"/>
      <c r="R38" s="14"/>
    </row>
    <row r="39" spans="1:18" ht="15.75" thickBot="1">
      <c r="A39" s="415"/>
      <c r="B39" s="395"/>
      <c r="C39" s="395"/>
      <c r="D39" s="395"/>
      <c r="E39" s="193">
        <f>'5- Identificación de Riesgos'!D39</f>
        <v>0</v>
      </c>
      <c r="F39" s="422"/>
      <c r="G39" s="440"/>
      <c r="H39" s="395"/>
      <c r="I39" s="438"/>
      <c r="J39" s="443"/>
      <c r="K39" s="443"/>
      <c r="L39" s="446"/>
      <c r="M39" s="395"/>
      <c r="N39" s="395"/>
      <c r="O39" s="194"/>
      <c r="P39" s="194"/>
      <c r="Q39" s="195"/>
      <c r="R39" s="14"/>
    </row>
    <row r="40" spans="1:18" ht="19.5" customHeight="1">
      <c r="A40" s="413">
        <f>'5- Identificación de Riesgos'!A40</f>
        <v>4</v>
      </c>
      <c r="B40" s="416" t="str">
        <f>'5- Identificación de Riesgos'!B40</f>
        <v>Interrupción del servicio de conectividad LAN - Local</v>
      </c>
      <c r="C40" s="416" t="str">
        <f>'5- Identificación de Riesgos'!C40</f>
        <v>Afectar el normal curso de las operaciones en alguna de las ubicaciones de la organización con ocasión a la ausencia de conectividad</v>
      </c>
      <c r="D40" s="416" t="s">
        <v>279</v>
      </c>
      <c r="E40" s="187" t="str">
        <f>'5- Identificación de Riesgos'!D40</f>
        <v>1. Fallas en la operación de los equipos activos de RED.</v>
      </c>
      <c r="F40" s="420" t="str">
        <f>'5- Identificación de Riesgos'!H40</f>
        <v>Baja - 2</v>
      </c>
      <c r="G40" s="416" t="str">
        <f>'5- Identificación de Riesgos'!M40</f>
        <v>Leve - 1</v>
      </c>
      <c r="H40" s="416" t="str">
        <f>'5- Identificación de Riesgos'!N40</f>
        <v>Bajo - 2</v>
      </c>
      <c r="I40" s="436"/>
      <c r="J40" s="441" t="str">
        <f>'6- Valoración Controles'!T40</f>
        <v>Muy Baja - 1</v>
      </c>
      <c r="K40" s="441" t="str">
        <f>'6- Valoración Controles'!U40</f>
        <v>Leve - 1</v>
      </c>
      <c r="L40" s="444"/>
      <c r="M40" s="416" t="str">
        <f>'6- Valoración Controles'!V40</f>
        <v>Bajo - 1</v>
      </c>
      <c r="N40" s="416" t="s">
        <v>387</v>
      </c>
      <c r="O40" s="188" t="s">
        <v>388</v>
      </c>
      <c r="P40" s="188" t="s">
        <v>389</v>
      </c>
      <c r="Q40" s="189">
        <v>45366</v>
      </c>
      <c r="R40" s="14"/>
    </row>
    <row r="41" spans="1:18" ht="19.5" customHeight="1">
      <c r="A41" s="414"/>
      <c r="B41" s="394"/>
      <c r="C41" s="394"/>
      <c r="D41" s="394"/>
      <c r="E41" s="190" t="str">
        <f>'5- Identificación de Riesgos'!D41</f>
        <v>2. Fallas en el fluido eléctrico</v>
      </c>
      <c r="F41" s="421"/>
      <c r="G41" s="439"/>
      <c r="H41" s="394"/>
      <c r="I41" s="437"/>
      <c r="J41" s="442"/>
      <c r="K41" s="442"/>
      <c r="L41" s="445"/>
      <c r="M41" s="394"/>
      <c r="N41" s="394"/>
      <c r="O41" s="191"/>
      <c r="P41" s="191"/>
      <c r="Q41" s="192"/>
      <c r="R41" s="14"/>
    </row>
    <row r="42" spans="1:18" ht="19.5" customHeight="1">
      <c r="A42" s="414"/>
      <c r="B42" s="394"/>
      <c r="C42" s="394"/>
      <c r="D42" s="394"/>
      <c r="E42" s="190" t="str">
        <f>'5- Identificación de Riesgos'!D42</f>
        <v>3. Falta o demoras en el mantenimiento</v>
      </c>
      <c r="F42" s="421"/>
      <c r="G42" s="439"/>
      <c r="H42" s="394"/>
      <c r="I42" s="437"/>
      <c r="J42" s="442"/>
      <c r="K42" s="442"/>
      <c r="L42" s="445"/>
      <c r="M42" s="394"/>
      <c r="N42" s="394"/>
      <c r="O42" s="191"/>
      <c r="P42" s="191"/>
      <c r="Q42" s="192"/>
      <c r="R42" s="14"/>
    </row>
    <row r="43" spans="1:18" ht="19.5" customHeight="1">
      <c r="A43" s="414"/>
      <c r="B43" s="394"/>
      <c r="C43" s="394"/>
      <c r="D43" s="394"/>
      <c r="E43" s="190" t="str">
        <f>'5- Identificación de Riesgos'!D43</f>
        <v>4. Virus Informático</v>
      </c>
      <c r="F43" s="421"/>
      <c r="G43" s="439"/>
      <c r="H43" s="394"/>
      <c r="I43" s="437"/>
      <c r="J43" s="442"/>
      <c r="K43" s="442"/>
      <c r="L43" s="445"/>
      <c r="M43" s="394"/>
      <c r="N43" s="394"/>
      <c r="O43" s="191"/>
      <c r="P43" s="191"/>
      <c r="Q43" s="192"/>
      <c r="R43" s="14"/>
    </row>
    <row r="44" spans="1:18" ht="19.5" customHeight="1">
      <c r="A44" s="414"/>
      <c r="B44" s="394"/>
      <c r="C44" s="394"/>
      <c r="D44" s="394"/>
      <c r="E44" s="190" t="str">
        <f>'5- Identificación de Riesgos'!D44</f>
        <v>5. Falta de presupuesto</v>
      </c>
      <c r="F44" s="421"/>
      <c r="G44" s="439"/>
      <c r="H44" s="394"/>
      <c r="I44" s="437"/>
      <c r="J44" s="442"/>
      <c r="K44" s="442"/>
      <c r="L44" s="445"/>
      <c r="M44" s="394"/>
      <c r="N44" s="394"/>
      <c r="O44" s="191"/>
      <c r="P44" s="191"/>
      <c r="Q44" s="192"/>
      <c r="R44" s="14"/>
    </row>
    <row r="45" spans="1:18">
      <c r="A45" s="414"/>
      <c r="B45" s="394"/>
      <c r="C45" s="394"/>
      <c r="D45" s="394"/>
      <c r="E45" s="190">
        <f>'5- Identificación de Riesgos'!D45</f>
        <v>0</v>
      </c>
      <c r="F45" s="421"/>
      <c r="G45" s="439"/>
      <c r="H45" s="394"/>
      <c r="I45" s="437"/>
      <c r="J45" s="442"/>
      <c r="K45" s="442"/>
      <c r="L45" s="445"/>
      <c r="M45" s="394"/>
      <c r="N45" s="394"/>
      <c r="O45" s="191"/>
      <c r="P45" s="191"/>
      <c r="Q45" s="192"/>
      <c r="R45" s="14"/>
    </row>
    <row r="46" spans="1:18">
      <c r="A46" s="414"/>
      <c r="B46" s="394"/>
      <c r="C46" s="394"/>
      <c r="D46" s="394"/>
      <c r="E46" s="190">
        <f>'5- Identificación de Riesgos'!D46</f>
        <v>0</v>
      </c>
      <c r="F46" s="421"/>
      <c r="G46" s="439"/>
      <c r="H46" s="394"/>
      <c r="I46" s="437"/>
      <c r="J46" s="442"/>
      <c r="K46" s="442"/>
      <c r="L46" s="445"/>
      <c r="M46" s="394"/>
      <c r="N46" s="394"/>
      <c r="O46" s="191"/>
      <c r="P46" s="191"/>
      <c r="Q46" s="192"/>
      <c r="R46" s="14"/>
    </row>
    <row r="47" spans="1:18">
      <c r="A47" s="414"/>
      <c r="B47" s="394"/>
      <c r="C47" s="394"/>
      <c r="D47" s="394"/>
      <c r="E47" s="190">
        <f>'5- Identificación de Riesgos'!D47</f>
        <v>0</v>
      </c>
      <c r="F47" s="421"/>
      <c r="G47" s="439"/>
      <c r="H47" s="394"/>
      <c r="I47" s="437"/>
      <c r="J47" s="442"/>
      <c r="K47" s="442"/>
      <c r="L47" s="445"/>
      <c r="M47" s="394"/>
      <c r="N47" s="394"/>
      <c r="O47" s="191"/>
      <c r="P47" s="191"/>
      <c r="Q47" s="192"/>
      <c r="R47" s="14"/>
    </row>
    <row r="48" spans="1:18">
      <c r="A48" s="414"/>
      <c r="B48" s="394"/>
      <c r="C48" s="394"/>
      <c r="D48" s="394"/>
      <c r="E48" s="190">
        <f>'5- Identificación de Riesgos'!D48</f>
        <v>0</v>
      </c>
      <c r="F48" s="421"/>
      <c r="G48" s="439"/>
      <c r="H48" s="394"/>
      <c r="I48" s="437"/>
      <c r="J48" s="442"/>
      <c r="K48" s="442"/>
      <c r="L48" s="445"/>
      <c r="M48" s="394"/>
      <c r="N48" s="394"/>
      <c r="O48" s="191"/>
      <c r="P48" s="191"/>
      <c r="Q48" s="192"/>
      <c r="R48" s="14"/>
    </row>
    <row r="49" spans="1:18" ht="15.75" thickBot="1">
      <c r="A49" s="415"/>
      <c r="B49" s="395"/>
      <c r="C49" s="395"/>
      <c r="D49" s="395"/>
      <c r="E49" s="193">
        <f>'5- Identificación de Riesgos'!D49</f>
        <v>0</v>
      </c>
      <c r="F49" s="422"/>
      <c r="G49" s="440"/>
      <c r="H49" s="395"/>
      <c r="I49" s="438"/>
      <c r="J49" s="443"/>
      <c r="K49" s="443"/>
      <c r="L49" s="446"/>
      <c r="M49" s="395"/>
      <c r="N49" s="395"/>
      <c r="O49" s="194"/>
      <c r="P49" s="194"/>
      <c r="Q49" s="195"/>
      <c r="R49" s="14"/>
    </row>
    <row r="50" spans="1:18" ht="16.5" hidden="1" customHeight="1">
      <c r="A50" s="413">
        <f>'5- Identificación de Riesgos'!A50</f>
        <v>6</v>
      </c>
      <c r="B50" s="416" t="str">
        <f>'5- Identificación de Riesgos'!B50</f>
        <v xml:space="preserve">Recibir dádivas o beneficios a nombre propio o de terceros para  afectar la seguridad o confidencialidad de la información   </v>
      </c>
      <c r="C50" s="416" t="str">
        <f>'5- Identificación de Riesgos'!C50</f>
        <v xml:space="preserve">Recibir dádivas o beneficios a nombre propio o de terceros por   revelar información confidencial,  alterar, retener o no publicar información.  </v>
      </c>
      <c r="D50" s="416" t="s">
        <v>279</v>
      </c>
      <c r="E50" s="187" t="str">
        <f>'5- Identificación de Riesgos'!D50</f>
        <v>1. Falta de ética y valores.</v>
      </c>
      <c r="F50" s="420" t="str">
        <f>'5- Identificación de Riesgos'!H50</f>
        <v>Muy Baja - 1</v>
      </c>
      <c r="G50" s="416" t="str">
        <f>'5- Identificación de Riesgos'!M50</f>
        <v>Catastrófico - 5</v>
      </c>
      <c r="H50" s="416" t="str">
        <f>'5- Identificación de Riesgos'!N50</f>
        <v>Extremo - 5</v>
      </c>
      <c r="I50" s="436"/>
      <c r="J50" s="441" t="str">
        <f>'6- Valoración Controles'!T50</f>
        <v>Muy Baja - 1</v>
      </c>
      <c r="K50" s="441" t="str">
        <f>'6- Valoración Controles'!U50</f>
        <v>Catastrófico - 5</v>
      </c>
      <c r="L50" s="444"/>
      <c r="M50" s="416" t="str">
        <f>'6- Valoración Controles'!V50</f>
        <v>Extremo - 5</v>
      </c>
      <c r="N50" s="416" t="s">
        <v>390</v>
      </c>
      <c r="O50" s="188" t="s">
        <v>388</v>
      </c>
      <c r="P50" s="188" t="s">
        <v>389</v>
      </c>
      <c r="Q50" s="189">
        <v>45366</v>
      </c>
      <c r="R50" s="14"/>
    </row>
    <row r="51" spans="1:18" ht="34.5" hidden="1" customHeight="1">
      <c r="A51" s="414"/>
      <c r="B51" s="394"/>
      <c r="C51" s="394"/>
      <c r="D51" s="394"/>
      <c r="E51" s="190" t="str">
        <f>'5- Identificación de Riesgos'!D51</f>
        <v>2. Insuficientes programas de capacitación para la toma de conciencia debido al desconocimiento de la ley antisoborno (ISO 37001:2016), Plan Anticorrupción y  de los  valores y principios propios de la entidad.</v>
      </c>
      <c r="F51" s="421"/>
      <c r="G51" s="439"/>
      <c r="H51" s="394"/>
      <c r="I51" s="437"/>
      <c r="J51" s="442"/>
      <c r="K51" s="442"/>
      <c r="L51" s="445"/>
      <c r="M51" s="394"/>
      <c r="N51" s="394"/>
      <c r="O51" s="191"/>
      <c r="P51" s="191"/>
      <c r="Q51" s="192"/>
      <c r="R51" s="14"/>
    </row>
    <row r="52" spans="1:18" ht="39.75" hidden="1" customHeight="1">
      <c r="A52" s="414"/>
      <c r="B52" s="394"/>
      <c r="C52" s="394"/>
      <c r="D52" s="394"/>
      <c r="E52" s="190" t="str">
        <f>'5- Identificación de Riesgos'!D52</f>
        <v>3. Desconocimiento del Código de Etica y Buen Gobierno.</v>
      </c>
      <c r="F52" s="421"/>
      <c r="G52" s="439"/>
      <c r="H52" s="394"/>
      <c r="I52" s="437"/>
      <c r="J52" s="442"/>
      <c r="K52" s="442"/>
      <c r="L52" s="445"/>
      <c r="M52" s="394"/>
      <c r="N52" s="394"/>
      <c r="O52" s="191"/>
      <c r="P52" s="191"/>
      <c r="Q52" s="192"/>
      <c r="R52" s="14"/>
    </row>
    <row r="53" spans="1:18" ht="54.75" hidden="1" customHeight="1">
      <c r="A53" s="414"/>
      <c r="B53" s="394"/>
      <c r="C53" s="394"/>
      <c r="D53" s="394"/>
      <c r="E53" s="190" t="str">
        <f>'5- Identificación de Riesgos'!D53</f>
        <v>4. Falta o inaplicación de controles.</v>
      </c>
      <c r="F53" s="421"/>
      <c r="G53" s="439"/>
      <c r="H53" s="394"/>
      <c r="I53" s="437"/>
      <c r="J53" s="442"/>
      <c r="K53" s="442"/>
      <c r="L53" s="445"/>
      <c r="M53" s="394"/>
      <c r="N53" s="394"/>
      <c r="O53" s="191"/>
      <c r="P53" s="191"/>
      <c r="Q53" s="192"/>
      <c r="R53" s="14"/>
    </row>
    <row r="54" spans="1:18" ht="27.75" hidden="1" customHeight="1">
      <c r="A54" s="414"/>
      <c r="B54" s="394"/>
      <c r="C54" s="394"/>
      <c r="D54" s="394"/>
      <c r="E54" s="190">
        <f>'5- Identificación de Riesgos'!D54</f>
        <v>0</v>
      </c>
      <c r="F54" s="421"/>
      <c r="G54" s="439"/>
      <c r="H54" s="394"/>
      <c r="I54" s="437"/>
      <c r="J54" s="442"/>
      <c r="K54" s="442"/>
      <c r="L54" s="445"/>
      <c r="M54" s="394"/>
      <c r="N54" s="394"/>
      <c r="O54" s="191"/>
      <c r="P54" s="191"/>
      <c r="Q54" s="192"/>
      <c r="R54" s="14"/>
    </row>
    <row r="55" spans="1:18" hidden="1">
      <c r="A55" s="414"/>
      <c r="B55" s="394"/>
      <c r="C55" s="394"/>
      <c r="D55" s="394"/>
      <c r="E55" s="190">
        <f>'5- Identificación de Riesgos'!D55</f>
        <v>0</v>
      </c>
      <c r="F55" s="421"/>
      <c r="G55" s="439"/>
      <c r="H55" s="394"/>
      <c r="I55" s="437"/>
      <c r="J55" s="442"/>
      <c r="K55" s="442"/>
      <c r="L55" s="445"/>
      <c r="M55" s="394"/>
      <c r="N55" s="394"/>
      <c r="O55" s="191"/>
      <c r="P55" s="191"/>
      <c r="Q55" s="192"/>
      <c r="R55" s="14"/>
    </row>
    <row r="56" spans="1:18" hidden="1">
      <c r="A56" s="414"/>
      <c r="B56" s="394"/>
      <c r="C56" s="394"/>
      <c r="D56" s="394"/>
      <c r="E56" s="190">
        <f>'5- Identificación de Riesgos'!D56</f>
        <v>0</v>
      </c>
      <c r="F56" s="421"/>
      <c r="G56" s="439"/>
      <c r="H56" s="394"/>
      <c r="I56" s="437"/>
      <c r="J56" s="442"/>
      <c r="K56" s="442"/>
      <c r="L56" s="445"/>
      <c r="M56" s="394"/>
      <c r="N56" s="394"/>
      <c r="O56" s="191"/>
      <c r="P56" s="191"/>
      <c r="Q56" s="192"/>
      <c r="R56" s="14"/>
    </row>
    <row r="57" spans="1:18" hidden="1">
      <c r="A57" s="414"/>
      <c r="B57" s="394"/>
      <c r="C57" s="394"/>
      <c r="D57" s="394"/>
      <c r="E57" s="190">
        <f>'5- Identificación de Riesgos'!D57</f>
        <v>0</v>
      </c>
      <c r="F57" s="421"/>
      <c r="G57" s="439"/>
      <c r="H57" s="394"/>
      <c r="I57" s="437"/>
      <c r="J57" s="442"/>
      <c r="K57" s="442"/>
      <c r="L57" s="445"/>
      <c r="M57" s="394"/>
      <c r="N57" s="394"/>
      <c r="O57" s="191"/>
      <c r="P57" s="191"/>
      <c r="Q57" s="192"/>
      <c r="R57" s="14"/>
    </row>
    <row r="58" spans="1:18" hidden="1">
      <c r="A58" s="414"/>
      <c r="B58" s="394"/>
      <c r="C58" s="394"/>
      <c r="D58" s="394"/>
      <c r="E58" s="190">
        <f>'5- Identificación de Riesgos'!D58</f>
        <v>0</v>
      </c>
      <c r="F58" s="421"/>
      <c r="G58" s="439"/>
      <c r="H58" s="394"/>
      <c r="I58" s="437"/>
      <c r="J58" s="442"/>
      <c r="K58" s="442"/>
      <c r="L58" s="445"/>
      <c r="M58" s="394"/>
      <c r="N58" s="394"/>
      <c r="O58" s="191"/>
      <c r="P58" s="191"/>
      <c r="Q58" s="192"/>
      <c r="R58" s="14"/>
    </row>
    <row r="59" spans="1:18" ht="15.75" hidden="1" thickBot="1">
      <c r="A59" s="415"/>
      <c r="B59" s="395"/>
      <c r="C59" s="395"/>
      <c r="D59" s="395"/>
      <c r="E59" s="193">
        <f>'5- Identificación de Riesgos'!D59</f>
        <v>0</v>
      </c>
      <c r="F59" s="422"/>
      <c r="G59" s="440"/>
      <c r="H59" s="395"/>
      <c r="I59" s="438"/>
      <c r="J59" s="443"/>
      <c r="K59" s="443"/>
      <c r="L59" s="446"/>
      <c r="M59" s="395"/>
      <c r="N59" s="395"/>
      <c r="O59" s="194"/>
      <c r="P59" s="194"/>
      <c r="Q59" s="195"/>
      <c r="R59" s="14"/>
    </row>
    <row r="60" spans="1:18" ht="39.75" hidden="1" customHeight="1">
      <c r="A60" s="413">
        <f>'5- Identificación de Riesgos'!A60</f>
        <v>7</v>
      </c>
      <c r="B60" s="416" t="str">
        <f>'5- Identificación de Riesgos'!B60</f>
        <v>Ofrecer, prometer, entregar, aceptar o solicitar una ventaja indebida para la asignación de permisos para el acceso y uso de servicios tecnológicos no autorizados, con exposición de datos sensibles,  en  beneficio propio o de un tercero.</v>
      </c>
      <c r="C60" s="416" t="str">
        <f>'5- Identificación de Riesgos'!C60</f>
        <v>Cuando por el acceso indebido  y malintencionado a los sistemas de información se hace el uso no apropiado de la información contenida en los sistemas en favorecimiento propio o de un tercero.</v>
      </c>
      <c r="D60" s="416" t="s">
        <v>279</v>
      </c>
      <c r="E60" s="187" t="str">
        <f>'5- Identificación de Riesgos'!D60</f>
        <v>1. Falta de ética de los servidores públicos (Debilidades en principios y valores)</v>
      </c>
      <c r="F60" s="420" t="str">
        <f>'5- Identificación de Riesgos'!H60</f>
        <v>Muy Baja - 1</v>
      </c>
      <c r="G60" s="416" t="str">
        <f>'5- Identificación de Riesgos'!M60</f>
        <v>Moderado - 3</v>
      </c>
      <c r="H60" s="416" t="str">
        <f>'5- Identificación de Riesgos'!N60</f>
        <v>Moderado - 3</v>
      </c>
      <c r="I60" s="436"/>
      <c r="J60" s="441" t="str">
        <f>'6- Valoración Controles'!T60</f>
        <v>Muy Baja - 1</v>
      </c>
      <c r="K60" s="441" t="str">
        <f>'6- Valoración Controles'!U60</f>
        <v>Moderado - 3</v>
      </c>
      <c r="L60" s="444"/>
      <c r="M60" s="416" t="str">
        <f>'6- Valoración Controles'!V60</f>
        <v>Moderado - 3</v>
      </c>
      <c r="N60" s="416" t="s">
        <v>390</v>
      </c>
      <c r="O60" s="188" t="s">
        <v>388</v>
      </c>
      <c r="P60" s="188" t="s">
        <v>389</v>
      </c>
      <c r="Q60" s="189">
        <v>45366</v>
      </c>
      <c r="R60" s="14"/>
    </row>
    <row r="61" spans="1:18" ht="44.25" hidden="1" customHeight="1">
      <c r="A61" s="414"/>
      <c r="B61" s="394"/>
      <c r="C61" s="394"/>
      <c r="D61" s="394"/>
      <c r="E61" s="190" t="str">
        <f>'5- Identificación de Riesgos'!D61</f>
        <v>2. Falta de ética de terceros interesados  (Debilidades principios y valores)</v>
      </c>
      <c r="F61" s="421"/>
      <c r="G61" s="439"/>
      <c r="H61" s="394"/>
      <c r="I61" s="437"/>
      <c r="J61" s="442"/>
      <c r="K61" s="442"/>
      <c r="L61" s="445"/>
      <c r="M61" s="394"/>
      <c r="N61" s="394"/>
      <c r="O61" s="191"/>
      <c r="P61" s="191"/>
      <c r="Q61" s="192"/>
      <c r="R61" s="14"/>
    </row>
    <row r="62" spans="1:18" ht="48.75" hidden="1" customHeight="1">
      <c r="A62" s="414"/>
      <c r="B62" s="394"/>
      <c r="C62" s="394"/>
      <c r="D62" s="394"/>
      <c r="E62" s="190" t="str">
        <f>'5- Identificación de Riesgos'!D62</f>
        <v>3. Debilidad en la gestión de Seguridad de la Información, relacionada con contraseñas.</v>
      </c>
      <c r="F62" s="421"/>
      <c r="G62" s="439"/>
      <c r="H62" s="394"/>
      <c r="I62" s="437"/>
      <c r="J62" s="442"/>
      <c r="K62" s="442"/>
      <c r="L62" s="445"/>
      <c r="M62" s="394"/>
      <c r="N62" s="394"/>
      <c r="O62" s="191"/>
      <c r="P62" s="191"/>
      <c r="Q62" s="192"/>
      <c r="R62" s="14"/>
    </row>
    <row r="63" spans="1:18" ht="45" hidden="1">
      <c r="A63" s="414"/>
      <c r="B63" s="394"/>
      <c r="C63" s="394"/>
      <c r="D63" s="394"/>
      <c r="E63" s="190" t="str">
        <f>'5- Identificación de Riesgos'!D63</f>
        <v>4. Debilidad en los controles relacionados con la gestión de los aplicativos. (Daño - cambio - manipulación base de datos)</v>
      </c>
      <c r="F63" s="421"/>
      <c r="G63" s="439"/>
      <c r="H63" s="394"/>
      <c r="I63" s="437"/>
      <c r="J63" s="442"/>
      <c r="K63" s="442"/>
      <c r="L63" s="445"/>
      <c r="M63" s="394"/>
      <c r="N63" s="394"/>
      <c r="O63" s="191"/>
      <c r="P63" s="191"/>
      <c r="Q63" s="192"/>
      <c r="R63" s="14"/>
    </row>
    <row r="64" spans="1:18" ht="27.75" hidden="1" customHeight="1">
      <c r="A64" s="414"/>
      <c r="B64" s="394"/>
      <c r="C64" s="394"/>
      <c r="D64" s="394"/>
      <c r="E64" s="190">
        <f>'5- Identificación de Riesgos'!D64</f>
        <v>0</v>
      </c>
      <c r="F64" s="421"/>
      <c r="G64" s="439"/>
      <c r="H64" s="394"/>
      <c r="I64" s="437"/>
      <c r="J64" s="442"/>
      <c r="K64" s="442"/>
      <c r="L64" s="445"/>
      <c r="M64" s="394"/>
      <c r="N64" s="394"/>
      <c r="O64" s="191"/>
      <c r="P64" s="191"/>
      <c r="Q64" s="192"/>
      <c r="R64" s="14"/>
    </row>
    <row r="65" spans="1:18" hidden="1">
      <c r="A65" s="414"/>
      <c r="B65" s="394"/>
      <c r="C65" s="394"/>
      <c r="D65" s="394"/>
      <c r="E65" s="190">
        <f>'5- Identificación de Riesgos'!D65</f>
        <v>0</v>
      </c>
      <c r="F65" s="421"/>
      <c r="G65" s="439"/>
      <c r="H65" s="394"/>
      <c r="I65" s="437"/>
      <c r="J65" s="442"/>
      <c r="K65" s="442"/>
      <c r="L65" s="445"/>
      <c r="M65" s="394"/>
      <c r="N65" s="394"/>
      <c r="O65" s="191"/>
      <c r="P65" s="191"/>
      <c r="Q65" s="192"/>
      <c r="R65" s="14"/>
    </row>
    <row r="66" spans="1:18" hidden="1">
      <c r="A66" s="414"/>
      <c r="B66" s="394"/>
      <c r="C66" s="394"/>
      <c r="D66" s="394"/>
      <c r="E66" s="190">
        <f>'5- Identificación de Riesgos'!D66</f>
        <v>0</v>
      </c>
      <c r="F66" s="421"/>
      <c r="G66" s="439"/>
      <c r="H66" s="394"/>
      <c r="I66" s="437"/>
      <c r="J66" s="442"/>
      <c r="K66" s="442"/>
      <c r="L66" s="445"/>
      <c r="M66" s="394"/>
      <c r="N66" s="394"/>
      <c r="O66" s="191"/>
      <c r="P66" s="191"/>
      <c r="Q66" s="192"/>
      <c r="R66" s="14"/>
    </row>
    <row r="67" spans="1:18" hidden="1">
      <c r="A67" s="414"/>
      <c r="B67" s="394"/>
      <c r="C67" s="394"/>
      <c r="D67" s="394"/>
      <c r="E67" s="190">
        <f>'5- Identificación de Riesgos'!D67</f>
        <v>0</v>
      </c>
      <c r="F67" s="421"/>
      <c r="G67" s="439"/>
      <c r="H67" s="394"/>
      <c r="I67" s="437"/>
      <c r="J67" s="442"/>
      <c r="K67" s="442"/>
      <c r="L67" s="445"/>
      <c r="M67" s="394"/>
      <c r="N67" s="394"/>
      <c r="O67" s="191"/>
      <c r="P67" s="191"/>
      <c r="Q67" s="192"/>
      <c r="R67" s="14"/>
    </row>
    <row r="68" spans="1:18" hidden="1">
      <c r="A68" s="414"/>
      <c r="B68" s="394"/>
      <c r="C68" s="394"/>
      <c r="D68" s="394"/>
      <c r="E68" s="190">
        <f>'5- Identificación de Riesgos'!D68</f>
        <v>0</v>
      </c>
      <c r="F68" s="421"/>
      <c r="G68" s="439"/>
      <c r="H68" s="394"/>
      <c r="I68" s="437"/>
      <c r="J68" s="442"/>
      <c r="K68" s="442"/>
      <c r="L68" s="445"/>
      <c r="M68" s="394"/>
      <c r="N68" s="394"/>
      <c r="O68" s="191"/>
      <c r="P68" s="191"/>
      <c r="Q68" s="192"/>
      <c r="R68" s="14"/>
    </row>
    <row r="69" spans="1:18" ht="15.75" hidden="1" thickBot="1">
      <c r="A69" s="415"/>
      <c r="B69" s="395"/>
      <c r="C69" s="395"/>
      <c r="D69" s="395"/>
      <c r="E69" s="193">
        <f>'5- Identificación de Riesgos'!D69</f>
        <v>0</v>
      </c>
      <c r="F69" s="422"/>
      <c r="G69" s="440"/>
      <c r="H69" s="395"/>
      <c r="I69" s="438"/>
      <c r="J69" s="443"/>
      <c r="K69" s="443"/>
      <c r="L69" s="446"/>
      <c r="M69" s="395"/>
      <c r="N69" s="395"/>
      <c r="O69" s="194"/>
      <c r="P69" s="194"/>
      <c r="Q69" s="195"/>
      <c r="R69" s="14"/>
    </row>
    <row r="70" spans="1:18" ht="36" hidden="1" customHeight="1">
      <c r="A70" s="413">
        <f>'5- Identificación de Riesgos'!A70</f>
        <v>8</v>
      </c>
      <c r="B70" s="416" t="str">
        <f>'5- Identificación de Riesgos'!B70</f>
        <v>Ofrecer, prometer, entregar, aceptar o solicitar una ventaja indebida  para influir o direccionar la estructuración de  necesidades y/o especificaciones técnicas que involucran Tecnologías de Información soluciones y servicios tecnológicos, en  beneficio propio o de un tercero.</v>
      </c>
      <c r="C70" s="416" t="str">
        <f>'5- Identificación de Riesgos'!C70</f>
        <v>Cuando  se favorece  indebidamente la intervención de personas inescrupulosas (ejem:  consultores externos, fabricantes, proveedores, entre otros.), para modificar en forma injustificada las necesidades a satisfacer, o las especificaciones técnicas de las soluciones a contratar,  promoviendo en paralelo la conformación  de sociedades y consorcios proponentes,  sin mediar  razones técnicas o el cumplimiento de los requisitos exigidos.</v>
      </c>
      <c r="D70" s="416" t="s">
        <v>279</v>
      </c>
      <c r="E70" s="187" t="str">
        <f>'5- Identificación de Riesgos'!D70</f>
        <v>1. Falta de ética de los servidores públicos (Debilidades en principios y valores)</v>
      </c>
      <c r="F70" s="420" t="str">
        <f>'5- Identificación de Riesgos'!H70</f>
        <v>Muy Baja - 1</v>
      </c>
      <c r="G70" s="416" t="str">
        <f>'5- Identificación de Riesgos'!M70</f>
        <v>Moderado - 3</v>
      </c>
      <c r="H70" s="416" t="str">
        <f>'5- Identificación de Riesgos'!N70</f>
        <v>Moderado - 3</v>
      </c>
      <c r="I70" s="436"/>
      <c r="J70" s="441" t="str">
        <f>'6- Valoración Controles'!T70</f>
        <v>Muy Baja - 1</v>
      </c>
      <c r="K70" s="441" t="str">
        <f>'6- Valoración Controles'!U70</f>
        <v>Moderado - 3</v>
      </c>
      <c r="L70" s="444"/>
      <c r="M70" s="416" t="str">
        <f>'6- Valoración Controles'!V70</f>
        <v>Moderado - 3</v>
      </c>
      <c r="N70" s="416" t="s">
        <v>390</v>
      </c>
      <c r="O70" s="188" t="s">
        <v>388</v>
      </c>
      <c r="P70" s="188" t="s">
        <v>389</v>
      </c>
      <c r="Q70" s="189">
        <v>45366</v>
      </c>
      <c r="R70" s="14"/>
    </row>
    <row r="71" spans="1:18" ht="35.25" hidden="1" customHeight="1">
      <c r="A71" s="414"/>
      <c r="B71" s="394"/>
      <c r="C71" s="394"/>
      <c r="D71" s="394"/>
      <c r="E71" s="190" t="str">
        <f>'5- Identificación de Riesgos'!D71</f>
        <v>2. Falta de ética de terceros interesados  (Debilidades principios y valores)</v>
      </c>
      <c r="F71" s="421"/>
      <c r="G71" s="439"/>
      <c r="H71" s="394"/>
      <c r="I71" s="437"/>
      <c r="J71" s="442"/>
      <c r="K71" s="442"/>
      <c r="L71" s="445"/>
      <c r="M71" s="394"/>
      <c r="N71" s="394"/>
      <c r="O71" s="191"/>
      <c r="P71" s="191"/>
      <c r="Q71" s="192"/>
      <c r="R71" s="14"/>
    </row>
    <row r="72" spans="1:18" ht="30" hidden="1">
      <c r="A72" s="414"/>
      <c r="B72" s="394"/>
      <c r="C72" s="394"/>
      <c r="D72" s="394"/>
      <c r="E72" s="190" t="str">
        <f>'5- Identificación de Riesgos'!D72</f>
        <v>3. Debilidades en los controles de los procedimientos de estructuración contractual.</v>
      </c>
      <c r="F72" s="421"/>
      <c r="G72" s="439"/>
      <c r="H72" s="394"/>
      <c r="I72" s="437"/>
      <c r="J72" s="442"/>
      <c r="K72" s="442"/>
      <c r="L72" s="445"/>
      <c r="M72" s="394"/>
      <c r="N72" s="394"/>
      <c r="O72" s="191"/>
      <c r="P72" s="191"/>
      <c r="Q72" s="192"/>
      <c r="R72" s="14"/>
    </row>
    <row r="73" spans="1:18" hidden="1">
      <c r="A73" s="414"/>
      <c r="B73" s="394"/>
      <c r="C73" s="394"/>
      <c r="D73" s="394"/>
      <c r="E73" s="190">
        <f>'5- Identificación de Riesgos'!D73</f>
        <v>0</v>
      </c>
      <c r="F73" s="421"/>
      <c r="G73" s="439"/>
      <c r="H73" s="394"/>
      <c r="I73" s="437"/>
      <c r="J73" s="442"/>
      <c r="K73" s="442"/>
      <c r="L73" s="445"/>
      <c r="M73" s="394"/>
      <c r="N73" s="394"/>
      <c r="O73" s="191"/>
      <c r="P73" s="191"/>
      <c r="Q73" s="192"/>
      <c r="R73" s="14"/>
    </row>
    <row r="74" spans="1:18" ht="27.75" hidden="1" customHeight="1">
      <c r="A74" s="414"/>
      <c r="B74" s="394"/>
      <c r="C74" s="394"/>
      <c r="D74" s="394"/>
      <c r="E74" s="190">
        <f>'5- Identificación de Riesgos'!D74</f>
        <v>0</v>
      </c>
      <c r="F74" s="421"/>
      <c r="G74" s="439"/>
      <c r="H74" s="394"/>
      <c r="I74" s="437"/>
      <c r="J74" s="442"/>
      <c r="K74" s="442"/>
      <c r="L74" s="445"/>
      <c r="M74" s="394"/>
      <c r="N74" s="394"/>
      <c r="O74" s="191"/>
      <c r="P74" s="191"/>
      <c r="Q74" s="192"/>
      <c r="R74" s="14"/>
    </row>
    <row r="75" spans="1:18" hidden="1">
      <c r="A75" s="414"/>
      <c r="B75" s="394"/>
      <c r="C75" s="394"/>
      <c r="D75" s="394"/>
      <c r="E75" s="190">
        <f>'5- Identificación de Riesgos'!D75</f>
        <v>0</v>
      </c>
      <c r="F75" s="421"/>
      <c r="G75" s="439"/>
      <c r="H75" s="394"/>
      <c r="I75" s="437"/>
      <c r="J75" s="442"/>
      <c r="K75" s="442"/>
      <c r="L75" s="445"/>
      <c r="M75" s="394"/>
      <c r="N75" s="394"/>
      <c r="O75" s="191"/>
      <c r="P75" s="191"/>
      <c r="Q75" s="192"/>
      <c r="R75" s="14"/>
    </row>
    <row r="76" spans="1:18" hidden="1">
      <c r="A76" s="414"/>
      <c r="B76" s="394"/>
      <c r="C76" s="394"/>
      <c r="D76" s="394"/>
      <c r="E76" s="190">
        <f>'5- Identificación de Riesgos'!D76</f>
        <v>0</v>
      </c>
      <c r="F76" s="421"/>
      <c r="G76" s="439"/>
      <c r="H76" s="394"/>
      <c r="I76" s="437"/>
      <c r="J76" s="442"/>
      <c r="K76" s="442"/>
      <c r="L76" s="445"/>
      <c r="M76" s="394"/>
      <c r="N76" s="394"/>
      <c r="O76" s="191"/>
      <c r="P76" s="191"/>
      <c r="Q76" s="192"/>
      <c r="R76" s="14"/>
    </row>
    <row r="77" spans="1:18" hidden="1">
      <c r="A77" s="414"/>
      <c r="B77" s="394"/>
      <c r="C77" s="394"/>
      <c r="D77" s="394"/>
      <c r="E77" s="190">
        <f>'5- Identificación de Riesgos'!D77</f>
        <v>0</v>
      </c>
      <c r="F77" s="421"/>
      <c r="G77" s="439"/>
      <c r="H77" s="394"/>
      <c r="I77" s="437"/>
      <c r="J77" s="442"/>
      <c r="K77" s="442"/>
      <c r="L77" s="445"/>
      <c r="M77" s="394"/>
      <c r="N77" s="394"/>
      <c r="O77" s="191"/>
      <c r="P77" s="191"/>
      <c r="Q77" s="192"/>
      <c r="R77" s="14"/>
    </row>
    <row r="78" spans="1:18" hidden="1">
      <c r="A78" s="414"/>
      <c r="B78" s="394"/>
      <c r="C78" s="394"/>
      <c r="D78" s="394"/>
      <c r="E78" s="190">
        <f>'5- Identificación de Riesgos'!D78</f>
        <v>0</v>
      </c>
      <c r="F78" s="421"/>
      <c r="G78" s="439"/>
      <c r="H78" s="394"/>
      <c r="I78" s="437"/>
      <c r="J78" s="442"/>
      <c r="K78" s="442"/>
      <c r="L78" s="445"/>
      <c r="M78" s="394"/>
      <c r="N78" s="394"/>
      <c r="O78" s="191"/>
      <c r="P78" s="191"/>
      <c r="Q78" s="192"/>
      <c r="R78" s="14"/>
    </row>
    <row r="79" spans="1:18" ht="15.75" hidden="1" thickBot="1">
      <c r="A79" s="415"/>
      <c r="B79" s="395"/>
      <c r="C79" s="395"/>
      <c r="D79" s="395"/>
      <c r="E79" s="193">
        <f>'5- Identificación de Riesgos'!D79</f>
        <v>0</v>
      </c>
      <c r="F79" s="422"/>
      <c r="G79" s="440"/>
      <c r="H79" s="395"/>
      <c r="I79" s="438"/>
      <c r="J79" s="443"/>
      <c r="K79" s="443"/>
      <c r="L79" s="446"/>
      <c r="M79" s="395"/>
      <c r="N79" s="395"/>
      <c r="O79" s="194"/>
      <c r="P79" s="194"/>
      <c r="Q79" s="195"/>
      <c r="R79" s="14"/>
    </row>
    <row r="80" spans="1:18" ht="31.5" hidden="1" customHeight="1">
      <c r="A80" s="413">
        <f>'5- Identificación de Riesgos'!A80</f>
        <v>9</v>
      </c>
      <c r="B80" s="416" t="str">
        <f>'5- Identificación de Riesgos'!B80</f>
        <v>Ofrecer, prometer, entregar, aceptar o solicitar una ventaja para afectar indebidamente la evaluación técnica de ofertas en los procesos de contratación.</v>
      </c>
      <c r="C80" s="416" t="str">
        <f>'5- Identificación de Riesgos'!C80</f>
        <v>Cuando se favorece  indebidamente la intervención de personas inescrupulosas (ejem:  consultores externos, fabricantes, proveedores, oferentes, proponentes, entre otros.), para afectar indebidamente la evaluación de ofertas en los procesos de contratación,  sin mediar  razones técnicas o el cumplimiento de los requisitos exigidos.</v>
      </c>
      <c r="D80" s="416" t="s">
        <v>279</v>
      </c>
      <c r="E80" s="187" t="str">
        <f>'5- Identificación de Riesgos'!D80</f>
        <v>1. Falta de ética de los servidores públicos (Debilidades en principios y valores)</v>
      </c>
      <c r="F80" s="420" t="str">
        <f>'5- Identificación de Riesgos'!H80</f>
        <v>Muy Baja - 1</v>
      </c>
      <c r="G80" s="416" t="str">
        <f>'5- Identificación de Riesgos'!M80</f>
        <v>Moderado - 3</v>
      </c>
      <c r="H80" s="416" t="str">
        <f>'5- Identificación de Riesgos'!N80</f>
        <v>Moderado - 3</v>
      </c>
      <c r="I80" s="436"/>
      <c r="J80" s="441" t="str">
        <f>'6- Valoración Controles'!T80</f>
        <v>Muy Baja - 1</v>
      </c>
      <c r="K80" s="441" t="str">
        <f>'6- Valoración Controles'!U80</f>
        <v>Moderado - 3</v>
      </c>
      <c r="L80" s="444"/>
      <c r="M80" s="416" t="str">
        <f>'6- Valoración Controles'!V80</f>
        <v>Moderado - 3</v>
      </c>
      <c r="N80" s="416" t="s">
        <v>390</v>
      </c>
      <c r="O80" s="188" t="s">
        <v>388</v>
      </c>
      <c r="P80" s="188" t="s">
        <v>389</v>
      </c>
      <c r="Q80" s="189">
        <v>45366</v>
      </c>
      <c r="R80" s="14"/>
    </row>
    <row r="81" spans="1:18" ht="37.5" hidden="1" customHeight="1">
      <c r="A81" s="414"/>
      <c r="B81" s="394"/>
      <c r="C81" s="394"/>
      <c r="D81" s="394"/>
      <c r="E81" s="190" t="str">
        <f>'5- Identificación de Riesgos'!D81</f>
        <v>2. Falta de ética de terceros interesados  (Debilidades principios y valores)</v>
      </c>
      <c r="F81" s="421"/>
      <c r="G81" s="439"/>
      <c r="H81" s="394"/>
      <c r="I81" s="437"/>
      <c r="J81" s="442"/>
      <c r="K81" s="442"/>
      <c r="L81" s="445"/>
      <c r="M81" s="394"/>
      <c r="N81" s="394"/>
      <c r="O81" s="191"/>
      <c r="P81" s="191"/>
      <c r="Q81" s="192"/>
      <c r="R81" s="14"/>
    </row>
    <row r="82" spans="1:18" ht="30" hidden="1">
      <c r="A82" s="414"/>
      <c r="B82" s="394"/>
      <c r="C82" s="394"/>
      <c r="D82" s="394"/>
      <c r="E82" s="190" t="str">
        <f>'5- Identificación de Riesgos'!D82</f>
        <v>3. Debilidades en los controles de los procedimientos de evaluación  contractual.</v>
      </c>
      <c r="F82" s="421"/>
      <c r="G82" s="439"/>
      <c r="H82" s="394"/>
      <c r="I82" s="437"/>
      <c r="J82" s="442"/>
      <c r="K82" s="442"/>
      <c r="L82" s="445"/>
      <c r="M82" s="394"/>
      <c r="N82" s="394"/>
      <c r="O82" s="191"/>
      <c r="P82" s="191"/>
      <c r="Q82" s="192"/>
      <c r="R82" s="14"/>
    </row>
    <row r="83" spans="1:18" hidden="1">
      <c r="A83" s="414"/>
      <c r="B83" s="394"/>
      <c r="C83" s="394"/>
      <c r="D83" s="394"/>
      <c r="E83" s="190">
        <f>'5- Identificación de Riesgos'!D83</f>
        <v>0</v>
      </c>
      <c r="F83" s="421"/>
      <c r="G83" s="439"/>
      <c r="H83" s="394"/>
      <c r="I83" s="437"/>
      <c r="J83" s="442"/>
      <c r="K83" s="442"/>
      <c r="L83" s="445"/>
      <c r="M83" s="394"/>
      <c r="N83" s="394"/>
      <c r="O83" s="191"/>
      <c r="P83" s="191"/>
      <c r="Q83" s="192"/>
      <c r="R83" s="14"/>
    </row>
    <row r="84" spans="1:18" ht="27.75" hidden="1" customHeight="1">
      <c r="A84" s="414"/>
      <c r="B84" s="394"/>
      <c r="C84" s="394"/>
      <c r="D84" s="394"/>
      <c r="E84" s="190">
        <f>'5- Identificación de Riesgos'!D84</f>
        <v>0</v>
      </c>
      <c r="F84" s="421"/>
      <c r="G84" s="439"/>
      <c r="H84" s="394"/>
      <c r="I84" s="437"/>
      <c r="J84" s="442"/>
      <c r="K84" s="442"/>
      <c r="L84" s="445"/>
      <c r="M84" s="394"/>
      <c r="N84" s="394"/>
      <c r="O84" s="191"/>
      <c r="P84" s="191"/>
      <c r="Q84" s="192"/>
      <c r="R84" s="14"/>
    </row>
    <row r="85" spans="1:18" hidden="1">
      <c r="A85" s="414"/>
      <c r="B85" s="394"/>
      <c r="C85" s="394"/>
      <c r="D85" s="394"/>
      <c r="E85" s="190">
        <f>'5- Identificación de Riesgos'!D85</f>
        <v>0</v>
      </c>
      <c r="F85" s="421"/>
      <c r="G85" s="439"/>
      <c r="H85" s="394"/>
      <c r="I85" s="437"/>
      <c r="J85" s="442"/>
      <c r="K85" s="442"/>
      <c r="L85" s="445"/>
      <c r="M85" s="394"/>
      <c r="N85" s="394"/>
      <c r="O85" s="191"/>
      <c r="P85" s="191"/>
      <c r="Q85" s="192"/>
      <c r="R85" s="14"/>
    </row>
    <row r="86" spans="1:18" hidden="1">
      <c r="A86" s="414"/>
      <c r="B86" s="394"/>
      <c r="C86" s="394"/>
      <c r="D86" s="394"/>
      <c r="E86" s="190">
        <f>'5- Identificación de Riesgos'!D86</f>
        <v>0</v>
      </c>
      <c r="F86" s="421"/>
      <c r="G86" s="439"/>
      <c r="H86" s="394"/>
      <c r="I86" s="437"/>
      <c r="J86" s="442"/>
      <c r="K86" s="442"/>
      <c r="L86" s="445"/>
      <c r="M86" s="394"/>
      <c r="N86" s="394"/>
      <c r="O86" s="191"/>
      <c r="P86" s="191"/>
      <c r="Q86" s="192"/>
      <c r="R86" s="14"/>
    </row>
    <row r="87" spans="1:18" hidden="1">
      <c r="A87" s="414"/>
      <c r="B87" s="394"/>
      <c r="C87" s="394"/>
      <c r="D87" s="394"/>
      <c r="E87" s="190">
        <f>'5- Identificación de Riesgos'!D87</f>
        <v>0</v>
      </c>
      <c r="F87" s="421"/>
      <c r="G87" s="439"/>
      <c r="H87" s="394"/>
      <c r="I87" s="437"/>
      <c r="J87" s="442"/>
      <c r="K87" s="442"/>
      <c r="L87" s="445"/>
      <c r="M87" s="394"/>
      <c r="N87" s="394"/>
      <c r="O87" s="191"/>
      <c r="P87" s="191"/>
      <c r="Q87" s="192"/>
      <c r="R87" s="14"/>
    </row>
    <row r="88" spans="1:18" hidden="1">
      <c r="A88" s="414"/>
      <c r="B88" s="394"/>
      <c r="C88" s="394"/>
      <c r="D88" s="394"/>
      <c r="E88" s="190">
        <f>'5- Identificación de Riesgos'!D88</f>
        <v>0</v>
      </c>
      <c r="F88" s="421"/>
      <c r="G88" s="439"/>
      <c r="H88" s="394"/>
      <c r="I88" s="437"/>
      <c r="J88" s="442"/>
      <c r="K88" s="442"/>
      <c r="L88" s="445"/>
      <c r="M88" s="394"/>
      <c r="N88" s="394"/>
      <c r="O88" s="191"/>
      <c r="P88" s="191"/>
      <c r="Q88" s="192"/>
      <c r="R88" s="14"/>
    </row>
    <row r="89" spans="1:18" ht="15.75" hidden="1" thickBot="1">
      <c r="A89" s="415"/>
      <c r="B89" s="395"/>
      <c r="C89" s="395"/>
      <c r="D89" s="395"/>
      <c r="E89" s="193">
        <f>'5- Identificación de Riesgos'!D89</f>
        <v>0</v>
      </c>
      <c r="F89" s="422"/>
      <c r="G89" s="440"/>
      <c r="H89" s="395"/>
      <c r="I89" s="438"/>
      <c r="J89" s="443"/>
      <c r="K89" s="443"/>
      <c r="L89" s="446"/>
      <c r="M89" s="395"/>
      <c r="N89" s="395"/>
      <c r="O89" s="194"/>
      <c r="P89" s="194"/>
      <c r="Q89" s="195"/>
      <c r="R89" s="14"/>
    </row>
    <row r="90" spans="1:18" ht="30" hidden="1">
      <c r="A90" s="413">
        <f>'5- Identificación de Riesgos'!A90</f>
        <v>10</v>
      </c>
      <c r="B90" s="416" t="str">
        <f>'5- Identificación de Riesgos'!B90</f>
        <v>Ofrecer, prometer, entregar, aceptar o solicitar una ventaja indebida  para afectar la supervisión o interventoría de los contratos.</v>
      </c>
      <c r="C90" s="416" t="str">
        <f>'5- Identificación de Riesgos'!C90</f>
        <v>Cuando se favorece  indebidamente la intervención de personas inescrupulosas (ejem:  consultores externos, fabricantes, proveedores, oferentes, proponentes, entre otros.), para afectar indebidamente la supervisión o interventoría de los contratos.</v>
      </c>
      <c r="D90" s="416" t="s">
        <v>279</v>
      </c>
      <c r="E90" s="187" t="str">
        <f>'5- Identificación de Riesgos'!D90</f>
        <v>1. Falta de ética de los servidores públicos (Debilidades en principios y valores)</v>
      </c>
      <c r="F90" s="420" t="str">
        <f>'5- Identificación de Riesgos'!H90</f>
        <v>Muy Baja - 1</v>
      </c>
      <c r="G90" s="416" t="str">
        <f>'5- Identificación de Riesgos'!M90</f>
        <v>Moderado - 3</v>
      </c>
      <c r="H90" s="416" t="str">
        <f>'5- Identificación de Riesgos'!N90</f>
        <v>Moderado - 3</v>
      </c>
      <c r="I90" s="436"/>
      <c r="J90" s="441" t="str">
        <f>'6- Valoración Controles'!T90</f>
        <v>Muy Baja - 1</v>
      </c>
      <c r="K90" s="441" t="str">
        <f>'6- Valoración Controles'!U90</f>
        <v>Moderado - 3</v>
      </c>
      <c r="L90" s="444"/>
      <c r="M90" s="416" t="str">
        <f>'6- Valoración Controles'!V90</f>
        <v>Moderado - 3</v>
      </c>
      <c r="N90" s="416" t="s">
        <v>390</v>
      </c>
      <c r="O90" s="188" t="s">
        <v>388</v>
      </c>
      <c r="P90" s="188" t="s">
        <v>389</v>
      </c>
      <c r="Q90" s="189">
        <v>45367</v>
      </c>
      <c r="R90" s="14"/>
    </row>
    <row r="91" spans="1:18" ht="30" hidden="1">
      <c r="A91" s="414"/>
      <c r="B91" s="394"/>
      <c r="C91" s="394"/>
      <c r="D91" s="394"/>
      <c r="E91" s="190" t="str">
        <f>'5- Identificación de Riesgos'!D91</f>
        <v>2. Falta de ética de terceros interesados  (Debilidades principios y valores)</v>
      </c>
      <c r="F91" s="421"/>
      <c r="G91" s="439"/>
      <c r="H91" s="394"/>
      <c r="I91" s="437"/>
      <c r="J91" s="442"/>
      <c r="K91" s="442"/>
      <c r="L91" s="445"/>
      <c r="M91" s="394"/>
      <c r="N91" s="394"/>
      <c r="O91" s="191"/>
      <c r="P91" s="191"/>
      <c r="Q91" s="192"/>
    </row>
    <row r="92" spans="1:18" ht="30" hidden="1">
      <c r="A92" s="414"/>
      <c r="B92" s="394"/>
      <c r="C92" s="394"/>
      <c r="D92" s="394"/>
      <c r="E92" s="190" t="str">
        <f>'5- Identificación de Riesgos'!D92</f>
        <v>3. Debilidades en los controles de los procedimientos de supervisión o interventoría contractual.</v>
      </c>
      <c r="F92" s="421"/>
      <c r="G92" s="439"/>
      <c r="H92" s="394"/>
      <c r="I92" s="437"/>
      <c r="J92" s="442"/>
      <c r="K92" s="442"/>
      <c r="L92" s="445"/>
      <c r="M92" s="394"/>
      <c r="N92" s="394"/>
      <c r="O92" s="191"/>
      <c r="P92" s="191"/>
      <c r="Q92" s="192"/>
    </row>
    <row r="93" spans="1:18" hidden="1">
      <c r="A93" s="414"/>
      <c r="B93" s="394"/>
      <c r="C93" s="394"/>
      <c r="D93" s="394"/>
      <c r="E93" s="190">
        <f>'5- Identificación de Riesgos'!D93</f>
        <v>0</v>
      </c>
      <c r="F93" s="421"/>
      <c r="G93" s="439"/>
      <c r="H93" s="394"/>
      <c r="I93" s="437"/>
      <c r="J93" s="442"/>
      <c r="K93" s="442"/>
      <c r="L93" s="445"/>
      <c r="M93" s="394"/>
      <c r="N93" s="394"/>
      <c r="O93" s="191"/>
      <c r="P93" s="191"/>
      <c r="Q93" s="192"/>
    </row>
    <row r="94" spans="1:18" hidden="1">
      <c r="A94" s="414"/>
      <c r="B94" s="394"/>
      <c r="C94" s="394"/>
      <c r="D94" s="394"/>
      <c r="E94" s="190">
        <f>'5- Identificación de Riesgos'!D94</f>
        <v>0</v>
      </c>
      <c r="F94" s="421"/>
      <c r="G94" s="439"/>
      <c r="H94" s="394"/>
      <c r="I94" s="437"/>
      <c r="J94" s="442"/>
      <c r="K94" s="442"/>
      <c r="L94" s="445"/>
      <c r="M94" s="394"/>
      <c r="N94" s="394"/>
      <c r="O94" s="191"/>
      <c r="P94" s="191"/>
      <c r="Q94" s="192"/>
    </row>
    <row r="95" spans="1:18" hidden="1">
      <c r="A95" s="414"/>
      <c r="B95" s="394"/>
      <c r="C95" s="394"/>
      <c r="D95" s="394"/>
      <c r="E95" s="190">
        <f>'5- Identificación de Riesgos'!D95</f>
        <v>0</v>
      </c>
      <c r="F95" s="421"/>
      <c r="G95" s="439"/>
      <c r="H95" s="394"/>
      <c r="I95" s="437"/>
      <c r="J95" s="442"/>
      <c r="K95" s="442"/>
      <c r="L95" s="445"/>
      <c r="M95" s="394"/>
      <c r="N95" s="394"/>
      <c r="O95" s="191"/>
      <c r="P95" s="191"/>
      <c r="Q95" s="192"/>
    </row>
    <row r="96" spans="1:18" hidden="1">
      <c r="A96" s="414"/>
      <c r="B96" s="394"/>
      <c r="C96" s="394"/>
      <c r="D96" s="394"/>
      <c r="E96" s="190">
        <f>'5- Identificación de Riesgos'!D96</f>
        <v>0</v>
      </c>
      <c r="F96" s="421"/>
      <c r="G96" s="439"/>
      <c r="H96" s="394"/>
      <c r="I96" s="437"/>
      <c r="J96" s="442"/>
      <c r="K96" s="442"/>
      <c r="L96" s="445"/>
      <c r="M96" s="394"/>
      <c r="N96" s="394"/>
      <c r="O96" s="191"/>
      <c r="P96" s="191"/>
      <c r="Q96" s="192"/>
    </row>
    <row r="97" spans="1:17" hidden="1">
      <c r="A97" s="414"/>
      <c r="B97" s="394"/>
      <c r="C97" s="394"/>
      <c r="D97" s="394"/>
      <c r="E97" s="190">
        <f>'5- Identificación de Riesgos'!D97</f>
        <v>0</v>
      </c>
      <c r="F97" s="421"/>
      <c r="G97" s="439"/>
      <c r="H97" s="394"/>
      <c r="I97" s="437"/>
      <c r="J97" s="442"/>
      <c r="K97" s="442"/>
      <c r="L97" s="445"/>
      <c r="M97" s="394"/>
      <c r="N97" s="394"/>
      <c r="O97" s="191"/>
      <c r="P97" s="191"/>
      <c r="Q97" s="192"/>
    </row>
    <row r="98" spans="1:17" hidden="1">
      <c r="A98" s="414"/>
      <c r="B98" s="394"/>
      <c r="C98" s="394"/>
      <c r="D98" s="394"/>
      <c r="E98" s="190">
        <f>'5- Identificación de Riesgos'!D98</f>
        <v>0</v>
      </c>
      <c r="F98" s="421"/>
      <c r="G98" s="439"/>
      <c r="H98" s="394"/>
      <c r="I98" s="437"/>
      <c r="J98" s="442"/>
      <c r="K98" s="442"/>
      <c r="L98" s="445"/>
      <c r="M98" s="394"/>
      <c r="N98" s="394"/>
      <c r="O98" s="191"/>
      <c r="P98" s="191"/>
      <c r="Q98" s="192"/>
    </row>
    <row r="99" spans="1:17" ht="15.75" hidden="1" thickBot="1">
      <c r="A99" s="415"/>
      <c r="B99" s="395"/>
      <c r="C99" s="395"/>
      <c r="D99" s="395"/>
      <c r="E99" s="193">
        <f>'5- Identificación de Riesgos'!D99</f>
        <v>0</v>
      </c>
      <c r="F99" s="422"/>
      <c r="G99" s="440"/>
      <c r="H99" s="395"/>
      <c r="I99" s="438"/>
      <c r="J99" s="443"/>
      <c r="K99" s="443"/>
      <c r="L99" s="446"/>
      <c r="M99" s="395"/>
      <c r="N99" s="395"/>
      <c r="O99" s="194"/>
      <c r="P99" s="194"/>
      <c r="Q99" s="195"/>
    </row>
  </sheetData>
  <mergeCells count="144">
    <mergeCell ref="J90:J99"/>
    <mergeCell ref="K90:K99"/>
    <mergeCell ref="L90:L99"/>
    <mergeCell ref="M90:M99"/>
    <mergeCell ref="N90:N99"/>
    <mergeCell ref="I30:I39"/>
    <mergeCell ref="I40:I49"/>
    <mergeCell ref="I50:I59"/>
    <mergeCell ref="I60:I69"/>
    <mergeCell ref="I70:I79"/>
    <mergeCell ref="I80:I89"/>
    <mergeCell ref="N80:N89"/>
    <mergeCell ref="M50:M59"/>
    <mergeCell ref="N50:N59"/>
    <mergeCell ref="L60:L69"/>
    <mergeCell ref="M60:M69"/>
    <mergeCell ref="N60:N69"/>
    <mergeCell ref="M40:M49"/>
    <mergeCell ref="N40:N49"/>
    <mergeCell ref="L40:L49"/>
    <mergeCell ref="L50:L59"/>
    <mergeCell ref="A90:A99"/>
    <mergeCell ref="B90:B99"/>
    <mergeCell ref="C90:C99"/>
    <mergeCell ref="D90:D99"/>
    <mergeCell ref="F90:F99"/>
    <mergeCell ref="G90:G99"/>
    <mergeCell ref="H90:H99"/>
    <mergeCell ref="I90:I99"/>
    <mergeCell ref="C1:Q3"/>
    <mergeCell ref="A6:B6"/>
    <mergeCell ref="I8:I9"/>
    <mergeCell ref="M70:M79"/>
    <mergeCell ref="N70:N79"/>
    <mergeCell ref="A80:A89"/>
    <mergeCell ref="B80:B89"/>
    <mergeCell ref="C80:C89"/>
    <mergeCell ref="D80:D89"/>
    <mergeCell ref="F80:F89"/>
    <mergeCell ref="G80:G89"/>
    <mergeCell ref="H80:H89"/>
    <mergeCell ref="J80:J89"/>
    <mergeCell ref="K80:K89"/>
    <mergeCell ref="L80:L89"/>
    <mergeCell ref="M80:M89"/>
    <mergeCell ref="G70:G79"/>
    <mergeCell ref="H70:H79"/>
    <mergeCell ref="J70:J79"/>
    <mergeCell ref="K70:K79"/>
    <mergeCell ref="L70:L79"/>
    <mergeCell ref="A70:A79"/>
    <mergeCell ref="B70:B79"/>
    <mergeCell ref="C70:C79"/>
    <mergeCell ref="D70:D79"/>
    <mergeCell ref="F70:F79"/>
    <mergeCell ref="A60:A69"/>
    <mergeCell ref="B60:B69"/>
    <mergeCell ref="C60:C69"/>
    <mergeCell ref="D60:D69"/>
    <mergeCell ref="F60:F69"/>
    <mergeCell ref="G60:G69"/>
    <mergeCell ref="H60:H69"/>
    <mergeCell ref="J60:J69"/>
    <mergeCell ref="K60:K69"/>
    <mergeCell ref="G50:G59"/>
    <mergeCell ref="H50:H59"/>
    <mergeCell ref="J50:J59"/>
    <mergeCell ref="K50:K59"/>
    <mergeCell ref="A50:A59"/>
    <mergeCell ref="B50:B59"/>
    <mergeCell ref="C50:C59"/>
    <mergeCell ref="D50:D59"/>
    <mergeCell ref="F50:F59"/>
    <mergeCell ref="A30:A39"/>
    <mergeCell ref="B30:B39"/>
    <mergeCell ref="C30:C39"/>
    <mergeCell ref="D30:D39"/>
    <mergeCell ref="F30:F39"/>
    <mergeCell ref="G40:G49"/>
    <mergeCell ref="H40:H49"/>
    <mergeCell ref="J40:J49"/>
    <mergeCell ref="K40:K49"/>
    <mergeCell ref="A40:A49"/>
    <mergeCell ref="B40:B49"/>
    <mergeCell ref="C40:C49"/>
    <mergeCell ref="D40:D49"/>
    <mergeCell ref="F40:F49"/>
    <mergeCell ref="M20:M29"/>
    <mergeCell ref="N20:N29"/>
    <mergeCell ref="G20:G29"/>
    <mergeCell ref="H20:H29"/>
    <mergeCell ref="J20:J29"/>
    <mergeCell ref="K20:K29"/>
    <mergeCell ref="L20:L29"/>
    <mergeCell ref="N30:N39"/>
    <mergeCell ref="M30:M39"/>
    <mergeCell ref="G30:G39"/>
    <mergeCell ref="H30:H39"/>
    <mergeCell ref="J30:J39"/>
    <mergeCell ref="K30:K39"/>
    <mergeCell ref="L30:L39"/>
    <mergeCell ref="M10:M19"/>
    <mergeCell ref="N10:N19"/>
    <mergeCell ref="C10:C19"/>
    <mergeCell ref="D10:D19"/>
    <mergeCell ref="G10:G19"/>
    <mergeCell ref="H10:H19"/>
    <mergeCell ref="J10:J19"/>
    <mergeCell ref="K10:K19"/>
    <mergeCell ref="L10:L19"/>
    <mergeCell ref="I10:I19"/>
    <mergeCell ref="A10:A19"/>
    <mergeCell ref="B10:B19"/>
    <mergeCell ref="F10:F19"/>
    <mergeCell ref="A20:A29"/>
    <mergeCell ref="B20:B29"/>
    <mergeCell ref="C20:C29"/>
    <mergeCell ref="D20:D29"/>
    <mergeCell ref="F20:F29"/>
    <mergeCell ref="I20:I29"/>
    <mergeCell ref="A7:E7"/>
    <mergeCell ref="F7:H7"/>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O8:O9"/>
    <mergeCell ref="P8:P9"/>
    <mergeCell ref="Q8:Q9"/>
    <mergeCell ref="E8:E9"/>
    <mergeCell ref="D8:D9"/>
    <mergeCell ref="B8:B9"/>
  </mergeCells>
  <conditionalFormatting sqref="J10:J99">
    <cfRule type="containsText" dxfId="204" priority="60" operator="containsText" text="Muy Alta">
      <formula>NOT(ISERROR(SEARCH("Muy Alta",J10)))</formula>
    </cfRule>
    <cfRule type="containsText" dxfId="203" priority="61" operator="containsText" text="Alta">
      <formula>NOT(ISERROR(SEARCH("Alta",J10)))</formula>
    </cfRule>
    <cfRule type="containsText" dxfId="202" priority="62" operator="containsText" text="Media">
      <formula>NOT(ISERROR(SEARCH("Media",J10)))</formula>
    </cfRule>
    <cfRule type="containsText" dxfId="201" priority="63" operator="containsText" text="Baja">
      <formula>NOT(ISERROR(SEARCH("Baja",J10)))</formula>
    </cfRule>
    <cfRule type="containsText" dxfId="200" priority="64" operator="containsText" text="Muy Baja">
      <formula>NOT(ISERROR(SEARCH("Muy Baja",J10)))</formula>
    </cfRule>
  </conditionalFormatting>
  <conditionalFormatting sqref="J10:J99">
    <cfRule type="containsText" dxfId="199" priority="59" operator="containsText" text="Muy Baja">
      <formula>NOT(ISERROR(SEARCH("Muy Baja",J10)))</formula>
    </cfRule>
  </conditionalFormatting>
  <conditionalFormatting sqref="K10:K99">
    <cfRule type="containsText" dxfId="198" priority="54" operator="containsText" text="Catastrófico">
      <formula>NOT(ISERROR(SEARCH("Catastrófico",K10)))</formula>
    </cfRule>
    <cfRule type="containsText" dxfId="197" priority="55" operator="containsText" text="Moderado">
      <formula>NOT(ISERROR(SEARCH("Moderado",K10)))</formula>
    </cfRule>
    <cfRule type="containsText" dxfId="196" priority="56" operator="containsText" text="Menor">
      <formula>NOT(ISERROR(SEARCH("Menor",K10)))</formula>
    </cfRule>
    <cfRule type="containsText" dxfId="195" priority="57" operator="containsText" text="Leve">
      <formula>NOT(ISERROR(SEARCH("Leve",K10)))</formula>
    </cfRule>
    <cfRule type="containsText" dxfId="194" priority="58" operator="containsText" text="Mayor">
      <formula>NOT(ISERROR(SEARCH("Mayor",K10)))</formula>
    </cfRule>
  </conditionalFormatting>
  <conditionalFormatting sqref="F10 F20 F30 F40 F50 F60 F70 F80 F90">
    <cfRule type="containsText" dxfId="193" priority="32" operator="containsText" text="Muy Baja">
      <formula>NOT(ISERROR(SEARCH("Muy Baja",F10)))</formula>
    </cfRule>
    <cfRule type="containsText" dxfId="192" priority="33" operator="containsText" text="Baja">
      <formula>NOT(ISERROR(SEARCH("Baja",F10)))</formula>
    </cfRule>
    <cfRule type="containsText" dxfId="191" priority="34" operator="containsText" text="Muy Alta">
      <formula>NOT(ISERROR(SEARCH("Muy Alta",F10)))</formula>
    </cfRule>
    <cfRule type="containsText" dxfId="190" priority="35" operator="containsText" text="Alta">
      <formula>NOT(ISERROR(SEARCH("Alta",F10)))</formula>
    </cfRule>
    <cfRule type="containsText" dxfId="189" priority="36" operator="containsText" text="Media">
      <formula>NOT(ISERROR(SEARCH("Media",F10)))</formula>
    </cfRule>
    <cfRule type="containsText" dxfId="188" priority="37" operator="containsText" text="Media">
      <formula>NOT(ISERROR(SEARCH("Media",F10)))</formula>
    </cfRule>
    <cfRule type="containsText" dxfId="187" priority="38" operator="containsText" text="Media">
      <formula>NOT(ISERROR(SEARCH("Media",F10)))</formula>
    </cfRule>
    <cfRule type="containsText" dxfId="186" priority="39" operator="containsText" text="Muy Baja">
      <formula>NOT(ISERROR(SEARCH("Muy Baja",F10)))</formula>
    </cfRule>
    <cfRule type="containsText" dxfId="185" priority="40" operator="containsText" text="Baja">
      <formula>NOT(ISERROR(SEARCH("Baja",F10)))</formula>
    </cfRule>
    <cfRule type="containsText" dxfId="184" priority="41" operator="containsText" text="Muy Baja">
      <formula>NOT(ISERROR(SEARCH("Muy Baja",F10)))</formula>
    </cfRule>
    <cfRule type="containsText" dxfId="183" priority="42" operator="containsText" text="Muy Baja">
      <formula>NOT(ISERROR(SEARCH("Muy Baja",F10)))</formula>
    </cfRule>
    <cfRule type="containsText" dxfId="182" priority="43" operator="containsText" text="Muy Baja">
      <formula>NOT(ISERROR(SEARCH("Muy Baja",F10)))</formula>
    </cfRule>
    <cfRule type="containsText" dxfId="181" priority="44" operator="containsText" text="Muy Baja'Tabla probabilidad'!">
      <formula>NOT(ISERROR(SEARCH("Muy Baja'Tabla probabilidad'!",F10)))</formula>
    </cfRule>
    <cfRule type="containsText" dxfId="180" priority="45" operator="containsText" text="Muy bajo">
      <formula>NOT(ISERROR(SEARCH("Muy bajo",F10)))</formula>
    </cfRule>
    <cfRule type="containsText" dxfId="179" priority="46" operator="containsText" text="Alta">
      <formula>NOT(ISERROR(SEARCH("Alta",F10)))</formula>
    </cfRule>
    <cfRule type="containsText" dxfId="178" priority="47" operator="containsText" text="Media">
      <formula>NOT(ISERROR(SEARCH("Media",F10)))</formula>
    </cfRule>
    <cfRule type="containsText" dxfId="177" priority="48" operator="containsText" text="Baja">
      <formula>NOT(ISERROR(SEARCH("Baja",F10)))</formula>
    </cfRule>
    <cfRule type="containsText" dxfId="176" priority="49" operator="containsText" text="Muy baja">
      <formula>NOT(ISERROR(SEARCH("Muy baja",F10)))</formula>
    </cfRule>
    <cfRule type="cellIs" dxfId="175" priority="52" operator="between">
      <formula>1</formula>
      <formula>2</formula>
    </cfRule>
    <cfRule type="cellIs" dxfId="174" priority="53" operator="between">
      <formula>0</formula>
      <formula>2</formula>
    </cfRule>
  </conditionalFormatting>
  <conditionalFormatting sqref="G10 G20 G30 G40 G50 G60 G70 G80 G90">
    <cfRule type="containsText" dxfId="173" priority="26" operator="containsText" text="Catastrófico">
      <formula>NOT(ISERROR(SEARCH("Catastrófico",G10)))</formula>
    </cfRule>
    <cfRule type="containsText" dxfId="172" priority="27" operator="containsText" text="Mayor">
      <formula>NOT(ISERROR(SEARCH("Mayor",G10)))</formula>
    </cfRule>
    <cfRule type="containsText" dxfId="171" priority="28" operator="containsText" text="Alta">
      <formula>NOT(ISERROR(SEARCH("Alta",G10)))</formula>
    </cfRule>
    <cfRule type="containsText" dxfId="170" priority="29" operator="containsText" text="Moderado">
      <formula>NOT(ISERROR(SEARCH("Moderado",G10)))</formula>
    </cfRule>
    <cfRule type="containsText" dxfId="169" priority="30" operator="containsText" text="Menor">
      <formula>NOT(ISERROR(SEARCH("Menor",G10)))</formula>
    </cfRule>
    <cfRule type="containsText" dxfId="168" priority="31" operator="containsText" text="Leve">
      <formula>NOT(ISERROR(SEARCH("Leve",G10)))</formula>
    </cfRule>
  </conditionalFormatting>
  <conditionalFormatting sqref="H10:I10 H20:I20 H30:I30 H40:I40 H50:I50 H60:I60 H70:I70 H80:I80 H90:I90">
    <cfRule type="containsText" dxfId="167" priority="21" operator="containsText" text="Extremo">
      <formula>NOT(ISERROR(SEARCH("Extremo",H10)))</formula>
    </cfRule>
    <cfRule type="containsText" dxfId="166" priority="22" operator="containsText" text="Alto">
      <formula>NOT(ISERROR(SEARCH("Alto",H10)))</formula>
    </cfRule>
    <cfRule type="containsText" dxfId="165" priority="23" operator="containsText" text="Bajo">
      <formula>NOT(ISERROR(SEARCH("Bajo",H10)))</formula>
    </cfRule>
    <cfRule type="containsText" dxfId="164" priority="24" operator="containsText" text="Moderado">
      <formula>NOT(ISERROR(SEARCH("Moderado",H10)))</formula>
    </cfRule>
    <cfRule type="containsText" dxfId="163" priority="25" operator="containsText" text="Extremo">
      <formula>NOT(ISERROR(SEARCH("Extremo",H10)))</formula>
    </cfRule>
  </conditionalFormatting>
  <conditionalFormatting sqref="M10 M20 M30 M40 M50 M60 M70 M80 M90">
    <cfRule type="containsText" dxfId="162" priority="12" operator="containsText" text="Extremo">
      <formula>NOT(ISERROR(SEARCH("Extremo",M10)))</formula>
    </cfRule>
    <cfRule type="containsText" dxfId="161" priority="13" operator="containsText" text="Alto">
      <formula>NOT(ISERROR(SEARCH("Alto",M10)))</formula>
    </cfRule>
    <cfRule type="containsText" dxfId="160" priority="14" operator="containsText" text="Moderado">
      <formula>NOT(ISERROR(SEARCH("Moderado",M10)))</formula>
    </cfRule>
    <cfRule type="containsText" dxfId="159" priority="15" operator="containsText" text="Menor">
      <formula>NOT(ISERROR(SEARCH("Menor",M10)))</formula>
    </cfRule>
    <cfRule type="containsText" dxfId="158" priority="16" operator="containsText" text="Bajo">
      <formula>NOT(ISERROR(SEARCH("Bajo",M10)))</formula>
    </cfRule>
    <cfRule type="containsText" dxfId="157" priority="17" operator="containsText" text="Moderado">
      <formula>NOT(ISERROR(SEARCH("Moderado",M10)))</formula>
    </cfRule>
    <cfRule type="containsText" dxfId="156" priority="18" operator="containsText" text="Extremo">
      <formula>NOT(ISERROR(SEARCH("Extremo",M10)))</formula>
    </cfRule>
    <cfRule type="containsText" dxfId="155" priority="19" operator="containsText" text="Baja">
      <formula>NOT(ISERROR(SEARCH("Baja",M10)))</formula>
    </cfRule>
    <cfRule type="containsText" dxfId="154" priority="20" operator="containsText" text="Alto">
      <formula>NOT(ISERROR(SEARCH("Alto",M10)))</formula>
    </cfRule>
  </conditionalFormatting>
  <dataValidations count="1">
    <dataValidation type="list" allowBlank="1" showInputMessage="1" showErrorMessage="1" sqref="D10:D99" xr:uid="{00000000-0002-0000-0700-000000000000}">
      <formula1>#REF!</formula1>
    </dataValidation>
  </dataValidations>
  <pageMargins left="0.31496062992125984" right="0.31496062992125984" top="1.1417322834645669" bottom="1.1417322834645669" header="0.31496062992125984" footer="0.31496062992125984"/>
  <pageSetup paperSize="8" scale="92"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0" operator="containsText" id="{3BD3F7C1-1110-4858-9816-27E89358B080}">
            <xm:f>NOT(ISERROR(SEARCH(#REF!,F10)))</xm:f>
            <xm:f>#REF!</xm:f>
            <x14:dxf>
              <font>
                <color rgb="FF006100"/>
              </font>
              <fill>
                <patternFill>
                  <bgColor rgb="FFC6EFCE"/>
                </patternFill>
              </fill>
            </x14:dxf>
          </x14:cfRule>
          <x14:cfRule type="containsText" priority="51" operator="containsText" id="{9A953209-D2C2-4A5F-90A8-597E0A92D738}">
            <xm:f>NOT(ISERROR(SEARCH(#REF!,F10)))</xm:f>
            <xm:f>#REF!</xm:f>
            <x14:dxf>
              <font>
                <color rgb="FF9C0006"/>
              </font>
              <fill>
                <patternFill>
                  <bgColor rgb="FFFFC7CE"/>
                </patternFill>
              </fill>
            </x14:dxf>
          </x14:cfRule>
          <xm:sqref>F10 F20 F30 F40 F50 F60 F70 F80 F90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N10:N99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C9" sqref="C9"/>
    </sheetView>
  </sheetViews>
  <sheetFormatPr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53" t="s">
        <v>391</v>
      </c>
      <c r="C2" s="453"/>
      <c r="D2" s="453"/>
      <c r="E2" s="453"/>
      <c r="F2" s="196"/>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4"/>
      <c r="C3" s="114"/>
      <c r="D3" s="114"/>
      <c r="E3" s="11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7"/>
      <c r="C4" s="198" t="s">
        <v>392</v>
      </c>
      <c r="D4" s="199"/>
      <c r="E4" s="200" t="s">
        <v>393</v>
      </c>
      <c r="F4" s="201"/>
      <c r="G4" s="1"/>
      <c r="H4" s="1"/>
      <c r="I4" s="1"/>
      <c r="J4" s="1"/>
      <c r="K4" s="1"/>
      <c r="L4" s="1"/>
      <c r="M4" s="1"/>
      <c r="N4" s="1"/>
      <c r="O4" s="1"/>
      <c r="P4" s="1"/>
      <c r="Q4" s="1"/>
      <c r="R4" s="1"/>
      <c r="S4" s="1"/>
      <c r="T4" s="1"/>
      <c r="U4" s="1"/>
      <c r="V4" s="1"/>
      <c r="W4" s="1"/>
      <c r="X4" s="1"/>
      <c r="Y4" s="1"/>
      <c r="Z4" s="1"/>
      <c r="AA4" s="1"/>
      <c r="AB4" s="1"/>
      <c r="AC4" s="1"/>
      <c r="AD4" s="1"/>
      <c r="AE4" s="1"/>
    </row>
    <row r="5" spans="1:137" ht="40.5">
      <c r="A5" s="1"/>
      <c r="B5" s="197"/>
      <c r="C5" s="202" t="s">
        <v>394</v>
      </c>
      <c r="D5" s="202"/>
      <c r="E5" s="202" t="s">
        <v>395</v>
      </c>
      <c r="F5" s="203" t="s">
        <v>393</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4" t="s">
        <v>396</v>
      </c>
      <c r="C6" s="205" t="s">
        <v>397</v>
      </c>
      <c r="D6" s="206">
        <v>0.04</v>
      </c>
      <c r="E6" s="207" t="s">
        <v>398</v>
      </c>
      <c r="F6" s="208">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9" t="s">
        <v>399</v>
      </c>
      <c r="C7" s="205" t="s">
        <v>400</v>
      </c>
      <c r="D7" s="206">
        <v>0.09</v>
      </c>
      <c r="E7" s="207" t="s">
        <v>401</v>
      </c>
      <c r="F7" s="208">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10" t="s">
        <v>402</v>
      </c>
      <c r="C8" s="205" t="s">
        <v>403</v>
      </c>
      <c r="D8" s="206">
        <v>0.28999999999999998</v>
      </c>
      <c r="E8" s="207" t="s">
        <v>404</v>
      </c>
      <c r="F8" s="208">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11" t="s">
        <v>405</v>
      </c>
      <c r="C9" s="205" t="s">
        <v>406</v>
      </c>
      <c r="D9" s="206">
        <v>0.49</v>
      </c>
      <c r="E9" s="207" t="s">
        <v>407</v>
      </c>
      <c r="F9" s="208">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12" t="s">
        <v>408</v>
      </c>
      <c r="C10" s="205" t="s">
        <v>409</v>
      </c>
      <c r="D10" s="206">
        <v>1</v>
      </c>
      <c r="E10" s="207" t="s">
        <v>410</v>
      </c>
      <c r="F10" s="208">
        <v>5</v>
      </c>
      <c r="G10" s="1"/>
      <c r="H10" s="1"/>
      <c r="I10" s="213" t="s">
        <v>411</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54" t="s">
        <v>412</v>
      </c>
      <c r="C14" s="454"/>
      <c r="D14" s="454"/>
      <c r="E14" s="454"/>
      <c r="F14" s="214"/>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5"/>
      <c r="C15" s="216"/>
      <c r="D15" s="216"/>
      <c r="E15" s="216"/>
      <c r="F15" s="215"/>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5"/>
      <c r="C16" s="455" t="s">
        <v>290</v>
      </c>
      <c r="D16" s="455"/>
      <c r="E16" s="455"/>
      <c r="F16" s="215"/>
      <c r="G16" s="25"/>
      <c r="H16" s="25"/>
      <c r="I16" s="217" t="s">
        <v>274</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4" t="s">
        <v>413</v>
      </c>
      <c r="C17" s="452" t="s">
        <v>414</v>
      </c>
      <c r="D17" s="452"/>
      <c r="E17" s="452"/>
      <c r="F17" s="208">
        <v>1</v>
      </c>
      <c r="G17" s="25"/>
      <c r="H17" s="25"/>
      <c r="I17" s="213" t="s">
        <v>290</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9" t="s">
        <v>415</v>
      </c>
      <c r="C18" s="452" t="s">
        <v>291</v>
      </c>
      <c r="D18" s="452"/>
      <c r="E18" s="452"/>
      <c r="F18" s="208">
        <v>2</v>
      </c>
      <c r="G18" s="25"/>
      <c r="H18" s="25"/>
      <c r="I18" s="213" t="s">
        <v>313</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10" t="s">
        <v>416</v>
      </c>
      <c r="C19" s="452" t="s">
        <v>417</v>
      </c>
      <c r="D19" s="452"/>
      <c r="E19" s="452"/>
      <c r="F19" s="208">
        <v>3</v>
      </c>
      <c r="G19" s="25"/>
      <c r="H19" s="25"/>
      <c r="I19" s="213" t="s">
        <v>279</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11" t="s">
        <v>418</v>
      </c>
      <c r="C20" s="452" t="s">
        <v>323</v>
      </c>
      <c r="D20" s="452"/>
      <c r="E20" s="452"/>
      <c r="F20" s="208">
        <v>4</v>
      </c>
      <c r="G20" s="25"/>
      <c r="H20" s="25"/>
      <c r="I20" s="213" t="s">
        <v>282</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12" t="s">
        <v>419</v>
      </c>
      <c r="C21" s="452" t="s">
        <v>310</v>
      </c>
      <c r="D21" s="452"/>
      <c r="E21" s="452"/>
      <c r="F21" s="208">
        <v>5</v>
      </c>
      <c r="G21" s="25"/>
      <c r="H21" s="25"/>
      <c r="I21" s="213"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3"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5"/>
      <c r="C24" s="456" t="s">
        <v>313</v>
      </c>
      <c r="D24" s="456"/>
      <c r="E24" s="456"/>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8" t="s">
        <v>413</v>
      </c>
      <c r="C25" s="452" t="s">
        <v>420</v>
      </c>
      <c r="D25" s="452"/>
      <c r="E25" s="452"/>
      <c r="F25" s="208">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9" t="s">
        <v>415</v>
      </c>
      <c r="C26" s="452" t="s">
        <v>315</v>
      </c>
      <c r="D26" s="452"/>
      <c r="E26" s="452"/>
      <c r="F26" s="208">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20" t="s">
        <v>416</v>
      </c>
      <c r="C27" s="452" t="s">
        <v>421</v>
      </c>
      <c r="D27" s="452"/>
      <c r="E27" s="452"/>
      <c r="F27" s="208">
        <v>3</v>
      </c>
      <c r="G27" s="25"/>
      <c r="H27" s="25"/>
      <c r="I27" s="27" t="s">
        <v>422</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21" t="s">
        <v>418</v>
      </c>
      <c r="C28" s="452" t="s">
        <v>423</v>
      </c>
      <c r="D28" s="452"/>
      <c r="E28" s="452"/>
      <c r="F28" s="208">
        <v>4</v>
      </c>
      <c r="G28" s="25"/>
      <c r="H28" s="25"/>
      <c r="I28" s="27" t="s">
        <v>424</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22" t="s">
        <v>419</v>
      </c>
      <c r="C29" s="452" t="s">
        <v>314</v>
      </c>
      <c r="D29" s="452"/>
      <c r="E29" s="452"/>
      <c r="F29" s="208">
        <v>5</v>
      </c>
      <c r="G29" s="25"/>
      <c r="H29" s="25"/>
      <c r="I29" s="27" t="s">
        <v>425</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s">
        <v>426</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s">
        <v>427</v>
      </c>
      <c r="J31" s="27"/>
      <c r="K31" s="27"/>
      <c r="L31" s="27"/>
      <c r="M31" s="27"/>
      <c r="N31" s="27"/>
      <c r="O31" s="27"/>
      <c r="P31" s="27"/>
      <c r="Q31" s="27"/>
      <c r="R31" s="27"/>
      <c r="S31" s="27"/>
    </row>
    <row r="32" spans="1:137" s="25" customFormat="1" ht="20.25">
      <c r="B32" s="223"/>
      <c r="C32" s="455" t="s">
        <v>279</v>
      </c>
      <c r="D32" s="455"/>
      <c r="E32" s="455"/>
      <c r="F32" s="28"/>
      <c r="I32" s="27"/>
      <c r="J32" s="27"/>
      <c r="K32" s="27"/>
      <c r="L32" s="27"/>
      <c r="M32" s="27"/>
      <c r="N32" s="27"/>
      <c r="O32" s="27"/>
      <c r="P32" s="27"/>
      <c r="Q32" s="27"/>
      <c r="R32" s="27"/>
      <c r="S32" s="27"/>
    </row>
    <row r="33" spans="2:19" s="25" customFormat="1" ht="20.25">
      <c r="B33" s="204" t="s">
        <v>413</v>
      </c>
      <c r="C33" s="452" t="s">
        <v>280</v>
      </c>
      <c r="D33" s="452"/>
      <c r="E33" s="452"/>
      <c r="F33" s="208">
        <v>1</v>
      </c>
      <c r="I33" s="27" t="s">
        <v>422</v>
      </c>
      <c r="J33" s="27"/>
      <c r="K33" s="27"/>
      <c r="L33" s="27"/>
      <c r="M33" s="27"/>
      <c r="N33" s="27"/>
      <c r="O33" s="27"/>
      <c r="P33" s="27"/>
      <c r="Q33" s="27"/>
      <c r="R33" s="27"/>
      <c r="S33" s="27"/>
    </row>
    <row r="34" spans="2:19" s="25" customFormat="1" ht="20.25">
      <c r="B34" s="209" t="s">
        <v>415</v>
      </c>
      <c r="C34" s="452" t="s">
        <v>428</v>
      </c>
      <c r="D34" s="452"/>
      <c r="E34" s="452"/>
      <c r="F34" s="208">
        <v>2</v>
      </c>
      <c r="I34" s="27" t="s">
        <v>424</v>
      </c>
      <c r="J34" s="27"/>
      <c r="K34" s="27"/>
      <c r="L34" s="27"/>
      <c r="M34" s="27"/>
      <c r="N34" s="27"/>
      <c r="O34" s="27"/>
      <c r="P34" s="27"/>
      <c r="Q34" s="27"/>
      <c r="R34" s="27"/>
      <c r="S34" s="27"/>
    </row>
    <row r="35" spans="2:19" s="25" customFormat="1" ht="20.25">
      <c r="B35" s="210" t="s">
        <v>416</v>
      </c>
      <c r="C35" s="452" t="s">
        <v>429</v>
      </c>
      <c r="D35" s="452"/>
      <c r="E35" s="452"/>
      <c r="F35" s="208">
        <v>3</v>
      </c>
      <c r="I35" s="27" t="s">
        <v>425</v>
      </c>
      <c r="J35" s="27"/>
      <c r="K35" s="27"/>
      <c r="L35" s="27"/>
      <c r="M35" s="27"/>
      <c r="N35" s="27"/>
      <c r="O35" s="27"/>
      <c r="P35" s="27"/>
      <c r="Q35" s="27"/>
      <c r="R35" s="27"/>
      <c r="S35" s="27"/>
    </row>
    <row r="36" spans="2:19" s="25" customFormat="1" ht="20.25">
      <c r="B36" s="211" t="s">
        <v>418</v>
      </c>
      <c r="C36" s="452" t="s">
        <v>430</v>
      </c>
      <c r="D36" s="452"/>
      <c r="E36" s="452"/>
      <c r="F36" s="208">
        <v>4</v>
      </c>
      <c r="I36" s="27" t="s">
        <v>426</v>
      </c>
      <c r="J36" s="27"/>
      <c r="K36" s="27"/>
      <c r="L36" s="27"/>
      <c r="M36" s="27"/>
      <c r="N36" s="27"/>
      <c r="O36" s="27"/>
      <c r="P36" s="27"/>
      <c r="Q36" s="27"/>
      <c r="R36" s="27"/>
      <c r="S36" s="27"/>
    </row>
    <row r="37" spans="2:19" s="25" customFormat="1" ht="20.25">
      <c r="B37" s="212" t="s">
        <v>419</v>
      </c>
      <c r="C37" s="452" t="s">
        <v>431</v>
      </c>
      <c r="D37" s="452"/>
      <c r="E37" s="452"/>
      <c r="F37" s="208">
        <v>5</v>
      </c>
      <c r="I37" s="27" t="s">
        <v>427</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5"/>
      <c r="C40" s="455" t="s">
        <v>282</v>
      </c>
      <c r="D40" s="455"/>
      <c r="E40" s="455"/>
      <c r="F40" s="28"/>
    </row>
    <row r="41" spans="2:19" s="25" customFormat="1" ht="20.25">
      <c r="B41" s="224" t="s">
        <v>413</v>
      </c>
      <c r="C41" s="452" t="s">
        <v>283</v>
      </c>
      <c r="D41" s="452"/>
      <c r="E41" s="452"/>
      <c r="F41" s="208">
        <v>1</v>
      </c>
    </row>
    <row r="42" spans="2:19" s="25" customFormat="1" ht="20.25">
      <c r="B42" s="225" t="s">
        <v>415</v>
      </c>
      <c r="C42" s="452" t="s">
        <v>328</v>
      </c>
      <c r="D42" s="452"/>
      <c r="E42" s="452"/>
      <c r="F42" s="208">
        <v>2</v>
      </c>
    </row>
    <row r="43" spans="2:19" s="25" customFormat="1" ht="20.25">
      <c r="B43" s="226" t="s">
        <v>416</v>
      </c>
      <c r="C43" s="452" t="s">
        <v>432</v>
      </c>
      <c r="D43" s="452"/>
      <c r="E43" s="452"/>
      <c r="F43" s="208">
        <v>3</v>
      </c>
    </row>
    <row r="44" spans="2:19" s="25" customFormat="1" ht="20.25">
      <c r="B44" s="227" t="s">
        <v>418</v>
      </c>
      <c r="C44" s="452" t="s">
        <v>433</v>
      </c>
      <c r="D44" s="452"/>
      <c r="E44" s="452"/>
      <c r="F44" s="208">
        <v>4</v>
      </c>
    </row>
    <row r="45" spans="2:19" s="25" customFormat="1" ht="20.25">
      <c r="B45" s="228" t="s">
        <v>419</v>
      </c>
      <c r="C45" s="452" t="s">
        <v>434</v>
      </c>
      <c r="D45" s="452"/>
      <c r="E45" s="452"/>
      <c r="F45" s="208">
        <v>5</v>
      </c>
    </row>
    <row r="46" spans="2:19" s="25" customFormat="1" ht="20.25">
      <c r="B46" s="27"/>
      <c r="C46" s="27" t="s">
        <v>435</v>
      </c>
      <c r="D46" s="27"/>
      <c r="F46" s="28"/>
    </row>
    <row r="47" spans="2:19" s="25" customFormat="1" ht="20.25">
      <c r="B47" s="27"/>
      <c r="C47" s="27"/>
      <c r="D47" s="27"/>
      <c r="F47" s="28"/>
    </row>
    <row r="48" spans="2:19" s="25" customFormat="1" ht="20.25">
      <c r="B48" s="215"/>
      <c r="C48" s="456" t="s">
        <v>285</v>
      </c>
      <c r="D48" s="456"/>
      <c r="E48" s="456"/>
      <c r="F48" s="28"/>
    </row>
    <row r="49" spans="2:11" s="25" customFormat="1" ht="20.25" customHeight="1">
      <c r="B49" s="218" t="s">
        <v>413</v>
      </c>
      <c r="C49" s="452" t="s">
        <v>286</v>
      </c>
      <c r="D49" s="452"/>
      <c r="E49" s="452"/>
      <c r="F49" s="208">
        <v>1</v>
      </c>
    </row>
    <row r="50" spans="2:11" s="25" customFormat="1" ht="20.25" customHeight="1">
      <c r="B50" s="219" t="s">
        <v>415</v>
      </c>
      <c r="C50" s="452" t="s">
        <v>326</v>
      </c>
      <c r="D50" s="452"/>
      <c r="E50" s="452"/>
      <c r="F50" s="208">
        <v>2</v>
      </c>
      <c r="K50" s="215"/>
    </row>
    <row r="51" spans="2:11" s="25" customFormat="1" ht="20.25" customHeight="1">
      <c r="B51" s="220" t="s">
        <v>416</v>
      </c>
      <c r="C51" s="452" t="s">
        <v>436</v>
      </c>
      <c r="D51" s="452"/>
      <c r="E51" s="452"/>
      <c r="F51" s="208">
        <v>3</v>
      </c>
    </row>
    <row r="52" spans="2:11" s="25" customFormat="1" ht="20.25" customHeight="1">
      <c r="B52" s="221" t="s">
        <v>418</v>
      </c>
      <c r="C52" s="452" t="s">
        <v>437</v>
      </c>
      <c r="D52" s="452"/>
      <c r="E52" s="452"/>
      <c r="F52" s="208">
        <v>4</v>
      </c>
    </row>
    <row r="53" spans="2:11" s="25" customFormat="1" ht="20.25" customHeight="1">
      <c r="B53" s="222" t="s">
        <v>419</v>
      </c>
      <c r="C53" s="452" t="s">
        <v>438</v>
      </c>
      <c r="D53" s="452"/>
      <c r="E53" s="452"/>
      <c r="F53" s="208">
        <v>5</v>
      </c>
    </row>
    <row r="54" spans="2:11" s="25" customFormat="1" ht="20.25">
      <c r="B54" s="27"/>
      <c r="C54" s="27"/>
      <c r="D54" s="27"/>
      <c r="E54" s="27"/>
      <c r="F54" s="28"/>
    </row>
    <row r="55" spans="2:11" s="25" customFormat="1" ht="20.25"/>
    <row r="56" spans="2:11" s="25" customFormat="1" ht="20.25" customHeight="1">
      <c r="B56" s="215"/>
      <c r="C56" s="229" t="s">
        <v>411</v>
      </c>
      <c r="D56" s="229"/>
      <c r="E56" s="229"/>
      <c r="F56" s="28"/>
    </row>
    <row r="57" spans="2:11" s="25" customFormat="1" ht="20.25" customHeight="1">
      <c r="B57" s="218" t="s">
        <v>413</v>
      </c>
      <c r="C57" s="457" t="s">
        <v>422</v>
      </c>
      <c r="D57" s="457"/>
      <c r="E57" s="457"/>
      <c r="F57" s="208">
        <v>1</v>
      </c>
    </row>
    <row r="58" spans="2:11" s="25" customFormat="1" ht="20.25" customHeight="1">
      <c r="B58" s="219" t="s">
        <v>415</v>
      </c>
      <c r="C58" s="457" t="s">
        <v>424</v>
      </c>
      <c r="D58" s="457"/>
      <c r="E58" s="457"/>
      <c r="F58" s="208">
        <v>2</v>
      </c>
    </row>
    <row r="59" spans="2:11" s="25" customFormat="1" ht="20.25" customHeight="1">
      <c r="B59" s="220" t="s">
        <v>416</v>
      </c>
      <c r="C59" s="457" t="s">
        <v>425</v>
      </c>
      <c r="D59" s="457"/>
      <c r="E59" s="457"/>
      <c r="F59" s="208">
        <v>3</v>
      </c>
    </row>
    <row r="60" spans="2:11" s="25" customFormat="1" ht="20.25" customHeight="1">
      <c r="B60" s="221" t="s">
        <v>418</v>
      </c>
      <c r="C60" s="457" t="s">
        <v>426</v>
      </c>
      <c r="D60" s="457"/>
      <c r="E60" s="457"/>
      <c r="F60" s="208">
        <v>4</v>
      </c>
    </row>
    <row r="61" spans="2:11" s="25" customFormat="1" ht="20.25" customHeight="1">
      <c r="B61" s="222" t="s">
        <v>419</v>
      </c>
      <c r="C61" s="457" t="s">
        <v>427</v>
      </c>
      <c r="D61" s="457"/>
      <c r="E61" s="457"/>
      <c r="F61" s="208">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45:E45"/>
    <mergeCell ref="C49:E49"/>
    <mergeCell ref="C50:E50"/>
    <mergeCell ref="C51:E51"/>
    <mergeCell ref="C48:E48"/>
    <mergeCell ref="C41:E41"/>
    <mergeCell ref="C42:E42"/>
    <mergeCell ref="C43:E43"/>
    <mergeCell ref="C44:E44"/>
    <mergeCell ref="C40:E40"/>
    <mergeCell ref="C58:E58"/>
    <mergeCell ref="C59:E59"/>
    <mergeCell ref="C60:E60"/>
    <mergeCell ref="C61:E61"/>
    <mergeCell ref="C52:E52"/>
    <mergeCell ref="C53:E53"/>
    <mergeCell ref="C57:E57"/>
    <mergeCell ref="C36:E36"/>
    <mergeCell ref="C37:E37"/>
    <mergeCell ref="C26:E26"/>
    <mergeCell ref="C27:E27"/>
    <mergeCell ref="C28:E28"/>
    <mergeCell ref="C29:E29"/>
    <mergeCell ref="C33:E33"/>
    <mergeCell ref="C34:E34"/>
    <mergeCell ref="C35:E35"/>
    <mergeCell ref="C32:E32"/>
    <mergeCell ref="C20:E20"/>
    <mergeCell ref="C21:E21"/>
    <mergeCell ref="C25:E25"/>
    <mergeCell ref="B2:E2"/>
    <mergeCell ref="B14:E14"/>
    <mergeCell ref="C17:E17"/>
    <mergeCell ref="C18:E18"/>
    <mergeCell ref="C19:E19"/>
    <mergeCell ref="C16:E16"/>
    <mergeCell ref="C24:E2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73acb01-3677-47bc-9f74-3e3f9815da0f">
      <Terms xmlns="http://schemas.microsoft.com/office/infopath/2007/PartnerControls"/>
    </lcf76f155ced4ddcb4097134ff3c332f>
    <TaxCatchAll xmlns="daaf9afd-fd36-408d-b218-652a4a0b020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227F972A283DF49B2FCFC14A41C2BE8" ma:contentTypeVersion="18" ma:contentTypeDescription="Crear nuevo documento." ma:contentTypeScope="" ma:versionID="415be644d9e877aa3a434edbb3cfc178">
  <xsd:schema xmlns:xsd="http://www.w3.org/2001/XMLSchema" xmlns:xs="http://www.w3.org/2001/XMLSchema" xmlns:p="http://schemas.microsoft.com/office/2006/metadata/properties" xmlns:ns2="073acb01-3677-47bc-9f74-3e3f9815da0f" xmlns:ns3="daaf9afd-fd36-408d-b218-652a4a0b0200" targetNamespace="http://schemas.microsoft.com/office/2006/metadata/properties" ma:root="true" ma:fieldsID="ec23d78583c65ef48a54315581a910eb" ns2:_="" ns3:_="">
    <xsd:import namespace="073acb01-3677-47bc-9f74-3e3f9815da0f"/>
    <xsd:import namespace="daaf9afd-fd36-408d-b218-652a4a0b020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3acb01-3677-47bc-9f74-3e3f9815da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af9afd-fd36-408d-b218-652a4a0b0200"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7ac5ad71-6e95-4234-9a80-b96029d140ac}" ma:internalName="TaxCatchAll" ma:showField="CatchAllData" ma:web="daaf9afd-fd36-408d-b218-652a4a0b020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2634F9-E90D-47D7-98A9-0DD366F8E5B8}"/>
</file>

<file path=customXml/itemProps2.xml><?xml version="1.0" encoding="utf-8"?>
<ds:datastoreItem xmlns:ds="http://schemas.openxmlformats.org/officeDocument/2006/customXml" ds:itemID="{02E0203C-EF13-4F59-8506-7CE657BF6401}"/>
</file>

<file path=customXml/itemProps3.xml><?xml version="1.0" encoding="utf-8"?>
<ds:datastoreItem xmlns:ds="http://schemas.openxmlformats.org/officeDocument/2006/customXml" ds:itemID="{3A80E8FA-F9C4-4F93-80D6-2B02395B54A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Adriana Fernanda Montenegro Arce</cp:lastModifiedBy>
  <cp:revision/>
  <dcterms:created xsi:type="dcterms:W3CDTF">2021-04-16T16:11:31Z</dcterms:created>
  <dcterms:modified xsi:type="dcterms:W3CDTF">2025-02-17T20:49:10Z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0x0101007227F972A283DF49B2FCFC14A41C2BE8</vt:lpwstr>
  </property>
  <property fmtid="{D5CDD505-2E9C-101B-9397-08002B2CF9AE}" pid="3" name="MediaServiceImageTags">
    <vt:lpwstr/>
  </property>
</Properties>
</file>