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kbeltram_cendoj_ramajudicial_gov_co/Documents/Escritorio/Planeacion/PLAN DE ACCION 2025/Unidades CSJ/"/>
    </mc:Choice>
  </mc:AlternateContent>
  <xr:revisionPtr revIDLastSave="26" documentId="8_{8D006B40-1FCE-4C9F-A54C-93DCB0EE54F1}" xr6:coauthVersionLast="47" xr6:coauthVersionMax="47" xr10:uidLastSave="{A438C02C-546E-44F6-BBA0-9F3C7F15E8D9}"/>
  <bookViews>
    <workbookView xWindow="-120" yWindow="-120" windowWidth="29040" windowHeight="15840" firstSheet="2" activeTab="2" xr2:uid="{00000000-000D-0000-FFFF-FFFF00000000}"/>
  </bookViews>
  <sheets>
    <sheet name="Plan de acción" sheetId="4" state="hidden" r:id="rId1"/>
    <sheet name="Hoja1" sheetId="5" state="hidden" r:id="rId2"/>
    <sheet name="Plan de acción 2025" sheetId="6" r:id="rId3"/>
  </sheets>
  <externalReferences>
    <externalReference r:id="rId4"/>
    <externalReference r:id="rId5"/>
    <externalReference r:id="rId6"/>
  </externalReferences>
  <definedNames>
    <definedName name="_xlnm._FilterDatabase" localSheetId="0" hidden="1">'Plan de acción'!$A$7:$BG$17</definedName>
    <definedName name="_xlnm._FilterDatabase" localSheetId="2" hidden="1">'Plan de acción 2025'!$A$7:$BJ$24</definedName>
    <definedName name="Data">'[1]Tabla de Valoración'!$I$2:$L$5</definedName>
    <definedName name="Diseño">'[1]Tabla de Valoración'!$I$2:$I$5</definedName>
    <definedName name="Ejecución">'[1]Tabla de Valoración'!$I$2:$L$2</definedName>
    <definedName name="GEST">[2]GESTION!#REF!</definedName>
    <definedName name="INV">[2]INVERSION!#REF!</definedName>
    <definedName name="INV_GEST">#REF!</definedName>
    <definedName name="Posibilidad">[3]Hoja2!$H$3:$H$7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 l="1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P9" i="4" l="1"/>
  <c r="T9" i="4"/>
  <c r="U9" i="4"/>
  <c r="V9" i="4"/>
  <c r="W9" i="4"/>
  <c r="X9" i="4"/>
  <c r="Y9" i="4"/>
  <c r="Z9" i="4"/>
  <c r="AA9" i="4"/>
  <c r="AB9" i="4"/>
  <c r="AC9" i="4"/>
  <c r="AD9" i="4"/>
  <c r="AE9" i="4"/>
  <c r="AF9" i="4"/>
  <c r="P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P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P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P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P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P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P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P18" i="4" l="1"/>
</calcChain>
</file>

<file path=xl/sharedStrings.xml><?xml version="1.0" encoding="utf-8"?>
<sst xmlns="http://schemas.openxmlformats.org/spreadsheetml/2006/main" count="416" uniqueCount="163">
  <si>
    <t>CONSEJO SUPERIOR DE LA JUDICATURA</t>
  </si>
  <si>
    <t>LÍNEA DE ACCIÓN</t>
  </si>
  <si>
    <t>INICIATIVA</t>
  </si>
  <si>
    <t>¿DE DÓNDE SURGE LA INICIATIVA?</t>
  </si>
  <si>
    <t xml:space="preserve">4.5. Promover el bienestar de todos los servidores judiciales a través de la implementación de un sistema que contemple los diferentes niveles de estrategias y acciones necesarios para mejorar el clima laboral, la salud física y mental y la calidad del tiempo de descanso. </t>
  </si>
  <si>
    <t>5.2. Definir e implementar el modelo optimizado de formulación, seguimiento y evaluación de la política pública judicial.</t>
  </si>
  <si>
    <t>Exigencia o requerimiento normativo</t>
  </si>
  <si>
    <t>Plan Sectorial de Desarrollo</t>
  </si>
  <si>
    <t>ENTREGABLE</t>
  </si>
  <si>
    <t>TIPO DE ENTREGABLE (GESTIÓN E INVERSIÓN)</t>
  </si>
  <si>
    <t>Inversión</t>
  </si>
  <si>
    <t>TIEMPO DE EJECUCIÓN</t>
  </si>
  <si>
    <t>FECHA DE INICIO</t>
  </si>
  <si>
    <t>FECHA DE FINALIZACIÓN</t>
  </si>
  <si>
    <t>TRIMESTRE 1</t>
  </si>
  <si>
    <t>TRIMESTRE 2</t>
  </si>
  <si>
    <t>TRIMESTRE 3</t>
  </si>
  <si>
    <t>TRIMESTRE 4</t>
  </si>
  <si>
    <t>VIGENCIA FUTURA</t>
  </si>
  <si>
    <t>RUBRO PRESUPUESTAL</t>
  </si>
  <si>
    <t>PRODUCTO PROYECTO DE INVERSIÓN (PIIP)</t>
  </si>
  <si>
    <t>NOMBRE DEL PROYECTO DE INVERSIÓN</t>
  </si>
  <si>
    <t>INFORMACIÓN GENERAL DE INICIATIVAS Y ENTREGABLES</t>
  </si>
  <si>
    <t>FUENTE DE FINANCIACIÓN</t>
  </si>
  <si>
    <t>RECURSOS ASIGNADOS EN LA VIGENCIA</t>
  </si>
  <si>
    <t>CÓDIGO BPIN DEL PROYECTO DE INVERSIÓN</t>
  </si>
  <si>
    <t>INSTANCIA QUE APROBÓ</t>
  </si>
  <si>
    <t>ACTO ADMINISTRATIVO DE APROBACIÓN DE CONTRATACIÓN</t>
  </si>
  <si>
    <t>VALOR DEL CONTRATO</t>
  </si>
  <si>
    <t>OBJETO DEL CONTRATO</t>
  </si>
  <si>
    <t>PLAZO DEL CONTRATO</t>
  </si>
  <si>
    <t>SEGUIMIENTO EJECUCIÓN FÍSICA Y PRESUPUESTAL</t>
  </si>
  <si>
    <t xml:space="preserve">INFORMACIÓN DEL PROYECTO DE INVERSIÓN </t>
  </si>
  <si>
    <t>INFORMACIÓN APLICABLE A ENTREGABLES DE INVERSIÓN</t>
  </si>
  <si>
    <t xml:space="preserve">% EJECUCIÓN PRESUPUESTAL DEL ENTREGABLE </t>
  </si>
  <si>
    <t>VALOR RECURSOS OBLIGADOS</t>
  </si>
  <si>
    <t>AVANCE ACUMULADO</t>
  </si>
  <si>
    <t>FORMULACIÓN DE LAS INICIATIVAS Y ENTREGABLES</t>
  </si>
  <si>
    <t>MODALIDAD DE CONTRATACIÓN</t>
  </si>
  <si>
    <t>META DEL ENTREGABLE EN LA VIGENCIA</t>
  </si>
  <si>
    <t>N/A</t>
  </si>
  <si>
    <t>EJECUCIÓN PRESUPUESTAL DE LOS ENTREGABLES</t>
  </si>
  <si>
    <t>% CUMPLIMIENTO DE LOS ENTREGABLES</t>
  </si>
  <si>
    <t>3. ¿El proyecto de inversión presentó modificaciones presupuestal? Justifique.</t>
  </si>
  <si>
    <t>1. ¿Qué dificultades o restricciones se han presentado en la ejecución de las acciones que han perjudicado el cumplimiento del plan de acción?</t>
  </si>
  <si>
    <t>ANÁLISIS CUALITATIVO</t>
  </si>
  <si>
    <t>2. ¿Qué cambios se han presentado que afecten lo establecido en las iniciativas o entregables del plan de acción?</t>
  </si>
  <si>
    <t>3. ¿Con el cumplimiento de las acciones se logra los objeticos del Plan Sectorial de Desarrollo? Explique su respuesta.  Si la respuesta es NO, ¿cuáles acciones podrían modificarse o adicionarse que no fueron contempladas en el plan de acción? Justifique.</t>
  </si>
  <si>
    <t>REPORTE CUALITATIVO DEL PLAN DE ACCIÓN</t>
  </si>
  <si>
    <t>ACTIVIDAD DEL PROYECTO DE INVERSIÓN (PIIP)</t>
  </si>
  <si>
    <t>INFORMACIÓN PRESUPUESTAL</t>
  </si>
  <si>
    <t>META EJECUTADA
TRIMESTRE 1</t>
  </si>
  <si>
    <t>META EJECUTADA
TRIMESTRE 2</t>
  </si>
  <si>
    <t>META EJECUTADA
TRIMESTRE 3</t>
  </si>
  <si>
    <t>META EJECUTADA
TRIMESTRE 4</t>
  </si>
  <si>
    <t>% AVANCE META
TRIMESTRE 1</t>
  </si>
  <si>
    <t>META EJECUTADA</t>
  </si>
  <si>
    <t>% DE EJECUCIÓN DE LA META</t>
  </si>
  <si>
    <t>AVANCE ACUMULADO DE LA META</t>
  </si>
  <si>
    <t>META PROGAMADA</t>
  </si>
  <si>
    <t>% AVANCE META
TRIMESTRE 2</t>
  </si>
  <si>
    <t>% AVANCE META
TRIMESTRE 3</t>
  </si>
  <si>
    <t>% AVANCE META
TRIMESTRE 4</t>
  </si>
  <si>
    <t>ARTICULACIÓN PLANES E INSTRUMENTOS TEMÁTICOS</t>
  </si>
  <si>
    <t>PLANES E INSTRUMENTOS TEMÁTICOS</t>
  </si>
  <si>
    <t>Funcionamiento</t>
  </si>
  <si>
    <t>4. Talento Humano</t>
  </si>
  <si>
    <t>NO. DE LA INICIATIVA</t>
  </si>
  <si>
    <t>PLAN ESTRATÉGICO DE TRANSFORMACIÓN DIGITAL 
PETD</t>
  </si>
  <si>
    <t>PLAN ANTICORRUPCIÓN Y DE ATENCIÓN AL CIUDADANO</t>
  </si>
  <si>
    <t>PLAN DE GESTIÓN AMBIENTAL</t>
  </si>
  <si>
    <t>PLAN INSTITUCIONAL DE ARCHIVO
PINAR</t>
  </si>
  <si>
    <t>PLAN ANUAL DE VACANTES</t>
  </si>
  <si>
    <t>PLAN DE PREVISIÓN DE RECURSOS HUMANOS</t>
  </si>
  <si>
    <t>PLAN DE INCENTIVOS INSTITUCIONALES</t>
  </si>
  <si>
    <t>PLAN ESTRATÉGICO DE TALENTO HUMANO</t>
  </si>
  <si>
    <t>PLAN NACIONAL CUATRIENAL DE BIENESTAR SOCIAL 
PNCBS</t>
  </si>
  <si>
    <t>PLAN INSTITUCIONAL DE CAPACITACIÓN 
PIC</t>
  </si>
  <si>
    <t>PLAN ESTRATÉGICO DE SEGURIDAD VIAL</t>
  </si>
  <si>
    <t>PLAN ANUAL DEL SISTEMA DE GESTIÓN DE SEGURIDAD Y SALUD EN EL TRABAJO
 PASST</t>
  </si>
  <si>
    <t>COMPONENTE DE DIMENSIONES Y POLÍTICAS</t>
  </si>
  <si>
    <t>ETAPA DE FORMULACIÓN</t>
  </si>
  <si>
    <t>INFORMACIÓN CONTRACTUAL</t>
  </si>
  <si>
    <t>ALINEACIÓN CON EL PLAN ANUAL DE ADQUISICIONES PAA</t>
  </si>
  <si>
    <t>ETAPA DE SEGUIMIENTO</t>
  </si>
  <si>
    <t>ETAPA DE EJECUCIÓN</t>
  </si>
  <si>
    <t>Total avance iniciativa 7</t>
  </si>
  <si>
    <t>OBJETIVO ESTRATÉGICO PLAN SECTORIAL DE DESARROLLO</t>
  </si>
  <si>
    <t>OBJETIVO ESPECÍFICO
PLAN SECTORIAL DE DESARROLLO</t>
  </si>
  <si>
    <t>PROCESO SIGCMA</t>
  </si>
  <si>
    <t>MACRO PROCESO SIGCMA</t>
  </si>
  <si>
    <t>Estratégicos</t>
  </si>
  <si>
    <t>Comunicación institucional</t>
  </si>
  <si>
    <t>Apoyo</t>
  </si>
  <si>
    <t>AVANCE CUALITATIVO DEL RESULTADO</t>
  </si>
  <si>
    <t>AVANCE CUALITATIVO DE LA EJECUCCIÓN PRESUPUESTAL</t>
  </si>
  <si>
    <t>ACTIVDAD POAI SEGÚN ACUERDO DEL CONSEJO SUPERIOR DE LA JUDICATURA</t>
  </si>
  <si>
    <t>Número</t>
  </si>
  <si>
    <t>GOBERNANZA</t>
  </si>
  <si>
    <t>ARTICULACIÓN DE LA INICIATIVA CON LOS PLANES E INSTRUMENTOS TEMÁTICOS</t>
  </si>
  <si>
    <t>UNIDAD DE MEDIDA DE LA META</t>
  </si>
  <si>
    <t>Porcentaje</t>
  </si>
  <si>
    <t>OBJETO CONTRACTUAL DEL PLAN  ANUL DE ADQUISICIONES PAA</t>
  </si>
  <si>
    <t>PONDERACIÓN DEL ENTREGABLE EN LA INICIATIVA</t>
  </si>
  <si>
    <t>INFORMACIÓN CONTRACTUAL ALINEADA AL PLAN ANUAL DE ADQUISICIONES APLICABLE A ENTREGABLES DE INVERSIÓN</t>
  </si>
  <si>
    <t>NO. DE CONTRATO</t>
  </si>
  <si>
    <t>Plan de Acción Oficina de Coordinación y Asuntos Internacionales y Asesoría Jurídica de la Rama Judicial</t>
  </si>
  <si>
    <t>VIGENCIA 2025</t>
  </si>
  <si>
    <t>5. Gobernanza, planeación estratégica y capacidad de toma de decisiones</t>
  </si>
  <si>
    <t>Trámite de solicitudes de demandas de alimentos que se presenten en cumplimiento de la Convención de Nueva York aprobada por la Ley 471 de 1998</t>
  </si>
  <si>
    <t>Solicitudes de alimentos tramitadas, según lo establecido en la Ley 471 de 1998 y el Acuerdo 2207 de 2013</t>
  </si>
  <si>
    <t>Solicitudes ante la Dirección Ejecutiva de Administración Judicial para la contratación de la traducción de los documentos que acompañan las solicitudes de alimentos</t>
  </si>
  <si>
    <t>Oficios remitidos a las partes intervinientes y a las autoridades competentes en el cumplimiento del trámite alimentario</t>
  </si>
  <si>
    <t>Relacionamiento insterinstitucional</t>
  </si>
  <si>
    <t>Cooperación internacional</t>
  </si>
  <si>
    <t>Memorando de entendimiento</t>
  </si>
  <si>
    <t>TALENTO HUMANO</t>
  </si>
  <si>
    <t>Fortalecimiento del sistema de gobierno basado en evidencia para una gobernanza confiable y gerencial de la Rama Judicial a nivel nacional</t>
  </si>
  <si>
    <t>Apoyo para la autorización de contratación</t>
  </si>
  <si>
    <t>Estandarización de Procesos en Dependencias Judiciales y Administrativas</t>
  </si>
  <si>
    <t>Ejecución contractual</t>
  </si>
  <si>
    <t>Estudios previos elaborados</t>
  </si>
  <si>
    <t>Evaluación de proponentes y adjudicación del contrato</t>
  </si>
  <si>
    <t>Publicación de la convocatoria en SECOP</t>
  </si>
  <si>
    <t>DIVISIÓN RESPONSABLE</t>
  </si>
  <si>
    <t>TIPO DE PROCESO SIGCMA</t>
  </si>
  <si>
    <t>4 Talento humano</t>
  </si>
  <si>
    <t>4.2 Impactar la función y servicios que presta la Rama Judicial, a través de una formación integral desde una visión de gestión del conocimiento, relacionada con los problemas de la justicia y los problemas de gestión de quienes administran los recursos de la justicia, y potenciando el uso de medios virtuales.</t>
  </si>
  <si>
    <t>FORMACIÓN JUDICIAL</t>
  </si>
  <si>
    <t>Realizar Curso de Formación Judicial Inicial</t>
  </si>
  <si>
    <t>Misionales</t>
  </si>
  <si>
    <t>Gestión de la formación judicial</t>
  </si>
  <si>
    <t xml:space="preserve">Matriz de notas de la toma de la Evaluación en línea de la Subfase Especializada del IX Curso de Formación Judicial Inicial (Unidad 1, 2, 3 y 4)  </t>
  </si>
  <si>
    <t>Numérico</t>
  </si>
  <si>
    <t>202300000000036 - Mejoramiento de la gestión del talento humano para fortalecer la integridad, el conocimiento, el bienestar y la seguridad a nivel nacional</t>
  </si>
  <si>
    <t>Servicio de educación informal en competencias judiciales y gerenciales_ Plan de formación de la Rama Judicial</t>
  </si>
  <si>
    <t>PGN</t>
  </si>
  <si>
    <t>No</t>
  </si>
  <si>
    <t>Informe final del contrato que tiene por Objeto "Realizar el diseño, estructuración académica y desarrollo en modalidad virtual y presencial del IX curso de formación judicial inicial para los aspirantes a magistrados y jueces de la república de todas las especialidades y jurisdicciones de conformidad a los lineamientos y metodología establecidos por la Escuela Judicial “Rodrigo Lara Bonilla”</t>
  </si>
  <si>
    <t>C-2701- 0800-39- 20111D-2701053</t>
  </si>
  <si>
    <t>NO</t>
  </si>
  <si>
    <t>Acto administrativo con las notas finales del IX Curso de Formación Judicial Inicial</t>
  </si>
  <si>
    <t xml:space="preserve">Matriz de notas de la toma de la Evaluación presencial oral en sede de la Subfase Especializada del IX Curso de Formación Judicial Inicial  </t>
  </si>
  <si>
    <t xml:space="preserve">Construir y/o actualizar material académico acorde al modelo pedagógico </t>
  </si>
  <si>
    <t>Modulos de aprendizaje autodirigido</t>
  </si>
  <si>
    <t>Construir y/o actualizar material académico acorde al modelo pedagógico.</t>
  </si>
  <si>
    <t>Artículos científicos derivados de las líneas y proyectos de investigación</t>
  </si>
  <si>
    <t>Informe con la realizacion actividades de Formación y actividades de investigación ciencia y tecnología enfocado a la práctica judicial</t>
  </si>
  <si>
    <t>Virtualización de materiales academicos</t>
  </si>
  <si>
    <t>Documentos academicos de Investigación</t>
  </si>
  <si>
    <t>Informes de ejecución contractual de los Acompañamiento Metodologogicos y pedagogicos de la gestión investigativa de la EJRLB</t>
  </si>
  <si>
    <t>Cursos de actualización presencial y/o virtual para los servidores judiciales.</t>
  </si>
  <si>
    <t>Informe de ejecución de las actividades academicas realizadas durante la vigencia 2025</t>
  </si>
  <si>
    <t>Realizar Cursos de Actualización Presencial y Virtual para los Servidores Judiciales.</t>
  </si>
  <si>
    <t>Informe consolidado de conceptos tecnicos expedidos por la EJRLB para las actividades academicas realizadas en la vigencia 2025.</t>
  </si>
  <si>
    <t xml:space="preserve">Adquirir los servicios de plataforma tecnológica, soporte técnico, mesa de ayuda funcional y pedagógica bajo el esquema de Software as a Service – SaaS, que garanticen el funcionamiento de la plataforma tecnológica y facilite la administración y enseñanza virtual </t>
  </si>
  <si>
    <t>Inventario de nuevos cursos alojados y ofertados en plataforma.</t>
  </si>
  <si>
    <t>Informe de usuarios admitidos en plataforma durante la vigencia 2025.</t>
  </si>
  <si>
    <t>Adquirir los servicios de plataforma tecnológica, soporte técnico, mesa de ayuda funcional y pedagógica bajo el esquema de Software as a Service – SaaS, que garanticen el funcionamiento de la plataforma tecnológica y facilite la administración y enseñanza virtual.</t>
  </si>
  <si>
    <t>Informe del número de certificaciones de formación emitidas a traves del sistema de gestion academica de la EJRLB.</t>
  </si>
  <si>
    <t>Informe de horas de desarrollo dedicados a la plataforma</t>
  </si>
  <si>
    <t>Informe final de Ejecución contracual del contrato que tendra por objeto "Prestar los servicios de gestión académica, mesa de ayuda funcional, pedagógica y capacidad tecnológica bajo el esquema de software as a service - SaaS, para desarrollar la acción formativa y atender la demanda de discentes de la EJRLB, alineados al Plan Estratégico de Transformación Digital de la Rama Judicial."</t>
  </si>
  <si>
    <t>ESCUELA JUDICIAL"RODRIGO LARA BONILLA"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</si>
</sst>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84B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DC0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ashed">
        <color theme="0"/>
      </left>
      <right/>
      <top/>
      <bottom/>
      <diagonal/>
    </border>
    <border>
      <left style="dashed">
        <color theme="0"/>
      </left>
      <right/>
      <top/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dashed">
        <color theme="0"/>
      </right>
      <top/>
      <bottom style="dashed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dashed">
        <color theme="0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/>
      <bottom style="dash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ashed">
        <color theme="0"/>
      </left>
      <right/>
      <top style="thin">
        <color theme="0"/>
      </top>
      <bottom style="dashed">
        <color theme="0"/>
      </bottom>
      <diagonal/>
    </border>
    <border>
      <left/>
      <right style="dashed">
        <color theme="0"/>
      </right>
      <top style="thin">
        <color theme="0"/>
      </top>
      <bottom style="dashed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/>
    <xf numFmtId="9" fontId="0" fillId="0" borderId="7" xfId="1" applyFont="1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0" borderId="0" xfId="0" applyFont="1"/>
    <xf numFmtId="0" fontId="0" fillId="8" borderId="7" xfId="0" applyFill="1" applyBorder="1" applyAlignment="1">
      <alignment horizontal="center" vertical="center"/>
    </xf>
    <xf numFmtId="9" fontId="0" fillId="8" borderId="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0" fillId="0" borderId="10" xfId="0" applyBorder="1"/>
    <xf numFmtId="0" fontId="6" fillId="5" borderId="35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vertical="center"/>
    </xf>
    <xf numFmtId="0" fontId="11" fillId="9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1" applyNumberFormat="1" applyFont="1" applyFill="1"/>
    <xf numFmtId="9" fontId="0" fillId="0" borderId="0" xfId="1" applyFont="1"/>
    <xf numFmtId="0" fontId="3" fillId="0" borderId="11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0" borderId="0" xfId="0"/>
    <xf numFmtId="1" fontId="0" fillId="6" borderId="7" xfId="0" applyNumberFormat="1" applyFill="1" applyBorder="1" applyAlignment="1">
      <alignment horizontal="center" vertical="center" wrapText="1"/>
    </xf>
    <xf numFmtId="9" fontId="0" fillId="0" borderId="42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12" borderId="11" xfId="0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0" fillId="10" borderId="40" xfId="0" applyFill="1" applyBorder="1" applyAlignment="1">
      <alignment horizontal="center" vertical="center" wrapText="1"/>
    </xf>
    <xf numFmtId="0" fontId="0" fillId="10" borderId="41" xfId="0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">
    <dxf>
      <font>
        <b/>
        <i val="0"/>
        <color auto="1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8181"/>
      <color rgb="FF0084B6"/>
      <color rgb="FF4DC0E3"/>
      <color rgb="FF329646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1427050</xdr:colOff>
      <xdr:row>3</xdr:row>
      <xdr:rowOff>13607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FD43F9DB-A7E5-4027-A74F-648F69E61C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49412" cy="10341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13</xdr:col>
      <xdr:colOff>372909</xdr:colOff>
      <xdr:row>30</xdr:row>
      <xdr:rowOff>115112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BD547-8AEA-4B4A-834D-24A975963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0278909" cy="5820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1427050</xdr:colOff>
      <xdr:row>3</xdr:row>
      <xdr:rowOff>13607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303302E8-F931-4140-B9EE-57B96462BF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46350" cy="10423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RCHIVOS%20COMPUTADOR%20SANDRA/CALIDAD/PLAN%20DE%20ACCI&#211;N%20Y%20RIESGOS%20PALOQUEMAO/Documentos%20finales/Formato%20Riesgos%20Despachos%20Judiciales%20Certificado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fe/OneDrive%20-%20Consejo%20Superior%20de%20la%20Judicatura/Definitivos/Plan%20de%20acci&#243;n/UDAE%20-%20SIGCMA%20-%20Proceso%20Planeaci&#243;n%20Estrat&#233;gica%20-%20seguimiento%203er.%20trimestre%20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dor/OneDrive/Documentos/Norma%20Icontec/Formato%20ARIESGOS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"/>
      <sheetName val="Análisis de Contexto "/>
      <sheetName val="Estrategias"/>
      <sheetName val="3. Identificación de Riesgos "/>
      <sheetName val="4. Valoración Controles"/>
      <sheetName val="5. Mapa de Riesgo"/>
      <sheetName val="Tabla de Valoración"/>
      <sheetName val="Valoración Probabilidad"/>
      <sheetName val="Valoración del Impacto"/>
      <sheetName val="Seguimiento 1 trimestre"/>
      <sheetName val="Seguimiento 2 trimestre"/>
      <sheetName val="Seguimiento 3 trimestre "/>
      <sheetName val="Seguimiento 4 trimestre"/>
      <sheetName val="Seguimiento 1 trimestre (2)"/>
      <sheetName val="8- Políticas de Administración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J2" t="str">
            <v>Fuerte (siempre se ejecuta)</v>
          </cell>
          <cell r="K2" t="str">
            <v>Moderado (algunas veces)</v>
          </cell>
          <cell r="L2" t="str">
            <v>Débil (no se ejecuta)</v>
          </cell>
        </row>
        <row r="3">
          <cell r="I3" t="str">
            <v>Fuerte</v>
          </cell>
          <cell r="J3" t="str">
            <v>Fuerte</v>
          </cell>
          <cell r="K3" t="str">
            <v>Moderado</v>
          </cell>
          <cell r="L3" t="str">
            <v>Débil</v>
          </cell>
        </row>
        <row r="4">
          <cell r="I4" t="str">
            <v>Moderado</v>
          </cell>
          <cell r="J4" t="str">
            <v>Moderado</v>
          </cell>
          <cell r="K4" t="str">
            <v>Moderado</v>
          </cell>
          <cell r="L4" t="str">
            <v>Débil</v>
          </cell>
        </row>
        <row r="5">
          <cell r="I5" t="str">
            <v>Débil</v>
          </cell>
          <cell r="J5" t="str">
            <v>Débil</v>
          </cell>
          <cell r="K5" t="str">
            <v>Débil</v>
          </cell>
          <cell r="L5" t="str">
            <v>Débil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ON CONSOLIDACION"/>
      <sheetName val="INFO_ANÁLISIS DE CONTEXTO"/>
      <sheetName val="INFO_ESTRATEGIAS"/>
      <sheetName val="PLAN DE ACCION"/>
      <sheetName val="GESTION"/>
      <sheetName val="GESTION_SEG_3_TRIM"/>
      <sheetName val="GESTION_SEG_2_TRIM"/>
      <sheetName val="GESTION_SEG_1_TRIM"/>
      <sheetName val="INVERSION"/>
      <sheetName val="JURISDIC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Contexto "/>
      <sheetName val="ESTRATEGIAS "/>
      <sheetName val="Riesgos  "/>
      <sheetName val="Valoracion de la probabilidad "/>
      <sheetName val="Valoración del Impacto 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F3">
            <v>1</v>
          </cell>
          <cell r="H3" t="str">
            <v>1-Rara vez</v>
          </cell>
        </row>
        <row r="4">
          <cell r="H4" t="str">
            <v>2-Improbable</v>
          </cell>
        </row>
        <row r="5">
          <cell r="H5" t="str">
            <v>3-Posible</v>
          </cell>
        </row>
        <row r="6">
          <cell r="H6" t="str">
            <v>4-Probable</v>
          </cell>
        </row>
        <row r="7">
          <cell r="H7" t="str">
            <v>5-Casi seguro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35"/>
  <sheetViews>
    <sheetView showGridLines="0" topLeftCell="A6" zoomScale="80" zoomScaleNormal="80" workbookViewId="0">
      <selection activeCell="D7" sqref="D7:H7"/>
    </sheetView>
  </sheetViews>
  <sheetFormatPr baseColWidth="10" defaultRowHeight="15" x14ac:dyDescent="0.25"/>
  <cols>
    <col min="1" max="1" width="15.28515625" customWidth="1"/>
    <col min="2" max="2" width="15" customWidth="1"/>
    <col min="3" max="3" width="55.28515625" customWidth="1"/>
    <col min="4" max="4" width="28" customWidth="1"/>
    <col min="5" max="5" width="24.5703125" customWidth="1"/>
    <col min="6" max="7" width="19.5703125" customWidth="1"/>
    <col min="8" max="8" width="15.42578125" customWidth="1"/>
    <col min="9" max="9" width="49.7109375" customWidth="1"/>
    <col min="10" max="10" width="19.28515625" customWidth="1"/>
    <col min="11" max="11" width="19.42578125" customWidth="1"/>
    <col min="12" max="13" width="16.85546875" customWidth="1"/>
    <col min="14" max="15" width="16.5703125" style="1" customWidth="1"/>
    <col min="16" max="16" width="24.85546875" customWidth="1"/>
    <col min="17" max="17" width="28.140625" customWidth="1"/>
    <col min="18" max="18" width="27.85546875" customWidth="1"/>
    <col min="19" max="20" width="21.140625" customWidth="1"/>
    <col min="21" max="21" width="25" customWidth="1"/>
    <col min="22" max="22" width="19.28515625" customWidth="1"/>
    <col min="23" max="23" width="19.7109375" customWidth="1"/>
    <col min="24" max="24" width="14.42578125" customWidth="1"/>
    <col min="25" max="25" width="21" customWidth="1"/>
    <col min="26" max="26" width="68.5703125" customWidth="1"/>
    <col min="27" max="27" width="26.42578125" customWidth="1"/>
    <col min="28" max="28" width="23.28515625" customWidth="1"/>
    <col min="29" max="29" width="21.42578125" customWidth="1"/>
    <col min="30" max="30" width="27" customWidth="1"/>
    <col min="31" max="31" width="67.85546875" customWidth="1"/>
    <col min="32" max="32" width="14.140625" customWidth="1"/>
    <col min="33" max="40" width="16.85546875" customWidth="1"/>
    <col min="41" max="41" width="17.5703125" customWidth="1"/>
    <col min="42" max="42" width="19.7109375" customWidth="1"/>
    <col min="43" max="43" width="57.28515625" customWidth="1"/>
    <col min="44" max="44" width="22.28515625" customWidth="1"/>
    <col min="45" max="45" width="21.7109375" customWidth="1"/>
    <col min="46" max="46" width="58.28515625" customWidth="1"/>
    <col min="47" max="47" width="25" customWidth="1"/>
    <col min="48" max="59" width="22.140625" customWidth="1"/>
    <col min="60" max="60" width="33.140625" customWidth="1"/>
    <col min="61" max="64" width="11.42578125" customWidth="1"/>
  </cols>
  <sheetData>
    <row r="1" spans="1:60" s="21" customFormat="1" ht="42" customHeight="1" x14ac:dyDescent="0.35">
      <c r="A1" s="29"/>
      <c r="B1" s="29"/>
      <c r="C1" s="29"/>
      <c r="D1" s="29"/>
      <c r="E1" s="70" t="s">
        <v>106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30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</row>
    <row r="2" spans="1:60" s="33" customFormat="1" ht="19.5" customHeight="1" x14ac:dyDescent="0.25">
      <c r="A2" s="31"/>
      <c r="B2" s="31"/>
      <c r="C2" s="31"/>
      <c r="D2" s="31"/>
      <c r="E2" s="71" t="s">
        <v>0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3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</row>
    <row r="3" spans="1:60" s="33" customFormat="1" ht="19.5" customHeight="1" x14ac:dyDescent="0.25">
      <c r="A3" s="31"/>
      <c r="B3" s="31"/>
      <c r="C3" s="31"/>
      <c r="D3" s="31"/>
      <c r="E3" s="71" t="s">
        <v>107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32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</row>
    <row r="4" spans="1:60" s="21" customFormat="1" ht="30.75" customHeight="1" x14ac:dyDescent="0.35">
      <c r="A4" s="87" t="s">
        <v>81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 t="s">
        <v>85</v>
      </c>
      <c r="Z4" s="87"/>
      <c r="AA4" s="87"/>
      <c r="AB4" s="87"/>
      <c r="AC4" s="87"/>
      <c r="AD4" s="87"/>
      <c r="AE4" s="87"/>
      <c r="AF4" s="87"/>
      <c r="AG4" s="76" t="s">
        <v>84</v>
      </c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6"/>
    </row>
    <row r="5" spans="1:60" s="24" customFormat="1" ht="33" customHeight="1" x14ac:dyDescent="0.25">
      <c r="A5" s="76" t="s">
        <v>37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76" t="s">
        <v>33</v>
      </c>
      <c r="Q5" s="77"/>
      <c r="R5" s="77"/>
      <c r="S5" s="77"/>
      <c r="T5" s="77"/>
      <c r="U5" s="77"/>
      <c r="V5" s="77"/>
      <c r="W5" s="77"/>
      <c r="X5" s="78"/>
      <c r="Y5" s="76" t="s">
        <v>104</v>
      </c>
      <c r="Z5" s="77"/>
      <c r="AA5" s="77"/>
      <c r="AB5" s="77"/>
      <c r="AC5" s="77"/>
      <c r="AD5" s="77"/>
      <c r="AE5" s="77"/>
      <c r="AF5" s="78"/>
      <c r="AG5" s="76" t="s">
        <v>31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6" t="s">
        <v>63</v>
      </c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8"/>
    </row>
    <row r="6" spans="1:60" ht="34.5" customHeight="1" x14ac:dyDescent="0.25">
      <c r="A6" s="80" t="s">
        <v>22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72" t="s">
        <v>11</v>
      </c>
      <c r="M6" s="72"/>
      <c r="N6" s="91" t="s">
        <v>59</v>
      </c>
      <c r="O6" s="92"/>
      <c r="P6" s="73" t="s">
        <v>32</v>
      </c>
      <c r="Q6" s="74"/>
      <c r="R6" s="74"/>
      <c r="S6" s="74"/>
      <c r="T6" s="75"/>
      <c r="U6" s="72" t="s">
        <v>50</v>
      </c>
      <c r="V6" s="72"/>
      <c r="W6" s="72"/>
      <c r="X6" s="79"/>
      <c r="Y6" s="93" t="s">
        <v>83</v>
      </c>
      <c r="Z6" s="93"/>
      <c r="AA6" s="93" t="s">
        <v>82</v>
      </c>
      <c r="AB6" s="93"/>
      <c r="AC6" s="93"/>
      <c r="AD6" s="93"/>
      <c r="AE6" s="93"/>
      <c r="AF6" s="93"/>
      <c r="AG6" s="94" t="s">
        <v>56</v>
      </c>
      <c r="AH6" s="90"/>
      <c r="AI6" s="90"/>
      <c r="AJ6" s="90"/>
      <c r="AK6" s="90" t="s">
        <v>57</v>
      </c>
      <c r="AL6" s="90"/>
      <c r="AM6" s="90"/>
      <c r="AN6" s="90"/>
      <c r="AO6" s="90" t="s">
        <v>58</v>
      </c>
      <c r="AP6" s="90"/>
      <c r="AQ6" s="28" t="s">
        <v>45</v>
      </c>
      <c r="AR6" s="90" t="s">
        <v>41</v>
      </c>
      <c r="AS6" s="90"/>
      <c r="AT6" s="28" t="s">
        <v>45</v>
      </c>
      <c r="AU6" s="88" t="s">
        <v>64</v>
      </c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9"/>
    </row>
    <row r="7" spans="1:60" ht="91.5" customHeight="1" x14ac:dyDescent="0.25">
      <c r="A7" s="15" t="s">
        <v>67</v>
      </c>
      <c r="B7" s="15" t="s">
        <v>87</v>
      </c>
      <c r="C7" s="15" t="s">
        <v>88</v>
      </c>
      <c r="D7" s="15" t="s">
        <v>1</v>
      </c>
      <c r="E7" s="15" t="s">
        <v>2</v>
      </c>
      <c r="F7" s="15" t="s">
        <v>3</v>
      </c>
      <c r="G7" s="15" t="s">
        <v>90</v>
      </c>
      <c r="H7" s="15" t="s">
        <v>89</v>
      </c>
      <c r="I7" s="15" t="s">
        <v>8</v>
      </c>
      <c r="J7" s="15" t="s">
        <v>103</v>
      </c>
      <c r="K7" s="15" t="s">
        <v>9</v>
      </c>
      <c r="L7" s="15" t="s">
        <v>12</v>
      </c>
      <c r="M7" s="15" t="s">
        <v>13</v>
      </c>
      <c r="N7" s="15" t="s">
        <v>39</v>
      </c>
      <c r="O7" s="15" t="s">
        <v>100</v>
      </c>
      <c r="P7" s="15" t="s">
        <v>25</v>
      </c>
      <c r="Q7" s="15" t="s">
        <v>21</v>
      </c>
      <c r="R7" s="15" t="s">
        <v>96</v>
      </c>
      <c r="S7" s="15" t="s">
        <v>20</v>
      </c>
      <c r="T7" s="15" t="s">
        <v>49</v>
      </c>
      <c r="U7" s="15" t="s">
        <v>24</v>
      </c>
      <c r="V7" s="15" t="s">
        <v>23</v>
      </c>
      <c r="W7" s="15" t="s">
        <v>19</v>
      </c>
      <c r="X7" s="15" t="s">
        <v>18</v>
      </c>
      <c r="Y7" s="20" t="s">
        <v>38</v>
      </c>
      <c r="Z7" s="20" t="s">
        <v>102</v>
      </c>
      <c r="AA7" s="20" t="s">
        <v>26</v>
      </c>
      <c r="AB7" s="20" t="s">
        <v>27</v>
      </c>
      <c r="AC7" s="20" t="s">
        <v>105</v>
      </c>
      <c r="AD7" s="20" t="s">
        <v>28</v>
      </c>
      <c r="AE7" s="20" t="s">
        <v>29</v>
      </c>
      <c r="AF7" s="25" t="s">
        <v>30</v>
      </c>
      <c r="AG7" s="18" t="s">
        <v>51</v>
      </c>
      <c r="AH7" s="18" t="s">
        <v>52</v>
      </c>
      <c r="AI7" s="18" t="s">
        <v>53</v>
      </c>
      <c r="AJ7" s="18" t="s">
        <v>54</v>
      </c>
      <c r="AK7" s="18" t="s">
        <v>55</v>
      </c>
      <c r="AL7" s="18" t="s">
        <v>60</v>
      </c>
      <c r="AM7" s="18" t="s">
        <v>61</v>
      </c>
      <c r="AN7" s="18" t="s">
        <v>62</v>
      </c>
      <c r="AO7" s="18" t="s">
        <v>36</v>
      </c>
      <c r="AP7" s="18" t="s">
        <v>42</v>
      </c>
      <c r="AQ7" s="18" t="s">
        <v>94</v>
      </c>
      <c r="AR7" s="18" t="s">
        <v>35</v>
      </c>
      <c r="AS7" s="18" t="s">
        <v>34</v>
      </c>
      <c r="AT7" s="18" t="s">
        <v>95</v>
      </c>
      <c r="AU7" s="19" t="s">
        <v>68</v>
      </c>
      <c r="AV7" s="20" t="s">
        <v>69</v>
      </c>
      <c r="AW7" s="20" t="s">
        <v>70</v>
      </c>
      <c r="AX7" s="20" t="s">
        <v>71</v>
      </c>
      <c r="AY7" s="20" t="s">
        <v>72</v>
      </c>
      <c r="AZ7" s="20" t="s">
        <v>73</v>
      </c>
      <c r="BA7" s="20" t="s">
        <v>74</v>
      </c>
      <c r="BB7" s="20" t="s">
        <v>75</v>
      </c>
      <c r="BC7" s="20" t="s">
        <v>76</v>
      </c>
      <c r="BD7" s="20" t="s">
        <v>77</v>
      </c>
      <c r="BE7" s="20" t="s">
        <v>78</v>
      </c>
      <c r="BF7" s="20" t="s">
        <v>79</v>
      </c>
      <c r="BG7" s="25" t="s">
        <v>80</v>
      </c>
      <c r="BH7" s="27" t="s">
        <v>99</v>
      </c>
    </row>
    <row r="8" spans="1:60" ht="90" x14ac:dyDescent="0.25">
      <c r="A8" s="53">
        <v>1</v>
      </c>
      <c r="B8" s="54" t="s">
        <v>66</v>
      </c>
      <c r="C8" s="56" t="s">
        <v>4</v>
      </c>
      <c r="D8" s="56" t="s">
        <v>116</v>
      </c>
      <c r="E8" s="52" t="s">
        <v>119</v>
      </c>
      <c r="F8" s="52" t="s">
        <v>7</v>
      </c>
      <c r="G8" s="82" t="s">
        <v>93</v>
      </c>
      <c r="H8" s="95" t="s">
        <v>92</v>
      </c>
      <c r="I8" s="49" t="s">
        <v>121</v>
      </c>
      <c r="J8" s="48">
        <v>0.1</v>
      </c>
      <c r="K8" s="2" t="s">
        <v>65</v>
      </c>
      <c r="L8" s="3">
        <v>45704</v>
      </c>
      <c r="M8" s="3">
        <v>46007</v>
      </c>
      <c r="N8" s="14">
        <v>1</v>
      </c>
      <c r="O8" s="2" t="s">
        <v>97</v>
      </c>
      <c r="P8" s="47" t="str">
        <f>IFERROR(VLOOKUP(Q8,#REF!,2,0),"N/A")</f>
        <v>N/A</v>
      </c>
      <c r="Q8" s="45" t="s">
        <v>117</v>
      </c>
      <c r="R8" s="45" t="s">
        <v>40</v>
      </c>
      <c r="S8" s="45" t="s">
        <v>40</v>
      </c>
      <c r="T8" s="44" t="str">
        <f t="shared" ref="T8:AF17" si="0">IF($K8="Funcionamiento","N/A","")</f>
        <v>N/A</v>
      </c>
      <c r="U8" s="44" t="str">
        <f t="shared" si="0"/>
        <v>N/A</v>
      </c>
      <c r="V8" s="44" t="str">
        <f t="shared" si="0"/>
        <v>N/A</v>
      </c>
      <c r="W8" s="44" t="str">
        <f t="shared" si="0"/>
        <v>N/A</v>
      </c>
      <c r="X8" s="44" t="str">
        <f t="shared" si="0"/>
        <v>N/A</v>
      </c>
      <c r="Y8" s="44" t="str">
        <f t="shared" si="0"/>
        <v>N/A</v>
      </c>
      <c r="Z8" s="44" t="str">
        <f t="shared" si="0"/>
        <v>N/A</v>
      </c>
      <c r="AA8" s="44" t="str">
        <f t="shared" si="0"/>
        <v>N/A</v>
      </c>
      <c r="AB8" s="44" t="str">
        <f t="shared" si="0"/>
        <v>N/A</v>
      </c>
      <c r="AC8" s="44" t="str">
        <f t="shared" si="0"/>
        <v>N/A</v>
      </c>
      <c r="AD8" s="44" t="str">
        <f t="shared" si="0"/>
        <v>N/A</v>
      </c>
      <c r="AE8" s="44" t="str">
        <f t="shared" si="0"/>
        <v>N/A</v>
      </c>
      <c r="AF8" s="44" t="str">
        <f t="shared" si="0"/>
        <v>N/A</v>
      </c>
      <c r="AG8" s="2"/>
      <c r="AH8" s="2"/>
      <c r="AI8" s="2"/>
      <c r="AJ8" s="2"/>
      <c r="AK8" s="5"/>
      <c r="AL8" s="5"/>
      <c r="AM8" s="5"/>
      <c r="AN8" s="5"/>
      <c r="AO8" s="22"/>
      <c r="AP8" s="23"/>
      <c r="AQ8" s="6"/>
      <c r="AR8" s="16"/>
      <c r="AS8" s="17"/>
      <c r="AT8" s="6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26"/>
      <c r="BH8" s="52"/>
    </row>
    <row r="9" spans="1:60" x14ac:dyDescent="0.25">
      <c r="A9" s="53"/>
      <c r="B9" s="55"/>
      <c r="C9" s="57"/>
      <c r="D9" s="57"/>
      <c r="E9" s="52"/>
      <c r="F9" s="52"/>
      <c r="G9" s="82"/>
      <c r="H9" s="96"/>
      <c r="I9" s="49" t="s">
        <v>118</v>
      </c>
      <c r="J9" s="48">
        <v>0.1</v>
      </c>
      <c r="K9" s="2" t="s">
        <v>65</v>
      </c>
      <c r="L9" s="3">
        <v>45704</v>
      </c>
      <c r="M9" s="3">
        <v>46007</v>
      </c>
      <c r="N9" s="14">
        <v>1</v>
      </c>
      <c r="O9" s="2" t="s">
        <v>97</v>
      </c>
      <c r="P9" s="47" t="str">
        <f>IFERROR(VLOOKUP(Q9,#REF!,2,0),"N/A")</f>
        <v>N/A</v>
      </c>
      <c r="Q9" s="45" t="s">
        <v>40</v>
      </c>
      <c r="R9" s="45" t="s">
        <v>40</v>
      </c>
      <c r="S9" s="45" t="s">
        <v>40</v>
      </c>
      <c r="T9" s="44" t="str">
        <f t="shared" si="0"/>
        <v>N/A</v>
      </c>
      <c r="U9" s="44" t="str">
        <f t="shared" si="0"/>
        <v>N/A</v>
      </c>
      <c r="V9" s="44" t="str">
        <f t="shared" si="0"/>
        <v>N/A</v>
      </c>
      <c r="W9" s="44" t="str">
        <f t="shared" si="0"/>
        <v>N/A</v>
      </c>
      <c r="X9" s="44" t="str">
        <f t="shared" si="0"/>
        <v>N/A</v>
      </c>
      <c r="Y9" s="44" t="str">
        <f t="shared" si="0"/>
        <v>N/A</v>
      </c>
      <c r="Z9" s="44" t="str">
        <f t="shared" si="0"/>
        <v>N/A</v>
      </c>
      <c r="AA9" s="44" t="str">
        <f t="shared" si="0"/>
        <v>N/A</v>
      </c>
      <c r="AB9" s="44" t="str">
        <f t="shared" si="0"/>
        <v>N/A</v>
      </c>
      <c r="AC9" s="44" t="str">
        <f t="shared" si="0"/>
        <v>N/A</v>
      </c>
      <c r="AD9" s="44" t="str">
        <f t="shared" si="0"/>
        <v>N/A</v>
      </c>
      <c r="AE9" s="44" t="str">
        <f t="shared" si="0"/>
        <v>N/A</v>
      </c>
      <c r="AF9" s="44" t="str">
        <f t="shared" si="0"/>
        <v>N/A</v>
      </c>
      <c r="AG9" s="2"/>
      <c r="AH9" s="2"/>
      <c r="AI9" s="2"/>
      <c r="AJ9" s="2"/>
      <c r="AK9" s="5"/>
      <c r="AL9" s="5"/>
      <c r="AM9" s="5"/>
      <c r="AN9" s="5"/>
      <c r="AO9" s="22"/>
      <c r="AP9" s="23"/>
      <c r="AQ9" s="6"/>
      <c r="AR9" s="16"/>
      <c r="AS9" s="17"/>
      <c r="AT9" s="6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26"/>
      <c r="BH9" s="52"/>
    </row>
    <row r="10" spans="1:60" s="46" customFormat="1" x14ac:dyDescent="0.25">
      <c r="A10" s="53"/>
      <c r="B10" s="55"/>
      <c r="C10" s="57"/>
      <c r="D10" s="57"/>
      <c r="E10" s="52"/>
      <c r="F10" s="52"/>
      <c r="G10" s="82"/>
      <c r="H10" s="96"/>
      <c r="I10" s="49" t="s">
        <v>123</v>
      </c>
      <c r="J10" s="48">
        <v>0.1</v>
      </c>
      <c r="K10" s="2" t="s">
        <v>65</v>
      </c>
      <c r="L10" s="3"/>
      <c r="M10" s="3"/>
      <c r="N10" s="14">
        <v>1</v>
      </c>
      <c r="O10" s="2"/>
      <c r="P10" s="47" t="str">
        <f>IFERROR(VLOOKUP(Q10,#REF!,2,0),"N/A")</f>
        <v>N/A</v>
      </c>
      <c r="Q10" s="45" t="s">
        <v>40</v>
      </c>
      <c r="R10" s="45" t="s">
        <v>40</v>
      </c>
      <c r="S10" s="45" t="s">
        <v>40</v>
      </c>
      <c r="T10" s="44" t="str">
        <f t="shared" si="0"/>
        <v>N/A</v>
      </c>
      <c r="U10" s="44" t="str">
        <f t="shared" si="0"/>
        <v>N/A</v>
      </c>
      <c r="V10" s="44" t="str">
        <f t="shared" si="0"/>
        <v>N/A</v>
      </c>
      <c r="W10" s="44" t="str">
        <f t="shared" si="0"/>
        <v>N/A</v>
      </c>
      <c r="X10" s="44" t="str">
        <f t="shared" si="0"/>
        <v>N/A</v>
      </c>
      <c r="Y10" s="44" t="str">
        <f t="shared" si="0"/>
        <v>N/A</v>
      </c>
      <c r="Z10" s="44" t="str">
        <f t="shared" si="0"/>
        <v>N/A</v>
      </c>
      <c r="AA10" s="44" t="str">
        <f t="shared" si="0"/>
        <v>N/A</v>
      </c>
      <c r="AB10" s="44" t="str">
        <f t="shared" si="0"/>
        <v>N/A</v>
      </c>
      <c r="AC10" s="44" t="str">
        <f t="shared" si="0"/>
        <v>N/A</v>
      </c>
      <c r="AD10" s="44" t="str">
        <f t="shared" si="0"/>
        <v>N/A</v>
      </c>
      <c r="AE10" s="44" t="str">
        <f t="shared" si="0"/>
        <v>N/A</v>
      </c>
      <c r="AF10" s="44" t="str">
        <f t="shared" si="0"/>
        <v>N/A</v>
      </c>
      <c r="AG10" s="2"/>
      <c r="AH10" s="2"/>
      <c r="AI10" s="2"/>
      <c r="AJ10" s="2"/>
      <c r="AK10" s="5"/>
      <c r="AL10" s="5"/>
      <c r="AM10" s="5"/>
      <c r="AN10" s="5"/>
      <c r="AO10" s="22"/>
      <c r="AP10" s="23"/>
      <c r="AQ10" s="6"/>
      <c r="AR10" s="16"/>
      <c r="AS10" s="17"/>
      <c r="AT10" s="6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26"/>
      <c r="BH10" s="52"/>
    </row>
    <row r="11" spans="1:60" s="46" customFormat="1" ht="27" customHeight="1" x14ac:dyDescent="0.25">
      <c r="A11" s="53"/>
      <c r="B11" s="55"/>
      <c r="C11" s="57"/>
      <c r="D11" s="57"/>
      <c r="E11" s="52"/>
      <c r="F11" s="52"/>
      <c r="G11" s="82"/>
      <c r="H11" s="96"/>
      <c r="I11" s="49" t="s">
        <v>122</v>
      </c>
      <c r="J11" s="48">
        <v>0.1</v>
      </c>
      <c r="K11" s="2" t="s">
        <v>65</v>
      </c>
      <c r="L11" s="3"/>
      <c r="M11" s="3"/>
      <c r="N11" s="14">
        <v>1</v>
      </c>
      <c r="O11" s="2"/>
      <c r="P11" s="47"/>
      <c r="Q11" s="45"/>
      <c r="R11" s="45"/>
      <c r="S11" s="45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2"/>
      <c r="AH11" s="2"/>
      <c r="AI11" s="2"/>
      <c r="AJ11" s="2"/>
      <c r="AK11" s="5"/>
      <c r="AL11" s="5"/>
      <c r="AM11" s="5"/>
      <c r="AN11" s="5"/>
      <c r="AO11" s="22"/>
      <c r="AP11" s="23"/>
      <c r="AQ11" s="6"/>
      <c r="AR11" s="16"/>
      <c r="AS11" s="17"/>
      <c r="AT11" s="6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26"/>
      <c r="BH11" s="52"/>
    </row>
    <row r="12" spans="1:60" ht="21.75" customHeight="1" x14ac:dyDescent="0.25">
      <c r="A12" s="53"/>
      <c r="B12" s="55"/>
      <c r="C12" s="57"/>
      <c r="D12" s="57"/>
      <c r="E12" s="52"/>
      <c r="F12" s="52"/>
      <c r="G12" s="82"/>
      <c r="H12" s="96"/>
      <c r="I12" s="50" t="s">
        <v>120</v>
      </c>
      <c r="J12" s="48">
        <v>0.6</v>
      </c>
      <c r="K12" s="2" t="s">
        <v>10</v>
      </c>
      <c r="L12" s="3">
        <v>45809</v>
      </c>
      <c r="M12" s="3">
        <v>46022</v>
      </c>
      <c r="N12" s="41">
        <v>1</v>
      </c>
      <c r="O12" s="2" t="s">
        <v>101</v>
      </c>
      <c r="P12" s="47" t="str">
        <f>IFERROR(VLOOKUP(Q12,#REF!,2,0),"N/A")</f>
        <v>N/A</v>
      </c>
      <c r="Q12" s="45" t="s">
        <v>40</v>
      </c>
      <c r="R12" s="45" t="s">
        <v>40</v>
      </c>
      <c r="S12" s="45" t="s">
        <v>40</v>
      </c>
      <c r="T12" s="44" t="str">
        <f t="shared" si="0"/>
        <v/>
      </c>
      <c r="U12" s="44" t="str">
        <f t="shared" si="0"/>
        <v/>
      </c>
      <c r="V12" s="44" t="str">
        <f t="shared" si="0"/>
        <v/>
      </c>
      <c r="W12" s="44" t="str">
        <f t="shared" si="0"/>
        <v/>
      </c>
      <c r="X12" s="44" t="str">
        <f t="shared" si="0"/>
        <v/>
      </c>
      <c r="Y12" s="44" t="str">
        <f t="shared" si="0"/>
        <v/>
      </c>
      <c r="Z12" s="44" t="str">
        <f t="shared" si="0"/>
        <v/>
      </c>
      <c r="AA12" s="44" t="str">
        <f t="shared" si="0"/>
        <v/>
      </c>
      <c r="AB12" s="44" t="str">
        <f t="shared" si="0"/>
        <v/>
      </c>
      <c r="AC12" s="44" t="str">
        <f t="shared" si="0"/>
        <v/>
      </c>
      <c r="AD12" s="44" t="str">
        <f t="shared" si="0"/>
        <v/>
      </c>
      <c r="AE12" s="44" t="str">
        <f t="shared" si="0"/>
        <v/>
      </c>
      <c r="AF12" s="44" t="str">
        <f t="shared" si="0"/>
        <v/>
      </c>
      <c r="AG12" s="2"/>
      <c r="AH12" s="2"/>
      <c r="AI12" s="2"/>
      <c r="AJ12" s="2"/>
      <c r="AK12" s="5"/>
      <c r="AL12" s="5"/>
      <c r="AM12" s="5"/>
      <c r="AN12" s="5"/>
      <c r="AO12" s="22"/>
      <c r="AP12" s="23"/>
      <c r="AQ12" s="6"/>
      <c r="AR12" s="16"/>
      <c r="AS12" s="17"/>
      <c r="AT12" s="6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26"/>
      <c r="BH12" s="52"/>
    </row>
    <row r="13" spans="1:60" ht="96" customHeight="1" x14ac:dyDescent="0.25">
      <c r="A13" s="53">
        <v>2</v>
      </c>
      <c r="B13" s="54" t="s">
        <v>108</v>
      </c>
      <c r="C13" s="56" t="s">
        <v>5</v>
      </c>
      <c r="D13" s="56" t="s">
        <v>98</v>
      </c>
      <c r="E13" s="52" t="s">
        <v>109</v>
      </c>
      <c r="F13" s="52" t="s">
        <v>6</v>
      </c>
      <c r="G13" s="82" t="s">
        <v>91</v>
      </c>
      <c r="H13" s="83" t="s">
        <v>92</v>
      </c>
      <c r="I13" s="40" t="s">
        <v>110</v>
      </c>
      <c r="J13" s="8">
        <v>0.5</v>
      </c>
      <c r="K13" s="2" t="s">
        <v>65</v>
      </c>
      <c r="L13" s="3">
        <v>45659</v>
      </c>
      <c r="M13" s="3">
        <v>46022</v>
      </c>
      <c r="N13" s="41">
        <v>1</v>
      </c>
      <c r="O13" s="2" t="s">
        <v>101</v>
      </c>
      <c r="P13" s="47" t="str">
        <f>IFERROR(VLOOKUP(Q13,#REF!,2,0),"N/A")</f>
        <v>N/A</v>
      </c>
      <c r="Q13" s="45" t="s">
        <v>40</v>
      </c>
      <c r="R13" s="45" t="s">
        <v>40</v>
      </c>
      <c r="S13" s="45" t="s">
        <v>40</v>
      </c>
      <c r="T13" s="44" t="str">
        <f t="shared" si="0"/>
        <v>N/A</v>
      </c>
      <c r="U13" s="44" t="str">
        <f t="shared" si="0"/>
        <v>N/A</v>
      </c>
      <c r="V13" s="44" t="str">
        <f t="shared" si="0"/>
        <v>N/A</v>
      </c>
      <c r="W13" s="44" t="str">
        <f t="shared" si="0"/>
        <v>N/A</v>
      </c>
      <c r="X13" s="44" t="str">
        <f t="shared" si="0"/>
        <v>N/A</v>
      </c>
      <c r="Y13" s="44" t="str">
        <f t="shared" si="0"/>
        <v>N/A</v>
      </c>
      <c r="Z13" s="44" t="str">
        <f t="shared" si="0"/>
        <v>N/A</v>
      </c>
      <c r="AA13" s="44" t="str">
        <f t="shared" si="0"/>
        <v>N/A</v>
      </c>
      <c r="AB13" s="44" t="str">
        <f t="shared" si="0"/>
        <v>N/A</v>
      </c>
      <c r="AC13" s="44" t="str">
        <f t="shared" si="0"/>
        <v>N/A</v>
      </c>
      <c r="AD13" s="44" t="str">
        <f t="shared" si="0"/>
        <v>N/A</v>
      </c>
      <c r="AE13" s="44" t="str">
        <f t="shared" si="0"/>
        <v>N/A</v>
      </c>
      <c r="AF13" s="44" t="str">
        <f t="shared" si="0"/>
        <v>N/A</v>
      </c>
      <c r="AG13" s="2"/>
      <c r="AH13" s="2"/>
      <c r="AI13" s="2"/>
      <c r="AJ13" s="2"/>
      <c r="AK13" s="5"/>
      <c r="AL13" s="5"/>
      <c r="AM13" s="5"/>
      <c r="AN13" s="5"/>
      <c r="AO13" s="22"/>
      <c r="AP13" s="23"/>
      <c r="AQ13" s="6"/>
      <c r="AR13" s="16"/>
      <c r="AS13" s="17"/>
      <c r="AT13" s="6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26"/>
      <c r="BH13" s="52"/>
    </row>
    <row r="14" spans="1:60" ht="96" customHeight="1" x14ac:dyDescent="0.25">
      <c r="A14" s="53"/>
      <c r="B14" s="55"/>
      <c r="C14" s="57"/>
      <c r="D14" s="57"/>
      <c r="E14" s="52"/>
      <c r="F14" s="52"/>
      <c r="G14" s="82"/>
      <c r="H14" s="84"/>
      <c r="I14" s="42" t="s">
        <v>111</v>
      </c>
      <c r="J14" s="8">
        <v>0.1</v>
      </c>
      <c r="K14" s="2" t="s">
        <v>65</v>
      </c>
      <c r="L14" s="3">
        <v>45659</v>
      </c>
      <c r="M14" s="3">
        <v>46022</v>
      </c>
      <c r="N14" s="41">
        <v>1</v>
      </c>
      <c r="O14" s="2" t="s">
        <v>101</v>
      </c>
      <c r="P14" s="47" t="str">
        <f>IFERROR(VLOOKUP(Q14,#REF!,2,0),"N/A")</f>
        <v>N/A</v>
      </c>
      <c r="Q14" s="45" t="s">
        <v>40</v>
      </c>
      <c r="R14" s="45" t="s">
        <v>40</v>
      </c>
      <c r="S14" s="45" t="s">
        <v>40</v>
      </c>
      <c r="T14" s="44" t="str">
        <f t="shared" si="0"/>
        <v>N/A</v>
      </c>
      <c r="U14" s="44" t="str">
        <f t="shared" si="0"/>
        <v>N/A</v>
      </c>
      <c r="V14" s="44" t="str">
        <f t="shared" si="0"/>
        <v>N/A</v>
      </c>
      <c r="W14" s="44" t="str">
        <f t="shared" si="0"/>
        <v>N/A</v>
      </c>
      <c r="X14" s="44" t="str">
        <f t="shared" si="0"/>
        <v>N/A</v>
      </c>
      <c r="Y14" s="44" t="str">
        <f t="shared" si="0"/>
        <v>N/A</v>
      </c>
      <c r="Z14" s="44" t="str">
        <f t="shared" si="0"/>
        <v>N/A</v>
      </c>
      <c r="AA14" s="44" t="str">
        <f t="shared" si="0"/>
        <v>N/A</v>
      </c>
      <c r="AB14" s="44" t="str">
        <f t="shared" si="0"/>
        <v>N/A</v>
      </c>
      <c r="AC14" s="44" t="str">
        <f t="shared" si="0"/>
        <v>N/A</v>
      </c>
      <c r="AD14" s="44" t="str">
        <f t="shared" si="0"/>
        <v>N/A</v>
      </c>
      <c r="AE14" s="44" t="str">
        <f t="shared" si="0"/>
        <v>N/A</v>
      </c>
      <c r="AF14" s="44" t="str">
        <f t="shared" si="0"/>
        <v>N/A</v>
      </c>
      <c r="AG14" s="2"/>
      <c r="AH14" s="2"/>
      <c r="AI14" s="2"/>
      <c r="AJ14" s="2"/>
      <c r="AK14" s="5"/>
      <c r="AL14" s="5"/>
      <c r="AM14" s="5"/>
      <c r="AN14" s="5"/>
      <c r="AO14" s="22"/>
      <c r="AP14" s="23"/>
      <c r="AQ14" s="6"/>
      <c r="AR14" s="16"/>
      <c r="AS14" s="17"/>
      <c r="AT14" s="6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26"/>
      <c r="BH14" s="52"/>
    </row>
    <row r="15" spans="1:60" ht="108.75" customHeight="1" x14ac:dyDescent="0.25">
      <c r="A15" s="53"/>
      <c r="B15" s="55"/>
      <c r="C15" s="57"/>
      <c r="D15" s="57"/>
      <c r="E15" s="52"/>
      <c r="F15" s="52"/>
      <c r="G15" s="82"/>
      <c r="H15" s="84"/>
      <c r="I15" s="39" t="s">
        <v>112</v>
      </c>
      <c r="J15" s="8">
        <v>0.4</v>
      </c>
      <c r="K15" s="2" t="s">
        <v>65</v>
      </c>
      <c r="L15" s="3">
        <v>45659</v>
      </c>
      <c r="M15" s="3">
        <v>46022</v>
      </c>
      <c r="N15" s="14">
        <v>300</v>
      </c>
      <c r="O15" s="2" t="s">
        <v>97</v>
      </c>
      <c r="P15" s="47" t="str">
        <f>IFERROR(VLOOKUP(Q15,#REF!,2,0),"N/A")</f>
        <v>N/A</v>
      </c>
      <c r="Q15" s="45" t="s">
        <v>40</v>
      </c>
      <c r="R15" s="45" t="s">
        <v>40</v>
      </c>
      <c r="S15" s="45" t="s">
        <v>40</v>
      </c>
      <c r="T15" s="44" t="str">
        <f t="shared" si="0"/>
        <v>N/A</v>
      </c>
      <c r="U15" s="44" t="str">
        <f t="shared" si="0"/>
        <v>N/A</v>
      </c>
      <c r="V15" s="44" t="str">
        <f t="shared" si="0"/>
        <v>N/A</v>
      </c>
      <c r="W15" s="44" t="str">
        <f t="shared" si="0"/>
        <v>N/A</v>
      </c>
      <c r="X15" s="44" t="str">
        <f t="shared" si="0"/>
        <v>N/A</v>
      </c>
      <c r="Y15" s="44" t="str">
        <f t="shared" si="0"/>
        <v>N/A</v>
      </c>
      <c r="Z15" s="44" t="str">
        <f t="shared" si="0"/>
        <v>N/A</v>
      </c>
      <c r="AA15" s="44" t="str">
        <f t="shared" si="0"/>
        <v>N/A</v>
      </c>
      <c r="AB15" s="44" t="str">
        <f t="shared" si="0"/>
        <v>N/A</v>
      </c>
      <c r="AC15" s="44" t="str">
        <f t="shared" si="0"/>
        <v>N/A</v>
      </c>
      <c r="AD15" s="44" t="str">
        <f t="shared" si="0"/>
        <v>N/A</v>
      </c>
      <c r="AE15" s="44" t="str">
        <f t="shared" si="0"/>
        <v>N/A</v>
      </c>
      <c r="AF15" s="44" t="str">
        <f t="shared" si="0"/>
        <v>N/A</v>
      </c>
      <c r="AG15" s="2"/>
      <c r="AH15" s="2"/>
      <c r="AI15" s="2"/>
      <c r="AJ15" s="2"/>
      <c r="AK15" s="5"/>
      <c r="AL15" s="5"/>
      <c r="AM15" s="5"/>
      <c r="AN15" s="5"/>
      <c r="AO15" s="22"/>
      <c r="AP15" s="23"/>
      <c r="AQ15" s="6"/>
      <c r="AR15" s="16"/>
      <c r="AS15" s="17"/>
      <c r="AT15" s="6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26"/>
      <c r="BH15" s="52"/>
    </row>
    <row r="16" spans="1:60" ht="159.75" customHeight="1" x14ac:dyDescent="0.25">
      <c r="A16" s="53">
        <v>3</v>
      </c>
      <c r="B16" s="54" t="s">
        <v>108</v>
      </c>
      <c r="C16" s="56" t="s">
        <v>5</v>
      </c>
      <c r="D16" s="56" t="s">
        <v>98</v>
      </c>
      <c r="E16" s="58" t="s">
        <v>113</v>
      </c>
      <c r="F16" s="52" t="s">
        <v>6</v>
      </c>
      <c r="G16" s="52" t="s">
        <v>91</v>
      </c>
      <c r="H16" s="56" t="s">
        <v>92</v>
      </c>
      <c r="I16" s="43" t="s">
        <v>114</v>
      </c>
      <c r="J16" s="8"/>
      <c r="K16" s="2" t="s">
        <v>65</v>
      </c>
      <c r="L16" s="3">
        <v>45659</v>
      </c>
      <c r="M16" s="3">
        <v>46022</v>
      </c>
      <c r="N16" s="14"/>
      <c r="O16" s="2" t="s">
        <v>97</v>
      </c>
      <c r="P16" s="47" t="str">
        <f>IFERROR(VLOOKUP(Q16,#REF!,2,0),"N/A")</f>
        <v>N/A</v>
      </c>
      <c r="Q16" s="45" t="s">
        <v>40</v>
      </c>
      <c r="R16" s="45" t="s">
        <v>40</v>
      </c>
      <c r="S16" s="45" t="s">
        <v>40</v>
      </c>
      <c r="T16" s="44" t="str">
        <f t="shared" si="0"/>
        <v>N/A</v>
      </c>
      <c r="U16" s="44" t="str">
        <f t="shared" si="0"/>
        <v>N/A</v>
      </c>
      <c r="V16" s="44" t="str">
        <f t="shared" si="0"/>
        <v>N/A</v>
      </c>
      <c r="W16" s="44" t="str">
        <f t="shared" si="0"/>
        <v>N/A</v>
      </c>
      <c r="X16" s="44" t="str">
        <f t="shared" si="0"/>
        <v>N/A</v>
      </c>
      <c r="Y16" s="44" t="str">
        <f t="shared" si="0"/>
        <v>N/A</v>
      </c>
      <c r="Z16" s="44" t="str">
        <f t="shared" si="0"/>
        <v>N/A</v>
      </c>
      <c r="AA16" s="44" t="str">
        <f t="shared" si="0"/>
        <v>N/A</v>
      </c>
      <c r="AB16" s="44" t="str">
        <f t="shared" si="0"/>
        <v>N/A</v>
      </c>
      <c r="AC16" s="44" t="str">
        <f t="shared" si="0"/>
        <v>N/A</v>
      </c>
      <c r="AD16" s="44" t="str">
        <f t="shared" si="0"/>
        <v>N/A</v>
      </c>
      <c r="AE16" s="44" t="str">
        <f t="shared" si="0"/>
        <v>N/A</v>
      </c>
      <c r="AF16" s="44" t="str">
        <f t="shared" si="0"/>
        <v>N/A</v>
      </c>
      <c r="AG16" s="2"/>
      <c r="AH16" s="2"/>
      <c r="AI16" s="2"/>
      <c r="AJ16" s="2"/>
      <c r="AK16" s="5"/>
      <c r="AL16" s="5"/>
      <c r="AM16" s="5"/>
      <c r="AN16" s="5"/>
      <c r="AO16" s="22"/>
      <c r="AP16" s="23"/>
      <c r="AQ16" s="6"/>
      <c r="AR16" s="16"/>
      <c r="AS16" s="17"/>
      <c r="AT16" s="6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26"/>
      <c r="BH16" s="52"/>
    </row>
    <row r="17" spans="1:60" ht="159.75" customHeight="1" x14ac:dyDescent="0.25">
      <c r="A17" s="53"/>
      <c r="B17" s="55"/>
      <c r="C17" s="57"/>
      <c r="D17" s="57"/>
      <c r="E17" s="58"/>
      <c r="F17" s="52"/>
      <c r="G17" s="52"/>
      <c r="H17" s="57"/>
      <c r="I17" s="43" t="s">
        <v>115</v>
      </c>
      <c r="J17" s="8"/>
      <c r="K17" s="2" t="s">
        <v>65</v>
      </c>
      <c r="L17" s="3">
        <v>45659</v>
      </c>
      <c r="M17" s="3">
        <v>46022</v>
      </c>
      <c r="N17" s="14"/>
      <c r="O17" s="2" t="s">
        <v>97</v>
      </c>
      <c r="P17" s="47" t="str">
        <f>IFERROR(VLOOKUP(Q17,#REF!,2,0),"N/A")</f>
        <v>N/A</v>
      </c>
      <c r="Q17" s="45" t="s">
        <v>40</v>
      </c>
      <c r="R17" s="45" t="s">
        <v>40</v>
      </c>
      <c r="S17" s="45" t="s">
        <v>40</v>
      </c>
      <c r="T17" s="44" t="str">
        <f t="shared" si="0"/>
        <v>N/A</v>
      </c>
      <c r="U17" s="44" t="str">
        <f t="shared" si="0"/>
        <v>N/A</v>
      </c>
      <c r="V17" s="44" t="str">
        <f t="shared" si="0"/>
        <v>N/A</v>
      </c>
      <c r="W17" s="44" t="str">
        <f t="shared" si="0"/>
        <v>N/A</v>
      </c>
      <c r="X17" s="44" t="str">
        <f t="shared" si="0"/>
        <v>N/A</v>
      </c>
      <c r="Y17" s="44" t="str">
        <f t="shared" si="0"/>
        <v>N/A</v>
      </c>
      <c r="Z17" s="44" t="str">
        <f t="shared" si="0"/>
        <v>N/A</v>
      </c>
      <c r="AA17" s="44" t="str">
        <f t="shared" si="0"/>
        <v>N/A</v>
      </c>
      <c r="AB17" s="44" t="str">
        <f t="shared" si="0"/>
        <v>N/A</v>
      </c>
      <c r="AC17" s="44" t="str">
        <f t="shared" si="0"/>
        <v>N/A</v>
      </c>
      <c r="AD17" s="44" t="str">
        <f t="shared" si="0"/>
        <v>N/A</v>
      </c>
      <c r="AE17" s="44" t="str">
        <f t="shared" si="0"/>
        <v>N/A</v>
      </c>
      <c r="AF17" s="44" t="str">
        <f t="shared" si="0"/>
        <v>N/A</v>
      </c>
      <c r="AG17" s="2"/>
      <c r="AH17" s="2"/>
      <c r="AI17" s="2"/>
      <c r="AJ17" s="2"/>
      <c r="AK17" s="5"/>
      <c r="AL17" s="5"/>
      <c r="AM17" s="5"/>
      <c r="AN17" s="5"/>
      <c r="AO17" s="22"/>
      <c r="AP17" s="23"/>
      <c r="AQ17" s="6"/>
      <c r="AR17" s="16"/>
      <c r="AS17" s="17"/>
      <c r="AT17" s="6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26"/>
      <c r="BH17" s="52"/>
    </row>
    <row r="18" spans="1:60" ht="69.95" customHeight="1" x14ac:dyDescent="0.25">
      <c r="N18"/>
      <c r="O18"/>
      <c r="AN18" s="38">
        <v>0.14285999999999999</v>
      </c>
      <c r="AO18" s="36" t="s">
        <v>86</v>
      </c>
      <c r="AP18" s="37" t="e">
        <f>#REF!*#REF!+#REF!*#REF!+#REF!*#REF!+#REF!*#REF!</f>
        <v>#REF!</v>
      </c>
    </row>
    <row r="19" spans="1:60" ht="38.25" customHeight="1" thickBot="1" x14ac:dyDescent="0.3">
      <c r="B19" s="68" t="s">
        <v>48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"/>
      <c r="AN19" s="35"/>
      <c r="AO19" s="9"/>
      <c r="AP19" s="10"/>
      <c r="AQ19" s="34"/>
      <c r="AR19" s="11"/>
      <c r="AS19" s="12"/>
    </row>
    <row r="20" spans="1:60" x14ac:dyDescent="0.25">
      <c r="B20" s="59" t="s">
        <v>14</v>
      </c>
      <c r="C20" s="62" t="s">
        <v>44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  <c r="T20" s="13"/>
    </row>
    <row r="21" spans="1:60" x14ac:dyDescent="0.25">
      <c r="B21" s="60"/>
      <c r="C21" s="64" t="s">
        <v>46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  <c r="T21" s="13"/>
    </row>
    <row r="22" spans="1:60" x14ac:dyDescent="0.25">
      <c r="B22" s="60"/>
      <c r="C22" s="64" t="s">
        <v>47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13"/>
    </row>
    <row r="23" spans="1:60" ht="15.75" thickBot="1" x14ac:dyDescent="0.3">
      <c r="B23" s="61"/>
      <c r="C23" s="66" t="s">
        <v>43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  <c r="T23" s="13"/>
    </row>
    <row r="24" spans="1:60" x14ac:dyDescent="0.25">
      <c r="B24" s="59" t="s">
        <v>15</v>
      </c>
      <c r="C24" s="62" t="s">
        <v>44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13"/>
    </row>
    <row r="25" spans="1:60" x14ac:dyDescent="0.25">
      <c r="B25" s="60"/>
      <c r="C25" s="64" t="s">
        <v>46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  <c r="T25" s="13"/>
    </row>
    <row r="26" spans="1:60" x14ac:dyDescent="0.25">
      <c r="B26" s="60"/>
      <c r="C26" s="64" t="s">
        <v>47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T26" s="13"/>
    </row>
    <row r="27" spans="1:60" ht="15.75" thickBot="1" x14ac:dyDescent="0.3">
      <c r="B27" s="61"/>
      <c r="C27" s="66" t="s">
        <v>43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7"/>
      <c r="T27" s="13"/>
    </row>
    <row r="28" spans="1:60" x14ac:dyDescent="0.25">
      <c r="B28" s="59" t="s">
        <v>16</v>
      </c>
      <c r="C28" s="62" t="s">
        <v>44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3"/>
      <c r="T28" s="13"/>
    </row>
    <row r="29" spans="1:60" x14ac:dyDescent="0.25">
      <c r="B29" s="60"/>
      <c r="C29" s="64" t="s">
        <v>46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5"/>
      <c r="T29" s="13"/>
    </row>
    <row r="30" spans="1:60" x14ac:dyDescent="0.25">
      <c r="B30" s="60"/>
      <c r="C30" s="64" t="s">
        <v>47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5"/>
      <c r="T30" s="13"/>
    </row>
    <row r="31" spans="1:60" ht="15.75" thickBot="1" x14ac:dyDescent="0.3">
      <c r="B31" s="61"/>
      <c r="C31" s="66" t="s">
        <v>43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7"/>
      <c r="T31" s="13"/>
    </row>
    <row r="32" spans="1:60" x14ac:dyDescent="0.25">
      <c r="B32" s="59" t="s">
        <v>17</v>
      </c>
      <c r="C32" s="62" t="s">
        <v>44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3"/>
      <c r="T32" s="13"/>
    </row>
    <row r="33" spans="2:20" x14ac:dyDescent="0.25">
      <c r="B33" s="60"/>
      <c r="C33" s="64" t="s">
        <v>46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5"/>
      <c r="T33" s="13"/>
    </row>
    <row r="34" spans="2:20" x14ac:dyDescent="0.25">
      <c r="B34" s="60"/>
      <c r="C34" s="64" t="s">
        <v>47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5"/>
      <c r="T34" s="13"/>
    </row>
    <row r="35" spans="2:20" ht="15.75" thickBot="1" x14ac:dyDescent="0.3">
      <c r="B35" s="61"/>
      <c r="C35" s="66" t="s">
        <v>43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  <c r="T35" s="13"/>
    </row>
  </sheetData>
  <dataConsolidate/>
  <mergeCells count="71">
    <mergeCell ref="BH8:BH12"/>
    <mergeCell ref="AO6:AP6"/>
    <mergeCell ref="A8:A12"/>
    <mergeCell ref="B8:B12"/>
    <mergeCell ref="C8:C12"/>
    <mergeCell ref="D8:D12"/>
    <mergeCell ref="E8:E12"/>
    <mergeCell ref="F8:F12"/>
    <mergeCell ref="G8:G12"/>
    <mergeCell ref="H8:H12"/>
    <mergeCell ref="AG4:BH4"/>
    <mergeCell ref="A4:X4"/>
    <mergeCell ref="Y4:AF4"/>
    <mergeCell ref="AU6:BH6"/>
    <mergeCell ref="AU5:BH5"/>
    <mergeCell ref="AR6:AS6"/>
    <mergeCell ref="N6:O6"/>
    <mergeCell ref="A5:O5"/>
    <mergeCell ref="AA6:AF6"/>
    <mergeCell ref="Y6:Z6"/>
    <mergeCell ref="Y5:AF5"/>
    <mergeCell ref="AG5:AT5"/>
    <mergeCell ref="AG6:AJ6"/>
    <mergeCell ref="AK6:AN6"/>
    <mergeCell ref="B19:S19"/>
    <mergeCell ref="E1:S1"/>
    <mergeCell ref="E2:S2"/>
    <mergeCell ref="E3:S3"/>
    <mergeCell ref="L6:M6"/>
    <mergeCell ref="P6:T6"/>
    <mergeCell ref="P5:X5"/>
    <mergeCell ref="U6:X6"/>
    <mergeCell ref="A6:K6"/>
    <mergeCell ref="F13:F15"/>
    <mergeCell ref="G13:G15"/>
    <mergeCell ref="H13:H15"/>
    <mergeCell ref="B20:B23"/>
    <mergeCell ref="C20:S20"/>
    <mergeCell ref="C21:S21"/>
    <mergeCell ref="C22:S22"/>
    <mergeCell ref="C23:S23"/>
    <mergeCell ref="B24:B27"/>
    <mergeCell ref="C24:S24"/>
    <mergeCell ref="C25:S25"/>
    <mergeCell ref="C26:S26"/>
    <mergeCell ref="C27:S27"/>
    <mergeCell ref="B28:B31"/>
    <mergeCell ref="C28:S28"/>
    <mergeCell ref="C29:S29"/>
    <mergeCell ref="C30:S30"/>
    <mergeCell ref="C31:S31"/>
    <mergeCell ref="B32:B35"/>
    <mergeCell ref="C32:S32"/>
    <mergeCell ref="C33:S33"/>
    <mergeCell ref="C34:S34"/>
    <mergeCell ref="C35:S35"/>
    <mergeCell ref="BH13:BH15"/>
    <mergeCell ref="A16:A17"/>
    <mergeCell ref="B16:B17"/>
    <mergeCell ref="C16:C17"/>
    <mergeCell ref="D16:D17"/>
    <mergeCell ref="E16:E17"/>
    <mergeCell ref="F16:F17"/>
    <mergeCell ref="G16:G17"/>
    <mergeCell ref="H16:H17"/>
    <mergeCell ref="BH16:BH17"/>
    <mergeCell ref="A13:A15"/>
    <mergeCell ref="B13:B15"/>
    <mergeCell ref="C13:C15"/>
    <mergeCell ref="D13:D15"/>
    <mergeCell ref="E13:E15"/>
  </mergeCells>
  <phoneticPr fontId="7" type="noConversion"/>
  <conditionalFormatting sqref="AP18:AP1048576 AP1:AP7">
    <cfRule type="iconSet" priority="13">
      <iconSet iconSet="3Flags">
        <cfvo type="percent" val="0"/>
        <cfvo type="percent" val="33"/>
        <cfvo type="percent" val="67"/>
      </iconSet>
    </cfRule>
    <cfRule type="iconSet" priority="14">
      <iconSet iconSet="3Flags">
        <cfvo type="percent" val="0"/>
        <cfvo type="percent" val="33"/>
        <cfvo type="percent" val="67"/>
      </iconSet>
    </cfRule>
  </conditionalFormatting>
  <conditionalFormatting sqref="AS18:AS1048576 AS1:AS7">
    <cfRule type="iconSet" priority="12">
      <iconSet iconSet="3Flags">
        <cfvo type="percent" val="0"/>
        <cfvo type="percent" val="33"/>
        <cfvo type="percent" val="67"/>
      </iconSet>
    </cfRule>
  </conditionalFormatting>
  <conditionalFormatting sqref="AP16:AP17">
    <cfRule type="iconSet" priority="18">
      <iconSet iconSet="3Flags">
        <cfvo type="percent" val="0"/>
        <cfvo type="percent" val="33"/>
        <cfvo type="percent" val="67"/>
      </iconSet>
    </cfRule>
    <cfRule type="iconSet" priority="19">
      <iconSet iconSet="3Flags">
        <cfvo type="percent" val="0"/>
        <cfvo type="percent" val="33"/>
        <cfvo type="percent" val="67"/>
      </iconSet>
    </cfRule>
  </conditionalFormatting>
  <conditionalFormatting sqref="AS16:AS17">
    <cfRule type="iconSet" priority="20">
      <iconSet iconSet="3Flags">
        <cfvo type="percent" val="0"/>
        <cfvo type="percent" val="33"/>
        <cfvo type="percent" val="67"/>
      </iconSet>
    </cfRule>
  </conditionalFormatting>
  <conditionalFormatting sqref="AP13:AP15">
    <cfRule type="iconSet" priority="3">
      <iconSet iconSet="3Flags">
        <cfvo type="percent" val="0"/>
        <cfvo type="percent" val="33"/>
        <cfvo type="percent" val="67"/>
      </iconSet>
    </cfRule>
    <cfRule type="iconSet" priority="4">
      <iconSet iconSet="3Flags">
        <cfvo type="percent" val="0"/>
        <cfvo type="percent" val="33"/>
        <cfvo type="percent" val="67"/>
      </iconSet>
    </cfRule>
  </conditionalFormatting>
  <conditionalFormatting sqref="AS13:AS15">
    <cfRule type="iconSet" priority="5">
      <iconSet iconSet="3Flags">
        <cfvo type="percent" val="0"/>
        <cfvo type="percent" val="33"/>
        <cfvo type="percent" val="67"/>
      </iconSet>
    </cfRule>
  </conditionalFormatting>
  <conditionalFormatting sqref="P8:AF17">
    <cfRule type="containsText" dxfId="0" priority="1" operator="containsText" text="N/A">
      <formula>NOT(ISERROR(SEARCH("N/A",P8)))</formula>
    </cfRule>
  </conditionalFormatting>
  <conditionalFormatting sqref="AP8:AP12">
    <cfRule type="iconSet" priority="38">
      <iconSet iconSet="3Flags">
        <cfvo type="percent" val="0"/>
        <cfvo type="percent" val="33"/>
        <cfvo type="percent" val="67"/>
      </iconSet>
    </cfRule>
    <cfRule type="iconSet" priority="39">
      <iconSet iconSet="3Flags">
        <cfvo type="percent" val="0"/>
        <cfvo type="percent" val="33"/>
        <cfvo type="percent" val="67"/>
      </iconSet>
    </cfRule>
  </conditionalFormatting>
  <conditionalFormatting sqref="AS8:AS12">
    <cfRule type="iconSet" priority="42">
      <iconSet iconSet="3Flags">
        <cfvo type="percent" val="0"/>
        <cfvo type="percent" val="33"/>
        <cfvo type="percent" val="67"/>
      </iconSet>
    </cfRule>
  </conditionalFormatting>
  <dataValidations count="3">
    <dataValidation type="textLength" allowBlank="1" showInputMessage="1" showErrorMessage="1" sqref="C20:C35" xr:uid="{00000000-0002-0000-0200-000000000000}">
      <formula1>1</formula1>
      <formula2>2000</formula2>
    </dataValidation>
    <dataValidation type="list" allowBlank="1" showInputMessage="1" showErrorMessage="1" sqref="Y19:Y998 O8:O17 G8:G17 S9:S17 Q8:R17 H8:H16 B8:D16 B36:C998 F21:H23 F25:H27 F29:H31 F33:H998 F8:F16 K21:K23 K25:K27 K29:K31 K33:K998 K8:K17 V19:V998 AA19:AA998" xr:uid="{00000000-0002-0000-0200-000001000000}">
      <formula1>#REF!</formula1>
    </dataValidation>
    <dataValidation type="list" allowBlank="1" showInputMessage="1" showErrorMessage="1" sqref="S8" xr:uid="{05904D5F-A831-40E8-95C6-E57E762FA471}">
      <formula1>IF(K8=#REF!,#REF!,"N/A")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A256E-0916-4E12-95D0-68DE4BC1CBAE}">
  <dimension ref="A1"/>
  <sheetViews>
    <sheetView workbookViewId="0">
      <selection activeCell="D11" sqref="D1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9540-C993-4B82-B9C8-82CE83FC64A1}">
  <dimension ref="A1:BG24"/>
  <sheetViews>
    <sheetView showGridLines="0" tabSelected="1" zoomScale="85" zoomScaleNormal="85" workbookViewId="0">
      <selection activeCell="A5" sqref="A5:O5"/>
    </sheetView>
  </sheetViews>
  <sheetFormatPr baseColWidth="10" defaultRowHeight="15" x14ac:dyDescent="0.25"/>
  <cols>
    <col min="1" max="1" width="15.28515625" style="46" customWidth="1"/>
    <col min="2" max="2" width="15" style="46" customWidth="1"/>
    <col min="3" max="3" width="33" style="46" customWidth="1"/>
    <col min="4" max="4" width="13.7109375" style="46" customWidth="1"/>
    <col min="5" max="5" width="31" style="46" customWidth="1"/>
    <col min="6" max="7" width="19.5703125" style="46" customWidth="1"/>
    <col min="8" max="8" width="15.42578125" style="46" customWidth="1"/>
    <col min="9" max="9" width="49.7109375" style="46" customWidth="1"/>
    <col min="10" max="10" width="19.28515625" style="46" customWidth="1"/>
    <col min="11" max="11" width="19.42578125" style="46" customWidth="1"/>
    <col min="12" max="13" width="16.85546875" style="46" customWidth="1"/>
    <col min="14" max="15" width="16.5703125" style="1" customWidth="1"/>
    <col min="16" max="16" width="28.140625" style="46" customWidth="1"/>
    <col min="17" max="17" width="27.85546875" style="46" customWidth="1"/>
    <col min="18" max="18" width="21.140625" style="46" customWidth="1"/>
    <col min="19" max="19" width="25" style="46" customWidth="1"/>
    <col min="20" max="20" width="19.28515625" style="46" customWidth="1"/>
    <col min="21" max="21" width="19.7109375" style="46" customWidth="1"/>
    <col min="22" max="22" width="14.42578125" style="46" customWidth="1"/>
    <col min="23" max="23" width="21" style="46" customWidth="1"/>
    <col min="24" max="24" width="68.5703125" style="46" customWidth="1"/>
    <col min="25" max="25" width="26.42578125" style="46" customWidth="1"/>
    <col min="26" max="26" width="23.28515625" style="46" customWidth="1"/>
    <col min="27" max="27" width="21.42578125" style="46" customWidth="1"/>
    <col min="28" max="28" width="27" style="46" customWidth="1"/>
    <col min="29" max="29" width="67.85546875" style="46" customWidth="1"/>
    <col min="30" max="30" width="14.140625" style="46" customWidth="1"/>
    <col min="31" max="38" width="16.85546875" style="46" hidden="1" customWidth="1"/>
    <col min="39" max="39" width="17.5703125" style="46" hidden="1" customWidth="1"/>
    <col min="40" max="40" width="19.7109375" style="46" hidden="1" customWidth="1"/>
    <col min="41" max="41" width="57.28515625" style="46" hidden="1" customWidth="1"/>
    <col min="42" max="42" width="22.28515625" style="46" hidden="1" customWidth="1"/>
    <col min="43" max="43" width="21.7109375" style="46" hidden="1" customWidth="1"/>
    <col min="44" max="44" width="58.28515625" style="46" hidden="1" customWidth="1"/>
    <col min="45" max="45" width="25" style="46" customWidth="1"/>
    <col min="46" max="57" width="22.140625" style="46" customWidth="1"/>
    <col min="58" max="58" width="33.140625" style="46" hidden="1" customWidth="1"/>
    <col min="59" max="59" width="13.5703125" style="46" hidden="1" customWidth="1"/>
    <col min="60" max="62" width="11.42578125" style="46" customWidth="1"/>
    <col min="63" max="16384" width="11.42578125" style="46"/>
  </cols>
  <sheetData>
    <row r="1" spans="1:59" s="21" customFormat="1" ht="42" customHeight="1" x14ac:dyDescent="0.35">
      <c r="A1" s="29"/>
      <c r="B1" s="29"/>
      <c r="C1" s="29"/>
      <c r="D1" s="29"/>
      <c r="E1" s="70" t="s">
        <v>162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</row>
    <row r="2" spans="1:59" s="33" customFormat="1" ht="19.5" customHeight="1" x14ac:dyDescent="0.25">
      <c r="A2" s="31"/>
      <c r="B2" s="31"/>
      <c r="C2" s="31"/>
      <c r="D2" s="31"/>
      <c r="E2" s="71" t="s">
        <v>0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</row>
    <row r="3" spans="1:59" s="33" customFormat="1" ht="19.5" customHeight="1" x14ac:dyDescent="0.25">
      <c r="A3" s="31"/>
      <c r="B3" s="31"/>
      <c r="C3" s="31"/>
      <c r="D3" s="31"/>
      <c r="E3" s="71" t="s">
        <v>107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</row>
    <row r="4" spans="1:59" s="21" customFormat="1" ht="30.75" customHeight="1" x14ac:dyDescent="0.35">
      <c r="A4" s="87" t="s">
        <v>81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 t="s">
        <v>85</v>
      </c>
      <c r="X4" s="87"/>
      <c r="Y4" s="87"/>
      <c r="Z4" s="87"/>
      <c r="AA4" s="87"/>
      <c r="AB4" s="87"/>
      <c r="AC4" s="87"/>
      <c r="AD4" s="87"/>
      <c r="AE4" s="76" t="s">
        <v>84</v>
      </c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6"/>
    </row>
    <row r="5" spans="1:59" s="24" customFormat="1" ht="33" customHeight="1" x14ac:dyDescent="0.25">
      <c r="A5" s="76" t="s">
        <v>37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77"/>
      <c r="Q5" s="77"/>
      <c r="R5" s="77"/>
      <c r="S5" s="77"/>
      <c r="T5" s="77"/>
      <c r="U5" s="77"/>
      <c r="V5" s="78"/>
      <c r="W5" s="76" t="s">
        <v>104</v>
      </c>
      <c r="X5" s="77"/>
      <c r="Y5" s="77"/>
      <c r="Z5" s="77"/>
      <c r="AA5" s="77"/>
      <c r="AB5" s="77"/>
      <c r="AC5" s="77"/>
      <c r="AD5" s="78"/>
      <c r="AE5" s="76" t="s">
        <v>31</v>
      </c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6" t="s">
        <v>63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8"/>
    </row>
    <row r="6" spans="1:59" ht="34.5" customHeight="1" x14ac:dyDescent="0.25">
      <c r="A6" s="80" t="s">
        <v>22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72" t="s">
        <v>11</v>
      </c>
      <c r="M6" s="72"/>
      <c r="N6" s="91" t="s">
        <v>59</v>
      </c>
      <c r="O6" s="92"/>
      <c r="P6" s="74"/>
      <c r="Q6" s="74"/>
      <c r="R6" s="74"/>
      <c r="S6" s="72" t="s">
        <v>50</v>
      </c>
      <c r="T6" s="72"/>
      <c r="U6" s="72"/>
      <c r="V6" s="79"/>
      <c r="W6" s="93" t="s">
        <v>83</v>
      </c>
      <c r="X6" s="93"/>
      <c r="Y6" s="93" t="s">
        <v>82</v>
      </c>
      <c r="Z6" s="93"/>
      <c r="AA6" s="93"/>
      <c r="AB6" s="93"/>
      <c r="AC6" s="93"/>
      <c r="AD6" s="93"/>
      <c r="AE6" s="94" t="s">
        <v>56</v>
      </c>
      <c r="AF6" s="90"/>
      <c r="AG6" s="90"/>
      <c r="AH6" s="90"/>
      <c r="AI6" s="90" t="s">
        <v>57</v>
      </c>
      <c r="AJ6" s="90"/>
      <c r="AK6" s="90"/>
      <c r="AL6" s="90"/>
      <c r="AM6" s="90" t="s">
        <v>58</v>
      </c>
      <c r="AN6" s="90"/>
      <c r="AO6" s="28" t="s">
        <v>45</v>
      </c>
      <c r="AP6" s="90" t="s">
        <v>41</v>
      </c>
      <c r="AQ6" s="90"/>
      <c r="AR6" s="28" t="s">
        <v>45</v>
      </c>
      <c r="AS6" s="88" t="s">
        <v>64</v>
      </c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9"/>
    </row>
    <row r="7" spans="1:59" ht="91.5" customHeight="1" x14ac:dyDescent="0.25">
      <c r="A7" s="15" t="s">
        <v>67</v>
      </c>
      <c r="B7" s="15" t="s">
        <v>87</v>
      </c>
      <c r="C7" s="15" t="s">
        <v>88</v>
      </c>
      <c r="D7" s="15" t="s">
        <v>1</v>
      </c>
      <c r="E7" s="15" t="s">
        <v>2</v>
      </c>
      <c r="F7" s="15" t="s">
        <v>3</v>
      </c>
      <c r="G7" s="15" t="s">
        <v>125</v>
      </c>
      <c r="H7" s="15" t="s">
        <v>89</v>
      </c>
      <c r="I7" s="15" t="s">
        <v>8</v>
      </c>
      <c r="J7" s="15" t="s">
        <v>103</v>
      </c>
      <c r="K7" s="15" t="s">
        <v>9</v>
      </c>
      <c r="L7" s="15" t="s">
        <v>12</v>
      </c>
      <c r="M7" s="15" t="s">
        <v>13</v>
      </c>
      <c r="N7" s="15" t="s">
        <v>39</v>
      </c>
      <c r="O7" s="15" t="s">
        <v>100</v>
      </c>
      <c r="P7" s="15" t="s">
        <v>21</v>
      </c>
      <c r="Q7" s="15" t="s">
        <v>96</v>
      </c>
      <c r="R7" s="15" t="s">
        <v>20</v>
      </c>
      <c r="S7" s="15" t="s">
        <v>24</v>
      </c>
      <c r="T7" s="15" t="s">
        <v>23</v>
      </c>
      <c r="U7" s="15" t="s">
        <v>19</v>
      </c>
      <c r="V7" s="15" t="s">
        <v>18</v>
      </c>
      <c r="W7" s="20" t="s">
        <v>38</v>
      </c>
      <c r="X7" s="20" t="s">
        <v>102</v>
      </c>
      <c r="Y7" s="20" t="s">
        <v>26</v>
      </c>
      <c r="Z7" s="20" t="s">
        <v>27</v>
      </c>
      <c r="AA7" s="20" t="s">
        <v>105</v>
      </c>
      <c r="AB7" s="20" t="s">
        <v>28</v>
      </c>
      <c r="AC7" s="20" t="s">
        <v>29</v>
      </c>
      <c r="AD7" s="25" t="s">
        <v>30</v>
      </c>
      <c r="AE7" s="97" t="s">
        <v>51</v>
      </c>
      <c r="AF7" s="97" t="s">
        <v>52</v>
      </c>
      <c r="AG7" s="97" t="s">
        <v>53</v>
      </c>
      <c r="AH7" s="97" t="s">
        <v>54</v>
      </c>
      <c r="AI7" s="97" t="s">
        <v>55</v>
      </c>
      <c r="AJ7" s="97" t="s">
        <v>60</v>
      </c>
      <c r="AK7" s="97" t="s">
        <v>61</v>
      </c>
      <c r="AL7" s="97" t="s">
        <v>62</v>
      </c>
      <c r="AM7" s="97" t="s">
        <v>36</v>
      </c>
      <c r="AN7" s="97" t="s">
        <v>42</v>
      </c>
      <c r="AO7" s="97" t="s">
        <v>94</v>
      </c>
      <c r="AP7" s="97" t="s">
        <v>35</v>
      </c>
      <c r="AQ7" s="97" t="s">
        <v>34</v>
      </c>
      <c r="AR7" s="97" t="s">
        <v>95</v>
      </c>
      <c r="AS7" s="19" t="s">
        <v>68</v>
      </c>
      <c r="AT7" s="20" t="s">
        <v>69</v>
      </c>
      <c r="AU7" s="20" t="s">
        <v>70</v>
      </c>
      <c r="AV7" s="20" t="s">
        <v>71</v>
      </c>
      <c r="AW7" s="20" t="s">
        <v>72</v>
      </c>
      <c r="AX7" s="20" t="s">
        <v>73</v>
      </c>
      <c r="AY7" s="20" t="s">
        <v>74</v>
      </c>
      <c r="AZ7" s="20" t="s">
        <v>75</v>
      </c>
      <c r="BA7" s="20" t="s">
        <v>76</v>
      </c>
      <c r="BB7" s="20" t="s">
        <v>77</v>
      </c>
      <c r="BC7" s="20" t="s">
        <v>78</v>
      </c>
      <c r="BD7" s="20" t="s">
        <v>79</v>
      </c>
      <c r="BE7" s="25" t="s">
        <v>80</v>
      </c>
      <c r="BF7" s="27" t="s">
        <v>99</v>
      </c>
      <c r="BG7" s="51" t="s">
        <v>124</v>
      </c>
    </row>
    <row r="8" spans="1:59" ht="105" x14ac:dyDescent="0.25">
      <c r="A8" s="98">
        <v>1</v>
      </c>
      <c r="B8" s="98" t="s">
        <v>126</v>
      </c>
      <c r="C8" s="98" t="s">
        <v>127</v>
      </c>
      <c r="D8" s="98" t="s">
        <v>128</v>
      </c>
      <c r="E8" s="98" t="s">
        <v>129</v>
      </c>
      <c r="F8" s="98" t="s">
        <v>6</v>
      </c>
      <c r="G8" s="98" t="s">
        <v>130</v>
      </c>
      <c r="H8" s="98" t="s">
        <v>131</v>
      </c>
      <c r="I8" s="99" t="s">
        <v>132</v>
      </c>
      <c r="J8" s="100">
        <v>30</v>
      </c>
      <c r="K8" s="100" t="s">
        <v>65</v>
      </c>
      <c r="L8" s="101">
        <v>45658</v>
      </c>
      <c r="M8" s="101">
        <v>45838</v>
      </c>
      <c r="N8" s="100">
        <v>1</v>
      </c>
      <c r="O8" s="100" t="s">
        <v>133</v>
      </c>
      <c r="P8" s="99" t="s">
        <v>134</v>
      </c>
      <c r="Q8" s="100" t="s">
        <v>129</v>
      </c>
      <c r="R8" s="99" t="s">
        <v>135</v>
      </c>
      <c r="S8" s="102">
        <v>6000000000</v>
      </c>
      <c r="T8" s="100" t="s">
        <v>136</v>
      </c>
      <c r="U8" s="100" t="s">
        <v>10</v>
      </c>
      <c r="V8" s="100" t="s">
        <v>137</v>
      </c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</row>
    <row r="9" spans="1:59" ht="120" x14ac:dyDescent="0.25">
      <c r="A9" s="98"/>
      <c r="B9" s="98"/>
      <c r="C9" s="98"/>
      <c r="D9" s="98"/>
      <c r="E9" s="98"/>
      <c r="F9" s="98"/>
      <c r="G9" s="98"/>
      <c r="H9" s="98"/>
      <c r="I9" s="99" t="s">
        <v>138</v>
      </c>
      <c r="J9" s="100">
        <v>30</v>
      </c>
      <c r="K9" s="100" t="s">
        <v>10</v>
      </c>
      <c r="L9" s="101">
        <v>45658</v>
      </c>
      <c r="M9" s="101">
        <v>46022</v>
      </c>
      <c r="N9" s="100">
        <v>1</v>
      </c>
      <c r="O9" s="100" t="s">
        <v>133</v>
      </c>
      <c r="P9" s="99" t="s">
        <v>134</v>
      </c>
      <c r="Q9" s="100" t="s">
        <v>129</v>
      </c>
      <c r="R9" s="99" t="s">
        <v>135</v>
      </c>
      <c r="S9" s="102">
        <v>6000000000</v>
      </c>
      <c r="T9" s="100" t="s">
        <v>136</v>
      </c>
      <c r="U9" s="100" t="s">
        <v>139</v>
      </c>
      <c r="V9" s="100" t="s">
        <v>140</v>
      </c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</row>
    <row r="10" spans="1:59" ht="30" x14ac:dyDescent="0.25">
      <c r="A10" s="98"/>
      <c r="B10" s="98"/>
      <c r="C10" s="98"/>
      <c r="D10" s="98"/>
      <c r="E10" s="98"/>
      <c r="F10" s="98"/>
      <c r="G10" s="98"/>
      <c r="H10" s="98"/>
      <c r="I10" s="99" t="s">
        <v>141</v>
      </c>
      <c r="J10" s="100">
        <v>10</v>
      </c>
      <c r="K10" s="100" t="s">
        <v>65</v>
      </c>
      <c r="L10" s="101">
        <v>45870</v>
      </c>
      <c r="M10" s="101">
        <v>45900</v>
      </c>
      <c r="N10" s="100">
        <v>1</v>
      </c>
      <c r="O10" s="100" t="s">
        <v>133</v>
      </c>
      <c r="P10" s="99"/>
      <c r="Q10" s="100"/>
      <c r="R10" s="99"/>
      <c r="S10" s="102">
        <v>0</v>
      </c>
      <c r="T10" s="100"/>
      <c r="U10" s="100"/>
      <c r="V10" s="100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</row>
    <row r="11" spans="1:59" ht="45" x14ac:dyDescent="0.25">
      <c r="A11" s="98"/>
      <c r="B11" s="98"/>
      <c r="C11" s="98"/>
      <c r="D11" s="98"/>
      <c r="E11" s="98"/>
      <c r="F11" s="98"/>
      <c r="G11" s="98"/>
      <c r="H11" s="98"/>
      <c r="I11" s="99" t="s">
        <v>142</v>
      </c>
      <c r="J11" s="100">
        <v>30</v>
      </c>
      <c r="K11" s="100" t="s">
        <v>65</v>
      </c>
      <c r="L11" s="101">
        <v>45658</v>
      </c>
      <c r="M11" s="101">
        <v>45869</v>
      </c>
      <c r="N11" s="100">
        <v>1</v>
      </c>
      <c r="O11" s="100" t="s">
        <v>133</v>
      </c>
      <c r="P11" s="99"/>
      <c r="Q11" s="100"/>
      <c r="R11" s="99"/>
      <c r="S11" s="102">
        <v>0</v>
      </c>
      <c r="T11" s="100"/>
      <c r="U11" s="100"/>
      <c r="V11" s="100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</row>
    <row r="12" spans="1:59" ht="105" x14ac:dyDescent="0.25">
      <c r="A12" s="98">
        <v>2</v>
      </c>
      <c r="B12" s="98" t="s">
        <v>126</v>
      </c>
      <c r="C12" s="98" t="s">
        <v>127</v>
      </c>
      <c r="D12" s="98" t="s">
        <v>128</v>
      </c>
      <c r="E12" s="98" t="s">
        <v>143</v>
      </c>
      <c r="F12" s="98" t="s">
        <v>6</v>
      </c>
      <c r="G12" s="98" t="s">
        <v>130</v>
      </c>
      <c r="H12" s="98" t="s">
        <v>131</v>
      </c>
      <c r="I12" s="99" t="s">
        <v>144</v>
      </c>
      <c r="J12" s="100">
        <v>70</v>
      </c>
      <c r="K12" s="100" t="s">
        <v>10</v>
      </c>
      <c r="L12" s="101">
        <v>45658</v>
      </c>
      <c r="M12" s="101">
        <v>46022</v>
      </c>
      <c r="N12" s="100">
        <v>17</v>
      </c>
      <c r="O12" s="100" t="s">
        <v>133</v>
      </c>
      <c r="P12" s="99" t="s">
        <v>134</v>
      </c>
      <c r="Q12" s="100" t="s">
        <v>145</v>
      </c>
      <c r="R12" s="99" t="s">
        <v>135</v>
      </c>
      <c r="S12" s="102">
        <v>1470500000</v>
      </c>
      <c r="T12" s="100" t="s">
        <v>136</v>
      </c>
      <c r="U12" s="100" t="s">
        <v>139</v>
      </c>
      <c r="V12" s="100" t="s">
        <v>140</v>
      </c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</row>
    <row r="13" spans="1:59" ht="105" x14ac:dyDescent="0.25">
      <c r="A13" s="98"/>
      <c r="B13" s="98"/>
      <c r="C13" s="98"/>
      <c r="D13" s="98"/>
      <c r="E13" s="98"/>
      <c r="F13" s="98"/>
      <c r="G13" s="98"/>
      <c r="H13" s="98"/>
      <c r="I13" s="99" t="s">
        <v>146</v>
      </c>
      <c r="J13" s="100">
        <v>5</v>
      </c>
      <c r="K13" s="100" t="s">
        <v>10</v>
      </c>
      <c r="L13" s="101">
        <v>45658</v>
      </c>
      <c r="M13" s="101">
        <v>46022</v>
      </c>
      <c r="N13" s="100">
        <v>7</v>
      </c>
      <c r="O13" s="100" t="s">
        <v>133</v>
      </c>
      <c r="P13" s="99" t="s">
        <v>134</v>
      </c>
      <c r="Q13" s="100" t="s">
        <v>145</v>
      </c>
      <c r="R13" s="99" t="s">
        <v>135</v>
      </c>
      <c r="S13" s="102">
        <v>112000000</v>
      </c>
      <c r="T13" s="100" t="s">
        <v>136</v>
      </c>
      <c r="U13" s="100" t="s">
        <v>139</v>
      </c>
      <c r="V13" s="100" t="s">
        <v>140</v>
      </c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</row>
    <row r="14" spans="1:59" ht="105" x14ac:dyDescent="0.25">
      <c r="A14" s="98"/>
      <c r="B14" s="98"/>
      <c r="C14" s="98"/>
      <c r="D14" s="98"/>
      <c r="E14" s="98"/>
      <c r="F14" s="98"/>
      <c r="G14" s="98"/>
      <c r="H14" s="98"/>
      <c r="I14" s="99" t="s">
        <v>147</v>
      </c>
      <c r="J14" s="100">
        <v>4</v>
      </c>
      <c r="K14" s="100" t="s">
        <v>10</v>
      </c>
      <c r="L14" s="101">
        <v>45658</v>
      </c>
      <c r="M14" s="101">
        <v>46022</v>
      </c>
      <c r="N14" s="100">
        <v>2</v>
      </c>
      <c r="O14" s="100" t="s">
        <v>133</v>
      </c>
      <c r="P14" s="99" t="s">
        <v>134</v>
      </c>
      <c r="Q14" s="100" t="s">
        <v>145</v>
      </c>
      <c r="R14" s="99" t="s">
        <v>135</v>
      </c>
      <c r="S14" s="102">
        <v>80000000</v>
      </c>
      <c r="T14" s="100" t="s">
        <v>136</v>
      </c>
      <c r="U14" s="100" t="s">
        <v>139</v>
      </c>
      <c r="V14" s="100" t="s">
        <v>140</v>
      </c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</row>
    <row r="15" spans="1:59" ht="105" x14ac:dyDescent="0.25">
      <c r="A15" s="98"/>
      <c r="B15" s="98"/>
      <c r="C15" s="98"/>
      <c r="D15" s="98"/>
      <c r="E15" s="98"/>
      <c r="F15" s="98"/>
      <c r="G15" s="98"/>
      <c r="H15" s="98"/>
      <c r="I15" s="99" t="s">
        <v>148</v>
      </c>
      <c r="J15" s="100">
        <v>6</v>
      </c>
      <c r="K15" s="100" t="s">
        <v>10</v>
      </c>
      <c r="L15" s="101">
        <v>45658</v>
      </c>
      <c r="M15" s="101">
        <v>46022</v>
      </c>
      <c r="N15" s="100">
        <v>3</v>
      </c>
      <c r="O15" s="100" t="s">
        <v>133</v>
      </c>
      <c r="P15" s="99" t="s">
        <v>134</v>
      </c>
      <c r="Q15" s="100" t="s">
        <v>145</v>
      </c>
      <c r="R15" s="99" t="s">
        <v>135</v>
      </c>
      <c r="S15" s="102">
        <v>135000000</v>
      </c>
      <c r="T15" s="100" t="s">
        <v>136</v>
      </c>
      <c r="U15" s="100" t="s">
        <v>139</v>
      </c>
      <c r="V15" s="100" t="s">
        <v>140</v>
      </c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</row>
    <row r="16" spans="1:59" ht="105" x14ac:dyDescent="0.25">
      <c r="A16" s="98"/>
      <c r="B16" s="98"/>
      <c r="C16" s="98"/>
      <c r="D16" s="98"/>
      <c r="E16" s="98"/>
      <c r="F16" s="98"/>
      <c r="G16" s="98"/>
      <c r="H16" s="98"/>
      <c r="I16" s="99" t="s">
        <v>149</v>
      </c>
      <c r="J16" s="100">
        <v>7</v>
      </c>
      <c r="K16" s="100" t="s">
        <v>10</v>
      </c>
      <c r="L16" s="101">
        <v>45658</v>
      </c>
      <c r="M16" s="101">
        <v>46022</v>
      </c>
      <c r="N16" s="100">
        <v>2</v>
      </c>
      <c r="O16" s="100" t="s">
        <v>133</v>
      </c>
      <c r="P16" s="99" t="s">
        <v>134</v>
      </c>
      <c r="Q16" s="100" t="s">
        <v>145</v>
      </c>
      <c r="R16" s="99" t="s">
        <v>135</v>
      </c>
      <c r="S16" s="102">
        <v>150000000</v>
      </c>
      <c r="T16" s="100" t="s">
        <v>136</v>
      </c>
      <c r="U16" s="100" t="s">
        <v>139</v>
      </c>
      <c r="V16" s="100" t="s">
        <v>137</v>
      </c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</row>
    <row r="17" spans="1:57" ht="105" x14ac:dyDescent="0.25">
      <c r="A17" s="98"/>
      <c r="B17" s="98"/>
      <c r="C17" s="98"/>
      <c r="D17" s="98"/>
      <c r="E17" s="98"/>
      <c r="F17" s="98"/>
      <c r="G17" s="98"/>
      <c r="H17" s="98"/>
      <c r="I17" s="99" t="s">
        <v>150</v>
      </c>
      <c r="J17" s="100">
        <v>8</v>
      </c>
      <c r="K17" s="100" t="s">
        <v>10</v>
      </c>
      <c r="L17" s="101">
        <v>45658</v>
      </c>
      <c r="M17" s="101">
        <v>46022</v>
      </c>
      <c r="N17" s="100">
        <v>2</v>
      </c>
      <c r="O17" s="100" t="s">
        <v>133</v>
      </c>
      <c r="P17" s="99" t="s">
        <v>134</v>
      </c>
      <c r="Q17" s="100" t="s">
        <v>145</v>
      </c>
      <c r="R17" s="99" t="s">
        <v>135</v>
      </c>
      <c r="S17" s="102">
        <v>176400000</v>
      </c>
      <c r="T17" s="100" t="s">
        <v>136</v>
      </c>
      <c r="U17" s="100" t="s">
        <v>139</v>
      </c>
      <c r="V17" s="100" t="s">
        <v>140</v>
      </c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</row>
    <row r="18" spans="1:57" ht="105" x14ac:dyDescent="0.25">
      <c r="A18" s="98">
        <v>3</v>
      </c>
      <c r="B18" s="98" t="s">
        <v>126</v>
      </c>
      <c r="C18" s="98" t="s">
        <v>127</v>
      </c>
      <c r="D18" s="98" t="s">
        <v>128</v>
      </c>
      <c r="E18" s="98" t="s">
        <v>151</v>
      </c>
      <c r="F18" s="98" t="s">
        <v>6</v>
      </c>
      <c r="G18" s="98" t="s">
        <v>130</v>
      </c>
      <c r="H18" s="98" t="s">
        <v>131</v>
      </c>
      <c r="I18" s="99" t="s">
        <v>152</v>
      </c>
      <c r="J18" s="100">
        <v>50</v>
      </c>
      <c r="K18" s="100" t="s">
        <v>10</v>
      </c>
      <c r="L18" s="101">
        <v>45658</v>
      </c>
      <c r="M18" s="101">
        <v>46022</v>
      </c>
      <c r="N18" s="100">
        <v>1</v>
      </c>
      <c r="O18" s="100" t="s">
        <v>133</v>
      </c>
      <c r="P18" s="99" t="s">
        <v>134</v>
      </c>
      <c r="Q18" s="100" t="s">
        <v>153</v>
      </c>
      <c r="R18" s="99" t="s">
        <v>135</v>
      </c>
      <c r="S18" s="102">
        <v>29554043615</v>
      </c>
      <c r="T18" s="100" t="s">
        <v>136</v>
      </c>
      <c r="U18" s="100" t="s">
        <v>139</v>
      </c>
      <c r="V18" s="100" t="s">
        <v>137</v>
      </c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</row>
    <row r="19" spans="1:57" ht="105" x14ac:dyDescent="0.25">
      <c r="A19" s="98"/>
      <c r="B19" s="98"/>
      <c r="C19" s="98"/>
      <c r="D19" s="98"/>
      <c r="E19" s="98"/>
      <c r="F19" s="98"/>
      <c r="G19" s="98"/>
      <c r="H19" s="98"/>
      <c r="I19" s="99" t="s">
        <v>154</v>
      </c>
      <c r="J19" s="100">
        <v>50</v>
      </c>
      <c r="K19" s="100" t="s">
        <v>65</v>
      </c>
      <c r="L19" s="101">
        <v>45658</v>
      </c>
      <c r="M19" s="101">
        <v>46022</v>
      </c>
      <c r="N19" s="100">
        <v>1</v>
      </c>
      <c r="O19" s="100" t="s">
        <v>133</v>
      </c>
      <c r="P19" s="99" t="s">
        <v>134</v>
      </c>
      <c r="Q19" s="100" t="s">
        <v>153</v>
      </c>
      <c r="R19" s="99" t="s">
        <v>135</v>
      </c>
      <c r="S19" s="102">
        <v>11188374053</v>
      </c>
      <c r="T19" s="100" t="s">
        <v>136</v>
      </c>
      <c r="U19" s="100" t="s">
        <v>10</v>
      </c>
      <c r="V19" s="100" t="s">
        <v>137</v>
      </c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</row>
    <row r="20" spans="1:57" ht="30" x14ac:dyDescent="0.25">
      <c r="A20" s="98">
        <v>4</v>
      </c>
      <c r="B20" s="98" t="s">
        <v>126</v>
      </c>
      <c r="C20" s="98" t="s">
        <v>127</v>
      </c>
      <c r="D20" s="98" t="s">
        <v>128</v>
      </c>
      <c r="E20" s="98" t="s">
        <v>155</v>
      </c>
      <c r="F20" s="98" t="s">
        <v>6</v>
      </c>
      <c r="G20" s="98" t="s">
        <v>130</v>
      </c>
      <c r="H20" s="98" t="s">
        <v>131</v>
      </c>
      <c r="I20" s="99" t="s">
        <v>156</v>
      </c>
      <c r="J20" s="100">
        <v>30</v>
      </c>
      <c r="K20" s="100" t="s">
        <v>65</v>
      </c>
      <c r="L20" s="101">
        <v>45658</v>
      </c>
      <c r="M20" s="101">
        <v>46022</v>
      </c>
      <c r="N20" s="100">
        <v>1</v>
      </c>
      <c r="O20" s="100" t="s">
        <v>133</v>
      </c>
      <c r="P20" s="99"/>
      <c r="Q20" s="100"/>
      <c r="R20" s="99"/>
      <c r="S20" s="102">
        <v>0</v>
      </c>
      <c r="T20" s="100"/>
      <c r="U20" s="100"/>
      <c r="V20" s="100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</row>
    <row r="21" spans="1:57" ht="150" x14ac:dyDescent="0.25">
      <c r="A21" s="98"/>
      <c r="B21" s="98"/>
      <c r="C21" s="98"/>
      <c r="D21" s="98"/>
      <c r="E21" s="98"/>
      <c r="F21" s="98"/>
      <c r="G21" s="98"/>
      <c r="H21" s="98"/>
      <c r="I21" s="99" t="s">
        <v>157</v>
      </c>
      <c r="J21" s="100">
        <v>30</v>
      </c>
      <c r="K21" s="100" t="s">
        <v>65</v>
      </c>
      <c r="L21" s="101">
        <v>45658</v>
      </c>
      <c r="M21" s="101">
        <v>46022</v>
      </c>
      <c r="N21" s="100">
        <v>1</v>
      </c>
      <c r="O21" s="100" t="s">
        <v>133</v>
      </c>
      <c r="P21" s="99" t="s">
        <v>134</v>
      </c>
      <c r="Q21" s="100" t="s">
        <v>158</v>
      </c>
      <c r="R21" s="99" t="s">
        <v>135</v>
      </c>
      <c r="S21" s="102">
        <v>11000000000</v>
      </c>
      <c r="T21" s="100" t="s">
        <v>136</v>
      </c>
      <c r="U21" s="100" t="s">
        <v>10</v>
      </c>
      <c r="V21" s="100" t="s">
        <v>140</v>
      </c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</row>
    <row r="22" spans="1:57" ht="45" x14ac:dyDescent="0.25">
      <c r="A22" s="98"/>
      <c r="B22" s="98"/>
      <c r="C22" s="98"/>
      <c r="D22" s="98"/>
      <c r="E22" s="98"/>
      <c r="F22" s="98"/>
      <c r="G22" s="98"/>
      <c r="H22" s="98"/>
      <c r="I22" s="99" t="s">
        <v>159</v>
      </c>
      <c r="J22" s="100">
        <v>10</v>
      </c>
      <c r="K22" s="100" t="s">
        <v>65</v>
      </c>
      <c r="L22" s="101">
        <v>45658</v>
      </c>
      <c r="M22" s="101">
        <v>46022</v>
      </c>
      <c r="N22" s="100">
        <v>1</v>
      </c>
      <c r="O22" s="100" t="s">
        <v>133</v>
      </c>
      <c r="P22" s="99"/>
      <c r="Q22" s="100"/>
      <c r="R22" s="99"/>
      <c r="S22" s="102">
        <v>0</v>
      </c>
      <c r="T22" s="100"/>
      <c r="U22" s="100"/>
      <c r="V22" s="100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</row>
    <row r="23" spans="1:57" ht="30" x14ac:dyDescent="0.25">
      <c r="A23" s="98"/>
      <c r="B23" s="98"/>
      <c r="C23" s="98"/>
      <c r="D23" s="98"/>
      <c r="E23" s="98"/>
      <c r="F23" s="98"/>
      <c r="G23" s="98"/>
      <c r="H23" s="98"/>
      <c r="I23" s="99" t="s">
        <v>160</v>
      </c>
      <c r="J23" s="100">
        <v>20</v>
      </c>
      <c r="K23" s="100" t="s">
        <v>65</v>
      </c>
      <c r="L23" s="101">
        <v>45658</v>
      </c>
      <c r="M23" s="101">
        <v>46022</v>
      </c>
      <c r="N23" s="100">
        <v>1</v>
      </c>
      <c r="O23" s="100" t="s">
        <v>133</v>
      </c>
      <c r="P23" s="99"/>
      <c r="Q23" s="100"/>
      <c r="R23" s="99"/>
      <c r="S23" s="102">
        <v>0</v>
      </c>
      <c r="T23" s="100"/>
      <c r="U23" s="100"/>
      <c r="V23" s="100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</row>
    <row r="24" spans="1:57" ht="150" x14ac:dyDescent="0.25">
      <c r="A24" s="98"/>
      <c r="B24" s="98"/>
      <c r="C24" s="98"/>
      <c r="D24" s="98"/>
      <c r="E24" s="98"/>
      <c r="F24" s="98"/>
      <c r="G24" s="98"/>
      <c r="H24" s="98"/>
      <c r="I24" s="99" t="s">
        <v>161</v>
      </c>
      <c r="J24" s="100">
        <v>10</v>
      </c>
      <c r="K24" s="100" t="s">
        <v>10</v>
      </c>
      <c r="L24" s="101">
        <v>45658</v>
      </c>
      <c r="M24" s="101">
        <v>46022</v>
      </c>
      <c r="N24" s="100">
        <v>1</v>
      </c>
      <c r="O24" s="100" t="s">
        <v>133</v>
      </c>
      <c r="P24" s="99" t="s">
        <v>134</v>
      </c>
      <c r="Q24" s="100" t="s">
        <v>158</v>
      </c>
      <c r="R24" s="99" t="s">
        <v>135</v>
      </c>
      <c r="S24" s="102">
        <v>11000000000</v>
      </c>
      <c r="T24" s="100" t="s">
        <v>136</v>
      </c>
      <c r="U24" s="100" t="s">
        <v>139</v>
      </c>
      <c r="V24" s="100" t="s">
        <v>140</v>
      </c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</row>
  </sheetData>
  <autoFilter ref="A7:BJ24" xr:uid="{40E49540-C993-4B82-B9C8-82CE83FC64A1}"/>
  <dataConsolidate/>
  <mergeCells count="55">
    <mergeCell ref="A8:A11"/>
    <mergeCell ref="G8:G11"/>
    <mergeCell ref="H8:H11"/>
    <mergeCell ref="D8:D11"/>
    <mergeCell ref="C8:C11"/>
    <mergeCell ref="B8:B11"/>
    <mergeCell ref="B12:B17"/>
    <mergeCell ref="A12:A17"/>
    <mergeCell ref="E18:E19"/>
    <mergeCell ref="D18:D19"/>
    <mergeCell ref="C18:C19"/>
    <mergeCell ref="B18:B19"/>
    <mergeCell ref="A18:A19"/>
    <mergeCell ref="B20:B24"/>
    <mergeCell ref="F20:F24"/>
    <mergeCell ref="G20:G24"/>
    <mergeCell ref="H20:H24"/>
    <mergeCell ref="A20:A24"/>
    <mergeCell ref="AM6:AN6"/>
    <mergeCell ref="AP6:AQ6"/>
    <mergeCell ref="E20:E24"/>
    <mergeCell ref="D20:D24"/>
    <mergeCell ref="C20:C24"/>
    <mergeCell ref="E12:E17"/>
    <mergeCell ref="D12:D17"/>
    <mergeCell ref="F12:F17"/>
    <mergeCell ref="G12:G17"/>
    <mergeCell ref="H12:H17"/>
    <mergeCell ref="C12:C17"/>
    <mergeCell ref="F18:F19"/>
    <mergeCell ref="G18:G19"/>
    <mergeCell ref="H18:H19"/>
    <mergeCell ref="E8:E11"/>
    <mergeCell ref="F8:F11"/>
    <mergeCell ref="E1:R1"/>
    <mergeCell ref="E2:R2"/>
    <mergeCell ref="E3:R3"/>
    <mergeCell ref="A4:V4"/>
    <mergeCell ref="W4:AD4"/>
    <mergeCell ref="A6:K6"/>
    <mergeCell ref="L6:M6"/>
    <mergeCell ref="N6:O6"/>
    <mergeCell ref="P6:R6"/>
    <mergeCell ref="AE4:BF4"/>
    <mergeCell ref="A5:O5"/>
    <mergeCell ref="P5:V5"/>
    <mergeCell ref="W5:AD5"/>
    <mergeCell ref="AE5:AR5"/>
    <mergeCell ref="AS5:BF5"/>
    <mergeCell ref="S6:V6"/>
    <mergeCell ref="AS6:BF6"/>
    <mergeCell ref="W6:X6"/>
    <mergeCell ref="Y6:AD6"/>
    <mergeCell ref="AE6:AH6"/>
    <mergeCell ref="AI6:AL6"/>
  </mergeCells>
  <conditionalFormatting sqref="AN1:AN1048576">
    <cfRule type="iconSet" priority="251">
      <iconSet iconSet="3Flags">
        <cfvo type="percent" val="0"/>
        <cfvo type="percent" val="33"/>
        <cfvo type="percent" val="67"/>
      </iconSet>
    </cfRule>
    <cfRule type="iconSet" priority="252">
      <iconSet iconSet="3Flags">
        <cfvo type="percent" val="0"/>
        <cfvo type="percent" val="33"/>
        <cfvo type="percent" val="67"/>
      </iconSet>
    </cfRule>
  </conditionalFormatting>
  <conditionalFormatting sqref="AQ1:AQ1048576">
    <cfRule type="iconSet" priority="257">
      <iconSet iconSet="3Flag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B844:B942" xr:uid="{368F60B8-8ABF-44F5-8CE4-88F2FF0FDA25}">
      <formula1>#REF!</formula1>
    </dataValidation>
    <dataValidation type="list" allowBlank="1" showInputMessage="1" showErrorMessage="1" sqref="C844:C942 W844:W942 Y844:Y942 T844:T942 K844:K942 F844:H942" xr:uid="{0FE211DE-D131-422F-86C7-BA44AB882B18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acción</vt:lpstr>
      <vt:lpstr>Hoja1</vt:lpstr>
      <vt:lpstr>Plan de acción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 Verónica Rueda Pérez</dc:creator>
  <cp:lastModifiedBy>Kelly Jhohana Beltrán Montenegro</cp:lastModifiedBy>
  <dcterms:created xsi:type="dcterms:W3CDTF">2024-10-24T20:08:51Z</dcterms:created>
  <dcterms:modified xsi:type="dcterms:W3CDTF">2025-02-28T16:48:44Z</dcterms:modified>
</cp:coreProperties>
</file>