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scatill\Desktop\ANTICORRUPCIÓN Y TRANSPARENCIA\Matrices de Riesgo Finales\"/>
    </mc:Choice>
  </mc:AlternateContent>
  <xr:revisionPtr revIDLastSave="0" documentId="8_{5DCBF26F-D6C2-49E6-88BE-3D5284AF7A42}" xr6:coauthVersionLast="36" xr6:coauthVersionMax="36" xr10:uidLastSave="{00000000-0000-0000-0000-000000000000}"/>
  <bookViews>
    <workbookView xWindow="0" yWindow="0" windowWidth="28800" windowHeight="11625" tabRatio="898" activeTab="2" xr2:uid="{00000000-000D-0000-FFFF-FFFF00000000}"/>
  </bookViews>
  <sheets>
    <sheet name="Conceptos" sheetId="33" r:id="rId1"/>
    <sheet name="Instructivo Riesgos " sheetId="3" r:id="rId2"/>
    <sheet name="3. Identificación de Riesgos" sheetId="27" r:id="rId3"/>
    <sheet name="4. Valoración Controles" sheetId="28" r:id="rId4"/>
    <sheet name="5. Mapa Final" sheetId="29" r:id="rId5"/>
    <sheet name="6. Criterios" sheetId="5" r:id="rId6"/>
    <sheet name="7. Matriz de Calor" sheetId="21" r:id="rId7"/>
    <sheet name="Seguimiento 1 Trimestre" sheetId="18" r:id="rId8"/>
    <sheet name="Seguimiento 2 Trimestre" sheetId="30" r:id="rId9"/>
    <sheet name="Seguimiento 3 Trimestre" sheetId="32" r:id="rId10"/>
    <sheet name="Seguimiento 4 Trimestre" sheetId="31" r:id="rId11"/>
  </sheets>
  <externalReferences>
    <externalReference r:id="rId12"/>
    <externalReference r:id="rId13"/>
  </externalReferences>
  <definedNames>
    <definedName name="_xlnm.Print_Area" localSheetId="2">'3. Identificación de Riesgos'!$A$1:$N$29</definedName>
    <definedName name="_xlnm.Print_Area" localSheetId="3">'4. Valoración Controles'!$A$1:$V$29</definedName>
    <definedName name="_xlnm.Print_Area" localSheetId="4">'5. Mapa Final'!$A$1:$N$29</definedName>
    <definedName name="Data">'[1]Tabla de Valoración'!$I$2:$L$5</definedName>
    <definedName name="Diseño">'[1]Tabla de Valoración'!$I$2:$I$5</definedName>
    <definedName name="Ejecución">'[1]Tabla de Valoración'!$I$2:$L$2</definedName>
    <definedName name="Posibilidad">[2]Hoja2!$H$3:$H$7</definedName>
  </definedNames>
  <calcPr calcId="191029"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28" l="1"/>
  <c r="C12" i="28" l="1"/>
  <c r="B10" i="28" l="1"/>
  <c r="A10" i="28" l="1"/>
  <c r="A20" i="28"/>
  <c r="B20" i="28"/>
  <c r="C10" i="28"/>
  <c r="C11" i="28"/>
  <c r="C13" i="28"/>
  <c r="C14" i="28"/>
  <c r="C15" i="28"/>
  <c r="C16" i="28"/>
  <c r="C17" i="28"/>
  <c r="C18" i="28"/>
  <c r="C19" i="28"/>
  <c r="C20" i="28"/>
  <c r="C21" i="28"/>
  <c r="C23" i="28"/>
  <c r="C25" i="28"/>
  <c r="C26" i="28"/>
  <c r="C28" i="28"/>
  <c r="C29" i="28"/>
  <c r="C20" i="29"/>
  <c r="C10" i="29"/>
  <c r="L12" i="28" l="1"/>
  <c r="L14" i="28"/>
  <c r="L16" i="28"/>
  <c r="L18" i="28"/>
  <c r="L20" i="28"/>
  <c r="L22" i="28"/>
  <c r="L24" i="28"/>
  <c r="L26" i="28"/>
  <c r="L28" i="28"/>
  <c r="L10" i="28"/>
  <c r="I27" i="5" a="1"/>
  <c r="I27" i="5" s="1"/>
  <c r="L18" i="27" l="1"/>
  <c r="L12" i="27"/>
  <c r="L14" i="27"/>
  <c r="L16" i="27"/>
  <c r="L10" i="27"/>
  <c r="I21" i="5"/>
  <c r="I22" i="5"/>
  <c r="C100" i="32" l="1"/>
  <c r="C90" i="32"/>
  <c r="C80" i="32"/>
  <c r="C70" i="32"/>
  <c r="C60" i="32"/>
  <c r="C50" i="32"/>
  <c r="C40" i="32"/>
  <c r="C30" i="32"/>
  <c r="C20" i="32"/>
  <c r="C10" i="32"/>
  <c r="C100" i="31"/>
  <c r="C90" i="31"/>
  <c r="C80" i="31"/>
  <c r="C70" i="31"/>
  <c r="C60" i="31"/>
  <c r="C50" i="31"/>
  <c r="C40" i="31"/>
  <c r="C30" i="31"/>
  <c r="C20" i="31"/>
  <c r="C10" i="31"/>
  <c r="C100" i="30"/>
  <c r="C90" i="30"/>
  <c r="C80" i="30"/>
  <c r="C70" i="30"/>
  <c r="C60" i="30"/>
  <c r="C50" i="30"/>
  <c r="C40" i="30"/>
  <c r="C30" i="30"/>
  <c r="C20" i="30"/>
  <c r="C10" i="30"/>
  <c r="C30" i="18"/>
  <c r="C20" i="18"/>
  <c r="C10" i="18"/>
  <c r="K12" i="27"/>
  <c r="K14" i="27"/>
  <c r="K16" i="27"/>
  <c r="K18" i="27"/>
  <c r="L20" i="27"/>
  <c r="K20" i="27" s="1"/>
  <c r="L22" i="27"/>
  <c r="K22" i="27" s="1"/>
  <c r="L24" i="27"/>
  <c r="K24" i="27" s="1"/>
  <c r="L26" i="27"/>
  <c r="K26" i="27" s="1"/>
  <c r="L28" i="27"/>
  <c r="K28" i="27" s="1"/>
  <c r="K10" i="27"/>
  <c r="M20" i="27" l="1"/>
  <c r="G20" i="29" s="1"/>
  <c r="M10" i="27"/>
  <c r="G10" i="29" l="1"/>
  <c r="L20" i="29"/>
  <c r="E11" i="29"/>
  <c r="E12" i="29"/>
  <c r="E13" i="29"/>
  <c r="E14" i="29"/>
  <c r="E15" i="29"/>
  <c r="E16" i="29"/>
  <c r="E17" i="29"/>
  <c r="E18" i="29"/>
  <c r="E19" i="29"/>
  <c r="E20" i="29"/>
  <c r="E21" i="29"/>
  <c r="E22" i="29"/>
  <c r="E23" i="29"/>
  <c r="E24" i="29"/>
  <c r="E25" i="29"/>
  <c r="E26" i="29"/>
  <c r="E27" i="29"/>
  <c r="E28" i="29"/>
  <c r="E29" i="29"/>
  <c r="A20" i="29"/>
  <c r="B20" i="29"/>
  <c r="R20" i="28"/>
  <c r="R22" i="28"/>
  <c r="J20" i="28"/>
  <c r="J21" i="28"/>
  <c r="J22" i="28"/>
  <c r="R11" i="28"/>
  <c r="R12" i="28"/>
  <c r="J11" i="28"/>
  <c r="J12" i="28"/>
  <c r="J10" i="28"/>
  <c r="S20" i="28" l="1"/>
  <c r="S10" i="28"/>
  <c r="U10" i="28" s="1"/>
  <c r="B90" i="32"/>
  <c r="B90" i="31"/>
  <c r="B90" i="30"/>
  <c r="B70" i="32"/>
  <c r="B70" i="31"/>
  <c r="B70" i="30"/>
  <c r="A90" i="32"/>
  <c r="A90" i="31"/>
  <c r="A90" i="30"/>
  <c r="A70" i="30"/>
  <c r="A70" i="32"/>
  <c r="A70" i="31"/>
  <c r="A50" i="32"/>
  <c r="A50" i="31"/>
  <c r="A50" i="30"/>
  <c r="B100" i="32"/>
  <c r="B100" i="31"/>
  <c r="B100" i="30"/>
  <c r="B80" i="32"/>
  <c r="B80" i="31"/>
  <c r="B80" i="30"/>
  <c r="B60" i="32"/>
  <c r="B60" i="31"/>
  <c r="B60" i="30"/>
  <c r="B40" i="32"/>
  <c r="B40" i="31"/>
  <c r="B40" i="30"/>
  <c r="A100" i="32"/>
  <c r="A100" i="31"/>
  <c r="A100" i="30"/>
  <c r="A80" i="32"/>
  <c r="A80" i="31"/>
  <c r="A80" i="30"/>
  <c r="A60" i="32"/>
  <c r="A60" i="31"/>
  <c r="A60" i="30"/>
  <c r="A40" i="32"/>
  <c r="A40" i="31"/>
  <c r="A40" i="30"/>
  <c r="B50" i="32"/>
  <c r="B50" i="31"/>
  <c r="B50" i="30"/>
  <c r="B20" i="32"/>
  <c r="B20" i="31"/>
  <c r="B20" i="30"/>
  <c r="B20" i="18"/>
  <c r="A20" i="32"/>
  <c r="A20" i="18"/>
  <c r="A20" i="31"/>
  <c r="A20" i="30"/>
  <c r="A30" i="31"/>
  <c r="A30" i="30"/>
  <c r="A30" i="18"/>
  <c r="A30" i="32"/>
  <c r="B30" i="32"/>
  <c r="B30" i="31"/>
  <c r="B30" i="30"/>
  <c r="B30" i="18"/>
  <c r="U20" i="28"/>
  <c r="K20" i="28"/>
  <c r="G10" i="27" l="1"/>
  <c r="H10" i="27" s="1"/>
  <c r="G20" i="27"/>
  <c r="H20" i="27" s="1"/>
  <c r="N20" i="27" s="1"/>
  <c r="H20" i="29" s="1"/>
  <c r="T20" i="28" l="1"/>
  <c r="V20" i="28" s="1"/>
  <c r="M20" i="29" s="1"/>
  <c r="O10" i="27"/>
  <c r="N10" i="27"/>
  <c r="H10" i="29" s="1"/>
  <c r="T10" i="28"/>
  <c r="V10" i="28" s="1"/>
  <c r="M10" i="29" s="1"/>
  <c r="O20" i="27"/>
  <c r="F20" i="29"/>
  <c r="E10" i="29"/>
  <c r="B10" i="29"/>
  <c r="A10" i="29"/>
  <c r="F100" i="32" l="1"/>
  <c r="F100" i="31"/>
  <c r="F100" i="30"/>
  <c r="F60" i="32"/>
  <c r="F60" i="31"/>
  <c r="F60" i="30"/>
  <c r="F90" i="32"/>
  <c r="F90" i="31"/>
  <c r="F90" i="30"/>
  <c r="F70" i="32"/>
  <c r="F70" i="31"/>
  <c r="F70" i="30"/>
  <c r="F40" i="32"/>
  <c r="F40" i="31"/>
  <c r="F40" i="30"/>
  <c r="F80" i="32"/>
  <c r="F80" i="31"/>
  <c r="F80" i="30"/>
  <c r="F50" i="32"/>
  <c r="F50" i="31"/>
  <c r="F50" i="30"/>
  <c r="B10" i="32"/>
  <c r="B10" i="31"/>
  <c r="B10" i="30"/>
  <c r="B10" i="18"/>
  <c r="F10" i="18"/>
  <c r="F10" i="32"/>
  <c r="F10" i="31"/>
  <c r="F10" i="30"/>
  <c r="F30" i="18"/>
  <c r="F30" i="32"/>
  <c r="F30" i="31"/>
  <c r="F30" i="30"/>
  <c r="A10" i="32"/>
  <c r="A10" i="31"/>
  <c r="A10" i="30"/>
  <c r="A10" i="18"/>
  <c r="F20" i="18"/>
  <c r="F20" i="32"/>
  <c r="F20" i="31"/>
  <c r="F20" i="30"/>
  <c r="J20" i="29"/>
  <c r="D40" i="32" l="1"/>
  <c r="D40" i="31"/>
  <c r="D40" i="30"/>
  <c r="D80" i="32"/>
  <c r="D80" i="31"/>
  <c r="D80" i="30"/>
  <c r="D60" i="32"/>
  <c r="D60" i="31"/>
  <c r="D60" i="30"/>
  <c r="D90" i="32"/>
  <c r="D90" i="31"/>
  <c r="D90" i="30"/>
  <c r="D70" i="32"/>
  <c r="D70" i="31"/>
  <c r="D70" i="30"/>
  <c r="D100" i="32"/>
  <c r="D100" i="31"/>
  <c r="D100" i="30"/>
  <c r="D20" i="32"/>
  <c r="D20" i="31"/>
  <c r="D20" i="30"/>
  <c r="D20" i="18"/>
  <c r="D30" i="32"/>
  <c r="D30" i="18"/>
  <c r="D30" i="31"/>
  <c r="D30" i="30"/>
  <c r="L10" i="29"/>
  <c r="D50" i="32" l="1"/>
  <c r="D50" i="31"/>
  <c r="D50" i="30"/>
  <c r="K10" i="29"/>
  <c r="E100" i="32" l="1"/>
  <c r="E100" i="31"/>
  <c r="E100" i="30"/>
  <c r="E90" i="31"/>
  <c r="E90" i="30"/>
  <c r="E90" i="32"/>
  <c r="E80" i="32"/>
  <c r="E80" i="31"/>
  <c r="E80" i="30"/>
  <c r="E10" i="18"/>
  <c r="E10" i="32"/>
  <c r="E10" i="31"/>
  <c r="E10" i="30"/>
  <c r="E70" i="32"/>
  <c r="E70" i="31"/>
  <c r="E70" i="30"/>
  <c r="K20" i="29"/>
  <c r="E40" i="32" l="1"/>
  <c r="E40" i="31"/>
  <c r="E40" i="30"/>
  <c r="E50" i="32"/>
  <c r="E50" i="31"/>
  <c r="E50" i="30"/>
  <c r="E60" i="32"/>
  <c r="E60" i="31"/>
  <c r="E60" i="30"/>
  <c r="E20" i="32"/>
  <c r="E20" i="31"/>
  <c r="E20" i="30"/>
  <c r="E20" i="18"/>
  <c r="E30" i="18"/>
  <c r="E30" i="32"/>
  <c r="E30" i="31"/>
  <c r="E30" i="30"/>
  <c r="F10" i="29"/>
  <c r="J10" i="29" l="1"/>
  <c r="D10" i="18" l="1"/>
  <c r="D10" i="32"/>
  <c r="D10" i="31"/>
  <c r="D10" i="30"/>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D8" authorId="0" shapeId="0" xr:uid="{00000000-0006-0000-0200-000001000000}">
      <text>
        <r>
          <rPr>
            <b/>
            <sz val="9"/>
            <color indexed="81"/>
            <rFont val="Tahoma"/>
            <family val="2"/>
          </rPr>
          <t>NatyT:</t>
        </r>
        <r>
          <rPr>
            <sz val="9"/>
            <color indexed="81"/>
            <rFont val="Tahoma"/>
            <family val="2"/>
          </rPr>
          <t xml:space="preserve">
las causas hasta 1'0</t>
        </r>
      </text>
    </comment>
    <comment ref="E8" authorId="0" shapeId="0" xr:uid="{00000000-0006-0000-0200-000002000000}">
      <text>
        <r>
          <rPr>
            <b/>
            <sz val="9"/>
            <color indexed="81"/>
            <rFont val="Tahoma"/>
            <family val="2"/>
          </rPr>
          <t>NatyT:</t>
        </r>
        <r>
          <rPr>
            <sz val="9"/>
            <color indexed="81"/>
            <rFont val="Tahoma"/>
            <family val="2"/>
          </rPr>
          <t xml:space="preserve">
No
 quitar
</t>
        </r>
      </text>
    </comment>
    <comment ref="F8" authorId="0" shapeId="0" xr:uid="{00000000-0006-0000-0200-000003000000}">
      <text>
        <r>
          <rPr>
            <b/>
            <sz val="9"/>
            <color indexed="81"/>
            <rFont val="Tahoma"/>
            <family val="2"/>
          </rPr>
          <t>NatyT:</t>
        </r>
        <r>
          <rPr>
            <sz val="9"/>
            <color indexed="81"/>
            <rFont val="Tahoma"/>
            <family val="2"/>
          </rPr>
          <t xml:space="preserve">
lista desplegable
</t>
        </r>
      </text>
    </comment>
    <comment ref="G8" authorId="0" shapeId="0" xr:uid="{00000000-0006-0000-0200-000004000000}">
      <text>
        <r>
          <rPr>
            <b/>
            <sz val="9"/>
            <color indexed="81"/>
            <rFont val="Tahoma"/>
            <family val="2"/>
          </rPr>
          <t>NatyT:
Verificar tabla de frecuencia</t>
        </r>
      </text>
    </comment>
    <comment ref="M8" authorId="0" shapeId="0" xr:uid="{00000000-0006-0000-0200-000005000000}">
      <text>
        <r>
          <rPr>
            <b/>
            <sz val="9"/>
            <color indexed="81"/>
            <rFont val="Tahoma"/>
            <family val="2"/>
          </rPr>
          <t>NatyT:</t>
        </r>
        <r>
          <rPr>
            <sz val="9"/>
            <color indexed="81"/>
            <rFont val="Tahoma"/>
            <family val="2"/>
          </rPr>
          <t xml:space="preserve">
impacto por el maximola
por el prababilidad promedio </t>
        </r>
      </text>
    </comment>
    <comment ref="K9" authorId="0" shapeId="0" xr:uid="{00000000-0006-0000-0200-000006000000}">
      <text>
        <r>
          <rPr>
            <b/>
            <sz val="9"/>
            <color indexed="81"/>
            <rFont val="Tahoma"/>
            <family val="2"/>
          </rPr>
          <t>NatyT:</t>
        </r>
        <r>
          <rPr>
            <sz val="9"/>
            <color indexed="81"/>
            <rFont val="Tahoma"/>
            <family val="2"/>
          </rPr>
          <t xml:space="preserve">
impacto por el maximola
por el prababilidad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<sst xmlns="http://schemas.openxmlformats.org/spreadsheetml/2006/main" count="545" uniqueCount="282">
  <si>
    <t>Proceso:</t>
  </si>
  <si>
    <t>Objetivo:</t>
  </si>
  <si>
    <t>Alcance:</t>
  </si>
  <si>
    <t>Impacto</t>
  </si>
  <si>
    <t>Descripción del Riesgo</t>
  </si>
  <si>
    <t>Zona de Riesgo Inherente</t>
  </si>
  <si>
    <t>No. Control</t>
  </si>
  <si>
    <t>Impacto Residual Final</t>
  </si>
  <si>
    <t>Zona de Riesgo Final</t>
  </si>
  <si>
    <t>Tratamiento</t>
  </si>
  <si>
    <t>Responsable</t>
  </si>
  <si>
    <t>Fecha Implementación</t>
  </si>
  <si>
    <t>N.</t>
  </si>
  <si>
    <t>IMPACTO</t>
  </si>
  <si>
    <t>SIGCMA</t>
  </si>
  <si>
    <t xml:space="preserve">MATRIZ DE RIESGOS SIGCMA </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</si>
  <si>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</si>
  <si>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</si>
  <si>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</si>
  <si>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</si>
  <si>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</si>
  <si>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</si>
  <si>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</si>
  <si>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</si>
  <si>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</si>
  <si>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</si>
  <si>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Tabla Criterios para definir el nivel de probabilidad</t>
  </si>
  <si>
    <t>Frecuencia de la Actividad</t>
  </si>
  <si>
    <t>Probabilidad</t>
  </si>
  <si>
    <t>Muy Baja</t>
  </si>
  <si>
    <t>Baja</t>
  </si>
  <si>
    <t>Media</t>
  </si>
  <si>
    <t>Alta</t>
  </si>
  <si>
    <t>Muy Alta</t>
  </si>
  <si>
    <t>Tabla Criterios para definir el nivel de impacto</t>
  </si>
  <si>
    <t>Pérdida Reputacional</t>
  </si>
  <si>
    <t>Menor</t>
  </si>
  <si>
    <t>Moderado</t>
  </si>
  <si>
    <t>Mayor</t>
  </si>
  <si>
    <t>Catastrófico</t>
  </si>
  <si>
    <t xml:space="preserve">     El riesgo afecta la imagen de la entidad con algunos usuarios de relevancia frente al logro de los objetivos</t>
  </si>
  <si>
    <t>Extremo</t>
  </si>
  <si>
    <t>Alto</t>
  </si>
  <si>
    <t>Bajo</t>
  </si>
  <si>
    <t xml:space="preserve">No. </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</si>
  <si>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</si>
  <si>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</si>
  <si>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</si>
  <si>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</si>
  <si>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</si>
  <si>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</si>
  <si>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</si>
  <si>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</si>
  <si>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</si>
  <si>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</si>
  <si>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</si>
  <si>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</si>
  <si>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</si>
  <si>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</si>
  <si>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</si>
  <si>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</si>
  <si>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</si>
  <si>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</si>
  <si>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</si>
  <si>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</si>
  <si>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MediaModerado</t>
  </si>
  <si>
    <t>Leve</t>
  </si>
  <si>
    <t>Probabilidad Residual Final</t>
  </si>
  <si>
    <t>Muy AltaLeve</t>
  </si>
  <si>
    <t>Muy AltaMenor</t>
  </si>
  <si>
    <t>Muy AltaModerado</t>
  </si>
  <si>
    <t>Muy AltaMayor</t>
  </si>
  <si>
    <t>Muy AltaCatastrófico</t>
  </si>
  <si>
    <t>Evitar</t>
  </si>
  <si>
    <t>Afectación Económica</t>
  </si>
  <si>
    <t>Incumplimiento de las metas establecidas</t>
  </si>
  <si>
    <t>Reducir (Compartir),Reducir(Mitigar), Evitar</t>
  </si>
  <si>
    <t>Evitar,Reducir (Compartir),Reducir(Mitigar)</t>
  </si>
  <si>
    <t xml:space="preserve"> Matriz de Calor </t>
  </si>
  <si>
    <t xml:space="preserve">IDENTIFICACIÓN DEL RIESGO </t>
  </si>
  <si>
    <t>VALORACION RIESGO RESIDUAL</t>
  </si>
  <si>
    <t>OPCION DE MANEJO</t>
  </si>
  <si>
    <t>ACTIVIDADES</t>
  </si>
  <si>
    <t>PROCESO LIDER</t>
  </si>
  <si>
    <t>FECHA DE LA ACTIVIDAD</t>
  </si>
  <si>
    <t>ANÁLISIS DEL RESULTADO FINAL 
1 TRIMESTRE</t>
  </si>
  <si>
    <t>PROBABILIDAD</t>
  </si>
  <si>
    <t>NIVEL</t>
  </si>
  <si>
    <t xml:space="preserve">IMPACTO </t>
  </si>
  <si>
    <t>CENTRAL</t>
  </si>
  <si>
    <t>SECCIONAL</t>
  </si>
  <si>
    <t xml:space="preserve"> INICIO
DIA/MES/AÑO</t>
  </si>
  <si>
    <t>FIN 
DIA/MES/AÑO</t>
  </si>
  <si>
    <t>Aceptar el riesgo</t>
  </si>
  <si>
    <t>Aceptar el riesgo, Reducir (Compartir),Reducir(Mitigar)</t>
  </si>
  <si>
    <t xml:space="preserve">Nivel Central </t>
  </si>
  <si>
    <t>Riesgo</t>
  </si>
  <si>
    <t>#</t>
  </si>
  <si>
    <t>Causas</t>
  </si>
  <si>
    <t>Probabilidad inherente</t>
  </si>
  <si>
    <t>Impacto inherente</t>
  </si>
  <si>
    <t xml:space="preserve">RIESGO </t>
  </si>
  <si>
    <t>DESCRIPCIÓN  DEL RIESGO</t>
  </si>
  <si>
    <t>CAUSAS</t>
  </si>
  <si>
    <t>IDENTIFICACIÓN DEL RIESGO</t>
  </si>
  <si>
    <t>EVALUACIÓN DE RIESGO - VALORACIÓN DE LOS CONTROLES</t>
  </si>
  <si>
    <t>EVALUACIÓN DEL RIESGO - NIVEL DEL RIESGO RESIDUAL</t>
  </si>
  <si>
    <t>IDENTIFICACIÓN DEL RIEGO</t>
  </si>
  <si>
    <t>No. Referencia</t>
  </si>
  <si>
    <t>Muy Alta
5</t>
  </si>
  <si>
    <t>Alta
4</t>
  </si>
  <si>
    <t>Media
3</t>
  </si>
  <si>
    <t>Baja
2</t>
  </si>
  <si>
    <t>Muy Baja
1</t>
  </si>
  <si>
    <t>Leve
1</t>
  </si>
  <si>
    <t>Menor
2</t>
  </si>
  <si>
    <t>Moderado
3</t>
  </si>
  <si>
    <t>Mayor
4</t>
  </si>
  <si>
    <t>Catastrófico
5</t>
  </si>
  <si>
    <t xml:space="preserve">EFECTOS  </t>
  </si>
  <si>
    <t>CALIFICACION DEL RIESGO</t>
  </si>
  <si>
    <t>Número de veces que se realizó  la actividad en un año o se  proyecta  realizar</t>
  </si>
  <si>
    <t>Número de veces que se materializo el riesgo en un  año</t>
  </si>
  <si>
    <t xml:space="preserve">Frecuencia:  Número de casos materializados /Total de actividades </t>
  </si>
  <si>
    <t xml:space="preserve">Factibilidad </t>
  </si>
  <si>
    <t>Puede ocurrir solo en circunstancias excepcionales</t>
  </si>
  <si>
    <t xml:space="preserve"> Puede ocurrir en algún momento</t>
  </si>
  <si>
    <t xml:space="preserve"> Podría ocurrir en algún momento</t>
  </si>
  <si>
    <t>Probablemente ocurrirá en la mayoria de las circunstancias</t>
  </si>
  <si>
    <t>Se espera que ocurra en la mayoría de las circunstancias</t>
  </si>
  <si>
    <t>% Frecuencia</t>
  </si>
  <si>
    <t>PROBABILIDAD INHERENTE</t>
  </si>
  <si>
    <t>IMPACTO INHERENTE</t>
  </si>
  <si>
    <t>Hechos o noticias que afectan la imagen a nivel interno.</t>
  </si>
  <si>
    <t>Hechos o noticias que afectan la imagen de la entidad a nivel de ciudad o municipio.</t>
  </si>
  <si>
    <t>Hechos o noticias que afectan la imagen a nivel departamental.</t>
  </si>
  <si>
    <t>Hechos o noticias que afectan la entidad a nivel nacional.</t>
  </si>
  <si>
    <t>Hechos o noticias que afectan la imagen de la entidad a nivel nacional e internacional</t>
  </si>
  <si>
    <t>Incumplimiento del 20% de los indicadores del proceso</t>
  </si>
  <si>
    <t>Incumplimiento del 40% de los indicadores del proceso</t>
  </si>
  <si>
    <t>Incumplimiento del 60% de los indicadores del proceso</t>
  </si>
  <si>
    <t>Incumplimiento del 80% de los indicadores del proceso</t>
  </si>
  <si>
    <t>Incumplimiento del 100% de los indicadores del proceso</t>
  </si>
  <si>
    <t>Interrupción en la prestación del servicio judicial</t>
  </si>
  <si>
    <t>Interrupción en la prestación del servicio administrativo</t>
  </si>
  <si>
    <t xml:space="preserve">Interrupción en la prestación del servicio entre 0 a 48 horas habiles al año </t>
  </si>
  <si>
    <t xml:space="preserve">Interrupción en la prestación del servicio entre 0 a 96 horas habiles al año </t>
  </si>
  <si>
    <t xml:space="preserve">Interrupción en la prestación del servicio entre 49 a 96 horas  habiles al año  </t>
  </si>
  <si>
    <t xml:space="preserve">Interrupción en la prestación del servicio entre 97 a 192 horas  habiles al año  </t>
  </si>
  <si>
    <t xml:space="preserve">Interrupción en la prestación del servicio entre 97 a 144 horas   habiles al año  </t>
  </si>
  <si>
    <t xml:space="preserve">Interrupción en la prestación del servicio entre193 a 288 horas   habiles al año  </t>
  </si>
  <si>
    <t xml:space="preserve">Interrupción en la prestación del servicio entre 145 a 192 horas </t>
  </si>
  <si>
    <t xml:space="preserve">Interrupción en la prestación del servicio entre 289 a 384 horas </t>
  </si>
  <si>
    <t xml:space="preserve">Interrupción en la prestación del servicio entre 193 a 240 horas  habiles al año   </t>
  </si>
  <si>
    <t xml:space="preserve">Interrupción en la prestación del servicio entre 385 a 540 horas  habiles al año   </t>
  </si>
  <si>
    <t>RIESGO INHERENTE</t>
  </si>
  <si>
    <t>ZONA DE RIESGO INHERENTE</t>
  </si>
  <si>
    <t>VALORACIÓN DEL RIESGO INHERENTE</t>
  </si>
  <si>
    <t>SI</t>
  </si>
  <si>
    <t>NO</t>
  </si>
  <si>
    <t>Efectos</t>
  </si>
  <si>
    <t>Resultados entre 0- 4%</t>
  </si>
  <si>
    <t>Resultados entre 5%- 9%</t>
  </si>
  <si>
    <t>Resultados entre 10%- 29%</t>
  </si>
  <si>
    <t>Resultados entre 30% - 49%</t>
  </si>
  <si>
    <t>Resultados entre 50% - 100%</t>
  </si>
  <si>
    <t>Eficacia del cada control</t>
  </si>
  <si>
    <t>Zona Riesgo Residual</t>
  </si>
  <si>
    <t xml:space="preserve">¿El control esta documentado? </t>
  </si>
  <si>
    <t>¿Queda evidencia de la ejecución del control?</t>
  </si>
  <si>
    <t>¿La frecuencia de la ejecución del control es adecuada?</t>
  </si>
  <si>
    <t>¿Esta definido el responsable de la ejecución del control?</t>
  </si>
  <si>
    <t>¿Queda evidencia de la socialización o capacitación a los responsables?</t>
  </si>
  <si>
    <t>¿Queda evidencia de la ejecución del control ?</t>
  </si>
  <si>
    <t>Actividades</t>
  </si>
  <si>
    <t>VALORACIÓN  DEL RIESGO - NIVEL DEL RIESGO RESIDUAL</t>
  </si>
  <si>
    <t>IMPACTO INHERENTE TOTAL</t>
  </si>
  <si>
    <t>VALORACIÓN DEL EFECTO</t>
  </si>
  <si>
    <t>Valoración de los controles preventivos</t>
  </si>
  <si>
    <t>Valoración de los controles correctivos</t>
  </si>
  <si>
    <t>Opción de Tratamiento</t>
  </si>
  <si>
    <t xml:space="preserve">Criterios para calificar la eficacia de  los controles preventivos
</t>
  </si>
  <si>
    <t>CONTROLES PREVENTIVOS 
(Controles para las causas - Disminuyen la probabilidad)</t>
  </si>
  <si>
    <t>CONTROLES CORRECTIVOS
(Controles para los efectos - Disminuyen el impacto)</t>
  </si>
  <si>
    <t>Criterios para calificar controles correctivos</t>
  </si>
  <si>
    <t>Probabilidad Residual</t>
  </si>
  <si>
    <t xml:space="preserve">Impacto Residual </t>
  </si>
  <si>
    <t>¿Está definido el responsable de la ejecución del control?</t>
  </si>
  <si>
    <t xml:space="preserve">¿El control está documentado? </t>
  </si>
  <si>
    <t>RIESGO RESIDUAL</t>
  </si>
  <si>
    <t xml:space="preserve">HOJA </t>
  </si>
  <si>
    <t xml:space="preserve">Causas </t>
  </si>
  <si>
    <t>Diligenciar el nombre del proceso al cual se le identificarán y valorarán los riesgos.</t>
  </si>
  <si>
    <t>Diligenciar el objetivo del proceso. ( Ver caracterización del proceso)</t>
  </si>
  <si>
    <t>Diligenciar el alcance del proceso.( Ver caracterización del proceso)</t>
  </si>
  <si>
    <t>Enumerar  consecutivamente los riesgos  (1, 2,…)</t>
  </si>
  <si>
    <t>Enunciar   el riesgo</t>
  </si>
  <si>
    <t xml:space="preserve">Identificar  las causas que pueden generar el riesgo. Estas pueden estar relacionadas entre otros con factores de:  recursos financieros, talento humano,infraestructura, estilo de dirección, procedimientos, docyumentación, etc. </t>
  </si>
  <si>
    <t>Diligenciar  el número de veces que se  ejecuta la actividad durante el año si se  conocen estadisticas.  Si no hay  estadísticas , proyectar  de acuerdo con el conocimiento que se tíene del proceso .</t>
  </si>
  <si>
    <t>Número de veces que se materializó el riesgo en un  año</t>
  </si>
  <si>
    <t xml:space="preserve">Probabilidad </t>
  </si>
  <si>
    <t xml:space="preserve">La Hoja calcula la probabilidad de acuerdo con los datos anteriores- Ver Tabla Proabilidades- Hoja </t>
  </si>
  <si>
    <t xml:space="preserve">Efectos </t>
  </si>
  <si>
    <t xml:space="preserve">Seleccionar  por cada efecto que identifico  la valoración que le correspondería en terminos de afectación </t>
  </si>
  <si>
    <t>Valor Inherente</t>
  </si>
  <si>
    <t>Compartir</t>
  </si>
  <si>
    <t>Reducir (Mitigar)</t>
  </si>
  <si>
    <t>1. Falta de ética de los servidores públicos (Debilidades en principios y valores)</t>
  </si>
  <si>
    <t>Afectación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</si>
  <si>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</si>
  <si>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</si>
  <si>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</si>
  <si>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</si>
  <si>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</si>
  <si>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2. Falta de ética de terceros interesados  (Debilidades principios y valores)</t>
  </si>
  <si>
    <t>Ofrecer, prometer, entregar, aceptar o solicitar una ventaja indebida para conseguir el favorecimiento competitivo  en  la adjudicación y adiciones  de  contratos relacionados con la elaboración de  estudios o investigaciones socio – jurídicas ,  en beneficio propio y de terceros.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</si>
  <si>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t>
    </r>
  </si>
  <si>
    <r>
      <t xml:space="preserve"> -</t>
    </r>
    <r>
      <rPr>
        <sz val="11"/>
        <rFont val="Arial Narrow"/>
        <family val="2"/>
      </rPr>
      <t xml:space="preserve"> </t>
    </r>
    <r>
      <rPr>
        <b/>
        <sz val="11"/>
        <rFont val="Arial Narrow"/>
        <family val="2"/>
      </rPr>
      <t xml:space="preserve"> Hoja 3. Identificación de Riesgos</t>
    </r>
    <r>
      <rPr>
        <sz val="10"/>
        <rFont val="Arial Narrow"/>
        <family val="2"/>
      </rPr>
      <t xml:space="preserve">. </t>
    </r>
  </si>
  <si>
    <t>Frecuencia</t>
  </si>
  <si>
    <t xml:space="preserve">La Hoja calcula la frecuencia de acuerdo con los datos anteriores- Ver Tabla Probabilidades- Hoja </t>
  </si>
  <si>
    <t xml:space="preserve">La Hoja calcula la probabilidad de acuerdo con los datos anteriores- Ver Tabla Probabilidades- Hoja </t>
  </si>
  <si>
    <t>Seleccionar  el efecto o los efectos que  se  enfrentarian de materializarse el riesgo. Se pueden seleccionar   1 o mas de los 5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</si>
  <si>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del Efecto </t>
  </si>
  <si>
    <t>Impacto Inherente</t>
  </si>
  <si>
    <t>Impacto  InherenteTotal</t>
  </si>
  <si>
    <t>Zona de Riesgos Inherente</t>
  </si>
  <si>
    <r>
      <t xml:space="preserve"> -</t>
    </r>
    <r>
      <rPr>
        <sz val="11"/>
        <rFont val="Arial Narrow"/>
        <family val="2"/>
      </rPr>
      <t xml:space="preserve"> </t>
    </r>
    <r>
      <rPr>
        <b/>
        <sz val="11"/>
        <rFont val="Arial Narrow"/>
        <family val="2"/>
      </rPr>
      <t xml:space="preserve"> Hoja 4 Valoración Controles:</t>
    </r>
    <r>
      <rPr>
        <sz val="11"/>
        <rFont val="Arial Narrow"/>
        <family val="2"/>
      </rPr>
      <t xml:space="preserve"> Información pertinente refente a los controles y mitigación del riesgo</t>
    </r>
  </si>
  <si>
    <t>La Hoja lo trae de la Hoja anterior</t>
  </si>
  <si>
    <t>La Hoja trae el Riesgo de la Hoja anterior</t>
  </si>
  <si>
    <t>La Hoja trae las causas de la Hoja anterior.</t>
  </si>
  <si>
    <t>Controles preventivos</t>
  </si>
  <si>
    <t>Relacione las medidas con las que cuenta el proceso actualmente para prevenir que el riesgo se materialice por cada una de las causas identificadas. Debe haber coherencia entre las causas y los controles preventivos.</t>
  </si>
  <si>
    <t>Criterios para calificar los controles (preventivos) - ¿El control está documentado?</t>
  </si>
  <si>
    <t>Responda la pregunta con SI o NO, según corresponda.</t>
  </si>
  <si>
    <t>Criterios para calificar los controles (preventivos) - ¿Queda evidencia de la ejecución del control?</t>
  </si>
  <si>
    <t>Criterios para calificar los controles (preventivos) - ¿La frecuencia de la ejecución del control es adecuada?</t>
  </si>
  <si>
    <t>Criterios para calificar los controles (preventivos) - ¿Esta definido el repsonsable de la ejecución del control?</t>
  </si>
  <si>
    <t>Valoración de controles preventivos</t>
  </si>
  <si>
    <t>La Hoja calcula esta valor de acuerdo con los datos anteriores</t>
  </si>
  <si>
    <t>La Hoja los trae de la Hoja anterior</t>
  </si>
  <si>
    <t>Controles correctivos</t>
  </si>
  <si>
    <t>Relacione los contratles existentes que podrían disminuir el impacto del efecto en caso de que el riesgo se materializara. Los controles correctivos deben ser coherentes con los efectos.</t>
  </si>
  <si>
    <t>Criterios para calificar los controles (correctivos)  - ¿El control está documentado?</t>
  </si>
  <si>
    <t>Criterios para calificar los controles (correctivos) - ¿Queda evidencia de la socialización o capacitación a los responsables?</t>
  </si>
  <si>
    <t>Criterios para calificar los controles (correctivos) - ¿Está definido el resposable de la ejecución del control?</t>
  </si>
  <si>
    <t>Criterios para calificar los controles (correctivos)- ¿Queda evidencia de la ejecución del controll?</t>
  </si>
  <si>
    <t>Valoración de controles correctivos</t>
  </si>
  <si>
    <t>Probabilidad residual</t>
  </si>
  <si>
    <t>Impacto residual</t>
  </si>
  <si>
    <t>Zona de Riesgo Residual</t>
  </si>
  <si>
    <r>
      <t xml:space="preserve"> - </t>
    </r>
    <r>
      <rPr>
        <b/>
        <sz val="10"/>
        <rFont val="Arial Narrow"/>
        <family val="2"/>
      </rPr>
      <t xml:space="preserve"> Hoja 5 Mapa Final</t>
    </r>
    <r>
      <rPr>
        <sz val="10"/>
        <rFont val="Arial Narrow"/>
        <family val="2"/>
      </rPr>
      <t>. Resumen todos los aspectos de valoracion del riesgo inherente y residual. Se relacionan las acciones de tratamiento del riesgo enfocadas en mejorar la valoración de los controles existentes y la creación de controles inexistentes.</t>
    </r>
  </si>
  <si>
    <r>
      <t xml:space="preserve"> -</t>
    </r>
    <r>
      <rPr>
        <sz val="11"/>
        <rFont val="Arial Narrow"/>
        <family val="2"/>
      </rPr>
      <t xml:space="preserve"> </t>
    </r>
    <r>
      <rPr>
        <b/>
        <sz val="11"/>
        <rFont val="Arial Narrow"/>
        <family val="2"/>
      </rPr>
      <t xml:space="preserve"> Hoja 6 Criterios: </t>
    </r>
    <r>
      <rPr>
        <sz val="11"/>
        <rFont val="Arial Narrow"/>
        <family val="2"/>
      </rPr>
      <t>Tablas de probabilidad e impacto</t>
    </r>
    <r>
      <rPr>
        <sz val="10"/>
        <rFont val="Arial Narrow"/>
        <family val="2"/>
      </rPr>
      <t>.</t>
    </r>
  </si>
  <si>
    <r>
      <t xml:space="preserve"> -</t>
    </r>
    <r>
      <rPr>
        <sz val="11"/>
        <rFont val="Arial Narrow"/>
        <family val="2"/>
      </rPr>
      <t xml:space="preserve"> </t>
    </r>
    <r>
      <rPr>
        <b/>
        <sz val="11"/>
        <rFont val="Arial Narrow"/>
        <family val="2"/>
      </rPr>
      <t xml:space="preserve"> Hoja 7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</si>
  <si>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para Seguimiento para cada trimestre</t>
    </r>
    <r>
      <rPr>
        <sz val="10"/>
        <rFont val="Arial Narrow"/>
        <family val="2"/>
      </rPr>
      <t xml:space="preserve">: En estas hojas de cálculo se realiza el seguimiento trimestral de la gestión de riesgos. </t>
    </r>
  </si>
  <si>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</si>
  <si>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</si>
  <si>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</si>
  <si>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</si>
  <si>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</si>
  <si>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Afectación económica menor o igual a 45 SMMLV</t>
  </si>
  <si>
    <t>Afectación económica entre 46 SMMLV y 450 SMMLV</t>
  </si>
  <si>
    <t>Afectación económica entre 451 y 1000 SMMLV</t>
  </si>
  <si>
    <t>Afectación económica entre 1001 y 4000 SMMLV</t>
  </si>
  <si>
    <t>Afectación económica mas de 4000 SMMLV</t>
  </si>
  <si>
    <t>Modernización de la gestión judicial</t>
  </si>
  <si>
    <t xml:space="preserve">Describir el riesgo  de forma más amplia para mayor comprensión </t>
  </si>
  <si>
    <t>Diligenciar  el número de veces que se  materializó el riesgo, en el año anterior.   Si no hay  estadísticas coloque cero</t>
  </si>
  <si>
    <t>Realizar  programas de formación, capacitación y sensibilización en temas de probidad y ética de lo público.</t>
  </si>
  <si>
    <t>Acciones de respuesta ante noticias que afectan la imagen de la entidad</t>
  </si>
  <si>
    <t xml:space="preserve">Pólizas de Calidad y Cumplimiento </t>
  </si>
  <si>
    <t>Modernizacion de la gestion Judicial</t>
  </si>
  <si>
    <t>Modernizacion de la Gestion Judicial</t>
  </si>
  <si>
    <t>3. Falta de controles en la supervisión técnica del contrato.</t>
  </si>
  <si>
    <t>Seguimiento y ejecución
1.	Conformar equipos interdisciplinarios para el apoyo de la supervisión técnica
2.	Identificar responsabilidades en los equipos de apoyo a la supervisión técnica
3.	Revisar productos y entregables relacionados con cada estudio que se ejecute
4.	Sustentar las decisiones técnicas en la revisión de información obtenida de las condicones contractuales y especificaciones técnicas del respectivo contrato</t>
  </si>
  <si>
    <t xml:space="preserve">3. Debilidades en los controles del procedimiento  para Diseñar y Desarrollar Estudios e Investigaciónes Sociojurídicos </t>
  </si>
  <si>
    <t>Ofrecer, prometer, entregar, aceptar o solicitar una ventaja indebida para influir o direccionar los conceptos en la supervisón técnica en los procesos de contratación con el objetivo de favorecer intereses propios o de terceros.</t>
  </si>
  <si>
    <t>Cuando se favorece indebidamente a contratistas a través de conceptos en la supervisión técnica que direccionen la ejecución del contrato en beneficio propio o de terceros</t>
  </si>
  <si>
    <t xml:space="preserve">1. Conformar equipos interdisciplinarios para conformar el comite estructurador
2. Identificar responsabilidades en los comités estructuradores
3. Elaborar documentos por el comité estructurador interdisciplinario.
4. Sustentar las decisiones en antecedentes e información obtenida del análisis del sector.
</t>
  </si>
  <si>
    <t xml:space="preserve">Socializar del SGAS del Consejo Superior de la Judicatura. </t>
  </si>
  <si>
    <t>Definir  o  ajustar  los modelos de  gestión  a  partir  de  los resultados de  los estudios que  sobre  el  particular  se realizan y las leyes que así lo establezcan con el fin de fortalecer el funcionamiento del aparato de justicia, dando cumplimiento en el marco del sistema de gestión de calidad, medio ambiente y salud y seguridad en el trabajo y antisoborno</t>
  </si>
  <si>
    <t xml:space="preserve">Cuando por indebido interés 
Ofrecer, prometer, entregar, aceptar o solicitar una ventaja indebida para conseguir el favorecimiento competitivo  en  la adjudicación y adiciones  de  contratos relacionados con la elaboración de  estudios o investigaciones socio – jurídicas ,  en beneficio propio y de terceros
 </t>
  </si>
  <si>
    <t xml:space="preserve">Socializar el SGAS del Consejo Superior de la Judicatura.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</si>
</sst>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58">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0"/>
      <name val="Arial Narrow"/>
      <family val="2"/>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sz val="11"/>
      <color theme="1"/>
      <name val="Arial"/>
      <family val="2"/>
    </font>
    <font>
      <sz val="10"/>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10"/>
      <color theme="8"/>
      <name val="Calibri"/>
      <family val="2"/>
      <scheme val="minor"/>
    </font>
  </fonts>
  <fills count="19">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FF00"/>
        <bgColor indexed="64"/>
      </patternFill>
    </fill>
  </fills>
  <borders count="105">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style="thick">
        <color theme="0"/>
      </right>
      <top style="dashed">
        <color theme="9" tint="-0.24994659260841701"/>
      </top>
      <bottom style="thick">
        <color theme="0"/>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thick">
        <color theme="0"/>
      </left>
      <right style="thick">
        <color theme="0"/>
      </right>
      <top/>
      <bottom style="thin">
        <color indexed="64"/>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double">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n">
        <color theme="0"/>
      </left>
      <right/>
      <top style="double">
        <color indexed="64"/>
      </top>
      <bottom/>
      <diagonal/>
    </border>
    <border>
      <left/>
      <right style="double">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s>
  <cellStyleXfs count="6">
    <xf numFmtId="0" fontId="0" fillId="0" borderId="0"/>
    <xf numFmtId="0" fontId="8" fillId="0" borderId="0"/>
    <xf numFmtId="0" fontId="14" fillId="0" borderId="0"/>
    <xf numFmtId="43" fontId="39" fillId="0" borderId="0" applyFont="0" applyFill="0" applyBorder="0" applyAlignment="0" applyProtection="0"/>
    <xf numFmtId="9" fontId="39" fillId="0" borderId="0" applyFont="0" applyFill="0" applyBorder="0" applyAlignment="0" applyProtection="0"/>
    <xf numFmtId="0" fontId="8" fillId="0" borderId="0"/>
  </cellStyleXfs>
  <cellXfs count="380">
    <xf numFmtId="0" fontId="0" fillId="0" borderId="0" xfId="0"/>
    <xf numFmtId="0" fontId="1" fillId="3" borderId="0" xfId="0" applyFont="1" applyFill="1"/>
    <xf numFmtId="0" fontId="1" fillId="3" borderId="0" xfId="0" applyFont="1" applyFill="1" applyAlignment="1">
      <alignment horizontal="center" vertical="center"/>
    </xf>
    <xf numFmtId="0" fontId="0" fillId="3" borderId="0" xfId="0" applyFill="1"/>
    <xf numFmtId="0" fontId="9" fillId="3" borderId="16" xfId="1" applyFont="1" applyFill="1" applyBorder="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17" xfId="1" applyFont="1" applyFill="1" applyBorder="1"/>
    <xf numFmtId="0" fontId="20" fillId="3" borderId="0" xfId="0" applyFont="1" applyFill="1"/>
    <xf numFmtId="0" fontId="3" fillId="3" borderId="0" xfId="0" applyFont="1" applyFill="1" applyAlignment="1">
      <alignment horizontal="left" vertical="center"/>
    </xf>
    <xf numFmtId="0" fontId="0" fillId="0" borderId="0" xfId="0" applyAlignment="1">
      <alignment wrapText="1"/>
    </xf>
    <xf numFmtId="0" fontId="0" fillId="0" borderId="0" xfId="0" applyAlignment="1">
      <alignment horizontal="left"/>
    </xf>
    <xf numFmtId="0" fontId="25" fillId="3" borderId="0" xfId="0" applyFont="1" applyFill="1"/>
    <xf numFmtId="0" fontId="19"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9" fillId="0" borderId="0" xfId="0" applyFont="1"/>
    <xf numFmtId="0" fontId="21"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21" fillId="0" borderId="0" xfId="0" applyFont="1"/>
    <xf numFmtId="0" fontId="0" fillId="0" borderId="0" xfId="0" applyProtection="1">
      <protection locked="0"/>
    </xf>
    <xf numFmtId="0" fontId="36" fillId="15" borderId="48" xfId="0" applyFont="1" applyFill="1" applyBorder="1" applyAlignment="1" applyProtection="1">
      <alignment horizontal="center" vertical="center" textRotation="90"/>
      <protection locked="0"/>
    </xf>
    <xf numFmtId="0" fontId="37" fillId="4" borderId="48" xfId="0" applyFont="1" applyFill="1" applyBorder="1" applyAlignment="1">
      <alignment horizontal="center" vertical="center" wrapText="1"/>
    </xf>
    <xf numFmtId="0" fontId="30" fillId="16" borderId="0" xfId="0" applyFont="1" applyFill="1"/>
    <xf numFmtId="0" fontId="21"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21" fillId="3" borderId="0" xfId="0" applyFont="1" applyFill="1"/>
    <xf numFmtId="0" fontId="36" fillId="4" borderId="48" xfId="0" applyFont="1" applyFill="1" applyBorder="1" applyAlignment="1" applyProtection="1">
      <alignment vertical="center" wrapText="1"/>
      <protection locked="0"/>
    </xf>
    <xf numFmtId="0" fontId="36" fillId="4" borderId="48" xfId="0" applyFont="1" applyFill="1" applyBorder="1" applyAlignment="1" applyProtection="1">
      <alignment horizontal="center" vertical="center" wrapText="1"/>
      <protection locked="0"/>
    </xf>
    <xf numFmtId="0" fontId="9" fillId="3" borderId="17" xfId="1" applyFont="1" applyFill="1" applyBorder="1" applyAlignment="1">
      <alignment horizontal="left" vertical="top" wrapText="1"/>
    </xf>
    <xf numFmtId="0" fontId="0" fillId="0" borderId="9" xfId="0" applyBorder="1" applyAlignment="1">
      <alignment horizontal="left" vertical="center" wrapText="1"/>
    </xf>
    <xf numFmtId="0" fontId="0" fillId="0" borderId="34" xfId="0" applyBorder="1" applyAlignment="1">
      <alignment horizontal="left" vertical="center" wrapText="1"/>
    </xf>
    <xf numFmtId="0" fontId="28" fillId="4" borderId="0" xfId="0" applyFont="1" applyFill="1" applyAlignment="1">
      <alignment vertical="center"/>
    </xf>
    <xf numFmtId="0" fontId="28" fillId="4" borderId="0" xfId="0" applyFont="1" applyFill="1" applyAlignment="1">
      <alignment horizontal="left" vertical="center"/>
    </xf>
    <xf numFmtId="164" fontId="0" fillId="0" borderId="0" xfId="3" applyNumberFormat="1" applyFont="1" applyAlignment="1">
      <alignment horizontal="center"/>
    </xf>
    <xf numFmtId="2" fontId="0" fillId="0" borderId="9" xfId="3" applyNumberFormat="1" applyFont="1" applyBorder="1" applyAlignment="1">
      <alignment horizontal="center" vertical="center" wrapText="1"/>
    </xf>
    <xf numFmtId="2" fontId="0" fillId="0" borderId="0" xfId="3" applyNumberFormat="1" applyFont="1"/>
    <xf numFmtId="164" fontId="0" fillId="0" borderId="0" xfId="3" applyNumberFormat="1" applyFont="1"/>
    <xf numFmtId="2" fontId="0" fillId="0" borderId="0" xfId="0" applyNumberFormat="1"/>
    <xf numFmtId="0" fontId="28" fillId="4" borderId="14" xfId="0" applyFont="1" applyFill="1" applyBorder="1" applyAlignment="1">
      <alignment horizontal="left" vertical="center"/>
    </xf>
    <xf numFmtId="0" fontId="28" fillId="4" borderId="14" xfId="0" applyFont="1" applyFill="1" applyBorder="1" applyAlignment="1">
      <alignment vertical="center"/>
    </xf>
    <xf numFmtId="0" fontId="28" fillId="4" borderId="47" xfId="0" applyFont="1" applyFill="1" applyBorder="1" applyAlignment="1">
      <alignment vertical="center"/>
    </xf>
    <xf numFmtId="0" fontId="28" fillId="4" borderId="46" xfId="0" applyFont="1" applyFill="1" applyBorder="1" applyAlignment="1">
      <alignment vertical="center"/>
    </xf>
    <xf numFmtId="0" fontId="1" fillId="3" borderId="44" xfId="0" applyFont="1" applyFill="1" applyBorder="1" applyAlignment="1">
      <alignment horizontal="center" vertical="center"/>
    </xf>
    <xf numFmtId="4" fontId="0" fillId="0" borderId="34" xfId="0" applyNumberFormat="1" applyBorder="1" applyAlignment="1">
      <alignment vertical="center" wrapText="1"/>
    </xf>
    <xf numFmtId="0" fontId="28" fillId="4" borderId="70" xfId="0" applyFont="1" applyFill="1" applyBorder="1" applyAlignment="1">
      <alignment vertical="center"/>
    </xf>
    <xf numFmtId="0" fontId="0" fillId="0" borderId="40" xfId="0" applyBorder="1" applyAlignment="1">
      <alignment horizontal="center" vertical="center" wrapText="1"/>
    </xf>
    <xf numFmtId="0" fontId="26" fillId="0" borderId="70" xfId="0" applyFont="1" applyBorder="1" applyAlignment="1" applyProtection="1">
      <alignment horizontal="left" vertical="top" wrapText="1"/>
      <protection locked="0"/>
    </xf>
    <xf numFmtId="0" fontId="26" fillId="0" borderId="70" xfId="0" applyFont="1" applyBorder="1" applyAlignment="1" applyProtection="1">
      <alignment vertical="top" wrapText="1"/>
      <protection locked="0"/>
    </xf>
    <xf numFmtId="0" fontId="20" fillId="0" borderId="70" xfId="0" applyFont="1" applyBorder="1" applyAlignment="1" applyProtection="1">
      <alignment horizontal="left" vertical="top" wrapText="1"/>
      <protection locked="0"/>
    </xf>
    <xf numFmtId="0" fontId="0" fillId="3" borderId="0" xfId="0" applyFill="1" applyAlignment="1">
      <alignment horizontal="center" vertical="center"/>
    </xf>
    <xf numFmtId="0" fontId="25" fillId="3" borderId="0" xfId="0" applyFont="1" applyFill="1" applyAlignment="1">
      <alignment horizontal="center" vertical="center"/>
    </xf>
    <xf numFmtId="0" fontId="20" fillId="3" borderId="0" xfId="0" applyFont="1" applyFill="1" applyAlignment="1">
      <alignment horizontal="center" vertical="center"/>
    </xf>
    <xf numFmtId="0" fontId="0" fillId="0" borderId="0" xfId="0" applyAlignment="1">
      <alignment horizontal="center" vertical="center"/>
    </xf>
    <xf numFmtId="1" fontId="0" fillId="3" borderId="0" xfId="0" applyNumberFormat="1" applyFill="1" applyAlignment="1">
      <alignment horizontal="center"/>
    </xf>
    <xf numFmtId="0" fontId="15" fillId="3" borderId="0" xfId="0" applyFont="1" applyFill="1" applyAlignment="1">
      <alignment horizontal="left" vertical="center" wrapText="1"/>
    </xf>
    <xf numFmtId="0" fontId="16" fillId="3" borderId="0" xfId="1" applyFont="1" applyFill="1" applyAlignment="1">
      <alignment horizontal="justify" vertical="center" wrapText="1"/>
    </xf>
    <xf numFmtId="0" fontId="15" fillId="3" borderId="0" xfId="0" applyFont="1" applyFill="1" applyAlignment="1">
      <alignment horizontal="center" vertical="center" wrapText="1"/>
    </xf>
    <xf numFmtId="0" fontId="9" fillId="3" borderId="0" xfId="1" applyFont="1" applyFill="1" applyAlignment="1">
      <alignment horizontal="center" vertical="center"/>
    </xf>
    <xf numFmtId="0" fontId="4" fillId="4" borderId="48" xfId="0" applyFont="1" applyFill="1" applyBorder="1" applyAlignment="1">
      <alignment horizontal="center" vertical="center" textRotation="90" wrapText="1"/>
    </xf>
    <xf numFmtId="0" fontId="4" fillId="4" borderId="49" xfId="0" applyFont="1" applyFill="1" applyBorder="1" applyAlignment="1">
      <alignment horizontal="center" vertical="center" textRotation="90" wrapText="1"/>
    </xf>
    <xf numFmtId="0" fontId="4" fillId="4" borderId="51" xfId="0" applyFont="1" applyFill="1" applyBorder="1" applyAlignment="1">
      <alignment horizontal="center" vertical="center"/>
    </xf>
    <xf numFmtId="0" fontId="4" fillId="4" borderId="69" xfId="0" applyFont="1" applyFill="1" applyBorder="1" applyAlignment="1">
      <alignment vertical="center"/>
    </xf>
    <xf numFmtId="0" fontId="4" fillId="4" borderId="66" xfId="0" applyFont="1" applyFill="1" applyBorder="1" applyAlignment="1">
      <alignment vertical="center"/>
    </xf>
    <xf numFmtId="0" fontId="4" fillId="4" borderId="65" xfId="0" applyFont="1" applyFill="1" applyBorder="1" applyAlignment="1">
      <alignment vertical="center"/>
    </xf>
    <xf numFmtId="0" fontId="4" fillId="4" borderId="0" xfId="0" applyFont="1" applyFill="1" applyAlignment="1">
      <alignment vertical="center"/>
    </xf>
    <xf numFmtId="0" fontId="31" fillId="0" borderId="16" xfId="0" applyFont="1" applyBorder="1" applyAlignment="1">
      <alignment horizontal="center" vertical="center" wrapText="1"/>
    </xf>
    <xf numFmtId="43" fontId="0" fillId="3" borderId="0" xfId="3" applyFont="1" applyFill="1"/>
    <xf numFmtId="0" fontId="2" fillId="3" borderId="43" xfId="0" applyFont="1" applyFill="1" applyBorder="1" applyAlignment="1" applyProtection="1">
      <alignment vertical="center" wrapText="1"/>
      <protection locked="0"/>
    </xf>
    <xf numFmtId="0" fontId="2" fillId="3" borderId="14" xfId="0" applyFont="1" applyFill="1" applyBorder="1" applyAlignment="1" applyProtection="1">
      <alignment vertical="center" wrapText="1"/>
      <protection locked="0"/>
    </xf>
    <xf numFmtId="0" fontId="2" fillId="3" borderId="47" xfId="0" applyFont="1" applyFill="1" applyBorder="1" applyAlignment="1" applyProtection="1">
      <alignment vertical="center" wrapText="1"/>
      <protection locked="0"/>
    </xf>
    <xf numFmtId="3" fontId="0" fillId="0" borderId="34" xfId="0" applyNumberFormat="1" applyBorder="1" applyAlignment="1">
      <alignment horizontal="left" vertical="center" wrapText="1"/>
    </xf>
    <xf numFmtId="3" fontId="0" fillId="0" borderId="0" xfId="0" applyNumberFormat="1" applyAlignment="1">
      <alignment horizontal="left"/>
    </xf>
    <xf numFmtId="0" fontId="42" fillId="4" borderId="48" xfId="0" applyFont="1" applyFill="1" applyBorder="1" applyAlignment="1">
      <alignment horizontal="center" vertical="center" textRotation="90"/>
    </xf>
    <xf numFmtId="0" fontId="4" fillId="4" borderId="82" xfId="0" applyFont="1" applyFill="1" applyBorder="1" applyAlignment="1">
      <alignment horizontal="center" vertical="center" textRotation="90" wrapText="1"/>
    </xf>
    <xf numFmtId="2" fontId="0" fillId="0" borderId="41" xfId="3" applyNumberFormat="1" applyFont="1" applyBorder="1" applyAlignment="1">
      <alignment horizontal="center" vertical="center" wrapText="1"/>
    </xf>
    <xf numFmtId="0" fontId="4" fillId="4" borderId="8" xfId="0" applyFont="1" applyFill="1" applyBorder="1" applyAlignment="1">
      <alignment horizontal="center" vertical="center" textRotation="90" wrapText="1"/>
    </xf>
    <xf numFmtId="0" fontId="19" fillId="3" borderId="9" xfId="0" applyFont="1" applyFill="1" applyBorder="1"/>
    <xf numFmtId="0" fontId="31" fillId="0" borderId="9" xfId="0" applyFont="1" applyBorder="1" applyAlignment="1">
      <alignment horizontal="center" vertical="center" wrapText="1"/>
    </xf>
    <xf numFmtId="0" fontId="24" fillId="13" borderId="9" xfId="0" applyFont="1" applyFill="1" applyBorder="1" applyAlignment="1" applyProtection="1">
      <alignment horizontal="center" vertical="center" wrapText="1" readingOrder="1"/>
      <protection hidden="1"/>
    </xf>
    <xf numFmtId="0" fontId="24" fillId="14" borderId="9" xfId="0" applyFont="1" applyFill="1" applyBorder="1" applyAlignment="1" applyProtection="1">
      <alignment horizontal="center" vertical="center" wrapText="1" readingOrder="1"/>
      <protection hidden="1"/>
    </xf>
    <xf numFmtId="0" fontId="24" fillId="17" borderId="9" xfId="0" applyFont="1" applyFill="1" applyBorder="1" applyAlignment="1" applyProtection="1">
      <alignment horizontal="center" vertical="center" wrapText="1" readingOrder="1"/>
      <protection hidden="1"/>
    </xf>
    <xf numFmtId="0" fontId="24" fillId="7" borderId="9" xfId="0" applyFont="1" applyFill="1" applyBorder="1" applyAlignment="1" applyProtection="1">
      <alignment horizontal="center" vertical="center" wrapText="1" readingOrder="1"/>
      <protection hidden="1"/>
    </xf>
    <xf numFmtId="0" fontId="5" fillId="4" borderId="9" xfId="0" applyFont="1" applyFill="1" applyBorder="1" applyAlignment="1">
      <alignment horizontal="left" vertical="center"/>
    </xf>
    <xf numFmtId="0" fontId="4" fillId="4" borderId="63" xfId="0" applyFont="1" applyFill="1" applyBorder="1" applyAlignment="1">
      <alignment horizontal="center" vertical="center"/>
    </xf>
    <xf numFmtId="0" fontId="4" fillId="4" borderId="48" xfId="0" applyFont="1" applyFill="1" applyBorder="1" applyAlignment="1">
      <alignment horizontal="center" vertical="center" wrapText="1"/>
    </xf>
    <xf numFmtId="0" fontId="4" fillId="4" borderId="84"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42" xfId="0" applyFont="1" applyFill="1" applyBorder="1" applyAlignment="1">
      <alignment horizontal="center" vertical="center" wrapText="1" readingOrder="1"/>
    </xf>
    <xf numFmtId="0" fontId="47" fillId="7" borderId="9" xfId="0" applyFont="1" applyFill="1" applyBorder="1" applyAlignment="1">
      <alignment horizontal="center" vertical="center" wrapText="1" readingOrder="1"/>
    </xf>
    <xf numFmtId="0" fontId="47" fillId="0" borderId="32" xfId="0" applyFont="1" applyBorder="1" applyAlignment="1">
      <alignment horizontal="center" vertical="center" wrapText="1" readingOrder="1"/>
    </xf>
    <xf numFmtId="9" fontId="47" fillId="0" borderId="32" xfId="4" applyFont="1" applyBorder="1" applyAlignment="1">
      <alignment horizontal="center" vertical="center" wrapText="1" readingOrder="1"/>
    </xf>
    <xf numFmtId="0" fontId="47" fillId="0" borderId="32" xfId="0" applyFont="1" applyBorder="1" applyAlignment="1">
      <alignment horizontal="justify" vertical="center" wrapText="1" readingOrder="1"/>
    </xf>
    <xf numFmtId="1" fontId="47" fillId="0" borderId="33" xfId="3" applyNumberFormat="1" applyFont="1" applyBorder="1" applyAlignment="1">
      <alignment horizontal="center" vertical="center" wrapText="1" readingOrder="1"/>
    </xf>
    <xf numFmtId="0" fontId="47" fillId="8" borderId="9" xfId="0" applyFont="1" applyFill="1" applyBorder="1" applyAlignment="1">
      <alignment horizontal="center" vertical="center" wrapText="1" readingOrder="1"/>
    </xf>
    <xf numFmtId="0" fontId="47" fillId="9" borderId="9" xfId="0" applyFont="1" applyFill="1" applyBorder="1" applyAlignment="1">
      <alignment horizontal="center" vertical="center" wrapText="1" readingOrder="1"/>
    </xf>
    <xf numFmtId="0" fontId="47" fillId="10" borderId="9" xfId="0" applyFont="1" applyFill="1" applyBorder="1" applyAlignment="1">
      <alignment horizontal="center" vertical="center" wrapText="1" readingOrder="1"/>
    </xf>
    <xf numFmtId="0" fontId="48" fillId="11" borderId="9"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32" xfId="0" applyFont="1" applyFill="1" applyBorder="1" applyAlignment="1">
      <alignment horizontal="center" vertical="center" wrapText="1" readingOrder="1"/>
    </xf>
    <xf numFmtId="0" fontId="47" fillId="8" borderId="33" xfId="0" applyFont="1" applyFill="1" applyBorder="1" applyAlignment="1">
      <alignment horizontal="center" vertical="center" wrapText="1" readingOrder="1"/>
    </xf>
    <xf numFmtId="0" fontId="47" fillId="9" borderId="33" xfId="0" applyFont="1" applyFill="1" applyBorder="1" applyAlignment="1">
      <alignment horizontal="center" vertical="center" wrapText="1" readingOrder="1"/>
    </xf>
    <xf numFmtId="0" fontId="47" fillId="10" borderId="33" xfId="0" applyFont="1" applyFill="1" applyBorder="1" applyAlignment="1">
      <alignment horizontal="center" vertical="center" wrapText="1" readingOrder="1"/>
    </xf>
    <xf numFmtId="0" fontId="48" fillId="11" borderId="33"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87" xfId="0" applyFill="1" applyBorder="1"/>
    <xf numFmtId="0" fontId="4" fillId="4" borderId="86" xfId="0" applyFont="1" applyFill="1" applyBorder="1" applyAlignment="1">
      <alignment horizontal="center" vertical="center" wrapText="1"/>
    </xf>
    <xf numFmtId="0" fontId="9" fillId="3" borderId="42" xfId="1" applyFont="1" applyFill="1" applyBorder="1"/>
    <xf numFmtId="0" fontId="9" fillId="3" borderId="39" xfId="1" applyFont="1" applyFill="1" applyBorder="1"/>
    <xf numFmtId="0" fontId="36" fillId="4" borderId="9" xfId="1" applyFont="1" applyFill="1" applyBorder="1" applyAlignment="1">
      <alignment horizontal="center" vertical="center"/>
    </xf>
    <xf numFmtId="0" fontId="9" fillId="3" borderId="9" xfId="1" applyFont="1" applyFill="1" applyBorder="1" applyAlignment="1">
      <alignment horizontal="center" vertical="center"/>
    </xf>
    <xf numFmtId="0" fontId="0" fillId="0" borderId="34" xfId="0" applyBorder="1" applyAlignment="1">
      <alignment horizontal="center" vertical="center" wrapText="1"/>
    </xf>
    <xf numFmtId="0" fontId="4" fillId="3" borderId="63" xfId="0" applyFont="1" applyFill="1" applyBorder="1" applyAlignment="1">
      <alignment horizontal="center" vertical="center"/>
    </xf>
    <xf numFmtId="0" fontId="4" fillId="3" borderId="8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39" xfId="0" applyFill="1" applyBorder="1" applyAlignment="1">
      <alignment horizontal="center" vertical="center" wrapText="1"/>
    </xf>
    <xf numFmtId="0" fontId="0" fillId="3" borderId="34" xfId="0" applyFill="1" applyBorder="1" applyAlignment="1">
      <alignment horizontal="center" vertical="center" wrapText="1"/>
    </xf>
    <xf numFmtId="0" fontId="0" fillId="0" borderId="9" xfId="0" applyBorder="1" applyAlignment="1">
      <alignment vertical="center" wrapText="1"/>
    </xf>
    <xf numFmtId="0" fontId="18" fillId="5" borderId="0" xfId="0" applyFont="1" applyFill="1" applyAlignment="1">
      <alignment horizontal="center" vertical="center"/>
    </xf>
    <xf numFmtId="0" fontId="20" fillId="0" borderId="0" xfId="0" applyFont="1" applyProtection="1">
      <protection locked="0"/>
    </xf>
    <xf numFmtId="0" fontId="45" fillId="6" borderId="0" xfId="0" applyFont="1" applyFill="1" applyAlignment="1">
      <alignment vertical="center" wrapText="1" readingOrder="1"/>
    </xf>
    <xf numFmtId="0" fontId="49" fillId="0" borderId="44" xfId="0" applyFont="1" applyBorder="1" applyAlignment="1">
      <alignment vertical="top" wrapText="1"/>
    </xf>
    <xf numFmtId="0" fontId="49" fillId="0" borderId="0" xfId="0" applyFont="1" applyAlignment="1">
      <alignment vertical="top" wrapText="1"/>
    </xf>
    <xf numFmtId="0" fontId="49" fillId="0" borderId="91" xfId="0" applyFont="1" applyBorder="1" applyAlignment="1">
      <alignment vertical="top" wrapText="1"/>
    </xf>
    <xf numFmtId="0" fontId="12" fillId="3" borderId="16" xfId="1" quotePrefix="1" applyFont="1" applyFill="1" applyBorder="1" applyAlignment="1">
      <alignment horizontal="justify" vertical="top" wrapText="1"/>
    </xf>
    <xf numFmtId="0" fontId="12" fillId="3" borderId="0" xfId="1" quotePrefix="1" applyFont="1" applyFill="1" applyAlignment="1">
      <alignment horizontal="justify" vertical="top" wrapText="1"/>
    </xf>
    <xf numFmtId="0" fontId="12" fillId="3" borderId="17" xfId="1" quotePrefix="1" applyFont="1" applyFill="1" applyBorder="1" applyAlignment="1">
      <alignment horizontal="justify" vertical="top" wrapText="1"/>
    </xf>
    <xf numFmtId="0" fontId="13" fillId="3" borderId="16" xfId="1" applyFont="1" applyFill="1" applyBorder="1"/>
    <xf numFmtId="0" fontId="57" fillId="0" borderId="70" xfId="0" applyFont="1" applyBorder="1" applyAlignment="1" applyProtection="1">
      <alignment horizontal="left" vertical="top" wrapText="1"/>
      <protection locked="0"/>
    </xf>
    <xf numFmtId="0" fontId="0" fillId="0" borderId="34" xfId="0" applyBorder="1" applyAlignment="1">
      <alignment horizontal="center" vertical="center" wrapText="1"/>
    </xf>
    <xf numFmtId="0" fontId="26" fillId="0" borderId="45"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26" fillId="0" borderId="9" xfId="0" applyFont="1" applyBorder="1" applyAlignment="1" applyProtection="1">
      <alignment vertical="top" wrapText="1"/>
      <protection locked="0"/>
    </xf>
    <xf numFmtId="0" fontId="0" fillId="0" borderId="34" xfId="0" applyBorder="1" applyAlignment="1">
      <alignment horizontal="center" vertical="center" wrapText="1"/>
    </xf>
    <xf numFmtId="0" fontId="0" fillId="0" borderId="41" xfId="0" applyBorder="1"/>
    <xf numFmtId="0" fontId="0" fillId="0" borderId="9" xfId="0" applyBorder="1" applyAlignment="1">
      <alignment horizontal="justify" vertical="top" wrapText="1"/>
    </xf>
    <xf numFmtId="0" fontId="20" fillId="0" borderId="104" xfId="5" applyFont="1" applyFill="1" applyBorder="1" applyAlignment="1" applyProtection="1">
      <alignment horizontal="justify" vertical="center" wrapText="1"/>
      <protection locked="0"/>
    </xf>
    <xf numFmtId="3" fontId="0" fillId="0" borderId="34" xfId="0" applyNumberFormat="1" applyFont="1" applyBorder="1" applyAlignment="1">
      <alignment horizontal="left" vertical="center" wrapText="1"/>
    </xf>
    <xf numFmtId="0" fontId="0" fillId="0" borderId="34" xfId="0" applyFont="1" applyBorder="1" applyAlignment="1">
      <alignment horizontal="center" vertical="center" wrapText="1"/>
    </xf>
    <xf numFmtId="0" fontId="0" fillId="0" borderId="40" xfId="0" applyFont="1" applyBorder="1" applyAlignment="1">
      <alignment horizontal="center" vertical="center" wrapText="1"/>
    </xf>
    <xf numFmtId="0" fontId="20" fillId="0" borderId="39" xfId="0" applyFont="1" applyBorder="1" applyAlignment="1">
      <alignment horizontal="left" vertical="top" wrapText="1"/>
    </xf>
    <xf numFmtId="0" fontId="20" fillId="0" borderId="103" xfId="0" applyFont="1" applyBorder="1" applyAlignment="1">
      <alignment horizontal="left" vertical="top" wrapText="1"/>
    </xf>
    <xf numFmtId="0" fontId="20" fillId="0" borderId="45"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0" fillId="0" borderId="45" xfId="0" applyFont="1" applyBorder="1"/>
    <xf numFmtId="0" fontId="20" fillId="0" borderId="9" xfId="0" applyFont="1" applyBorder="1" applyAlignment="1" applyProtection="1">
      <alignment vertical="top" wrapText="1"/>
      <protection locked="0"/>
    </xf>
    <xf numFmtId="0" fontId="52" fillId="0" borderId="0" xfId="0" applyFont="1" applyAlignment="1">
      <alignment horizontal="center"/>
    </xf>
    <xf numFmtId="0" fontId="0" fillId="0" borderId="100" xfId="0" applyBorder="1" applyAlignment="1">
      <alignment horizontal="left" vertical="top" wrapText="1"/>
    </xf>
    <xf numFmtId="0" fontId="0" fillId="0" borderId="101" xfId="0" applyBorder="1" applyAlignment="1">
      <alignment horizontal="left" vertical="top" wrapText="1"/>
    </xf>
    <xf numFmtId="0" fontId="0" fillId="0" borderId="102" xfId="0" applyBorder="1" applyAlignment="1">
      <alignment horizontal="left" vertical="top" wrapText="1"/>
    </xf>
    <xf numFmtId="0" fontId="0" fillId="0" borderId="16"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9" fillId="3" borderId="29" xfId="1" applyFont="1" applyFill="1" applyBorder="1" applyAlignment="1">
      <alignment horizontal="left" vertical="top" wrapText="1"/>
    </xf>
    <xf numFmtId="0" fontId="9" fillId="3" borderId="30" xfId="1" applyFont="1" applyFill="1" applyBorder="1" applyAlignment="1">
      <alignment horizontal="left" vertical="top" wrapText="1"/>
    </xf>
    <xf numFmtId="0" fontId="9" fillId="3" borderId="31" xfId="1" applyFont="1" applyFill="1" applyBorder="1" applyAlignment="1">
      <alignment horizontal="left" vertical="top" wrapText="1"/>
    </xf>
    <xf numFmtId="0" fontId="15" fillId="3" borderId="9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6" fillId="3" borderId="9" xfId="1" applyFont="1" applyFill="1" applyBorder="1" applyAlignment="1">
      <alignment horizontal="justify" vertical="center" wrapText="1"/>
    </xf>
    <xf numFmtId="0" fontId="16" fillId="3" borderId="97" xfId="1" applyFont="1" applyFill="1" applyBorder="1" applyAlignment="1">
      <alignment horizontal="justify" vertical="center" wrapText="1"/>
    </xf>
    <xf numFmtId="0" fontId="15" fillId="3" borderId="98"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6" fillId="3" borderId="35" xfId="1" applyFont="1" applyFill="1" applyBorder="1" applyAlignment="1">
      <alignment horizontal="justify" vertical="center" wrapText="1"/>
    </xf>
    <xf numFmtId="0" fontId="16" fillId="3" borderId="99" xfId="1" applyFont="1" applyFill="1" applyBorder="1" applyAlignment="1">
      <alignment horizontal="justify" vertical="center" wrapText="1"/>
    </xf>
    <xf numFmtId="0" fontId="9" fillId="3" borderId="16" xfId="1" applyFont="1" applyFill="1" applyBorder="1" applyAlignment="1">
      <alignment horizontal="left" vertical="top" wrapText="1"/>
    </xf>
    <xf numFmtId="0" fontId="9" fillId="3" borderId="0" xfId="1" applyFont="1" applyFill="1" applyAlignment="1">
      <alignment horizontal="left" vertical="top" wrapText="1"/>
    </xf>
    <xf numFmtId="0" fontId="9" fillId="3" borderId="17" xfId="1" applyFont="1" applyFill="1" applyBorder="1" applyAlignment="1">
      <alignment horizontal="left" vertical="top" wrapText="1"/>
    </xf>
    <xf numFmtId="0" fontId="15" fillId="3" borderId="90" xfId="0" applyFont="1" applyFill="1" applyBorder="1" applyAlignment="1">
      <alignment horizontal="center" vertical="center" wrapText="1"/>
    </xf>
    <xf numFmtId="0" fontId="15" fillId="3" borderId="28" xfId="0" applyFont="1" applyFill="1" applyBorder="1" applyAlignment="1">
      <alignment horizontal="center" vertical="center" wrapText="1"/>
    </xf>
    <xf numFmtId="0" fontId="16" fillId="3" borderId="26" xfId="1" applyFont="1" applyFill="1" applyBorder="1" applyAlignment="1">
      <alignment horizontal="left" vertical="center" wrapText="1"/>
    </xf>
    <xf numFmtId="0" fontId="16" fillId="3" borderId="27" xfId="1" applyFont="1" applyFill="1" applyBorder="1" applyAlignment="1">
      <alignment horizontal="left" vertical="center" wrapText="1"/>
    </xf>
    <xf numFmtId="0" fontId="17" fillId="4" borderId="21" xfId="2" applyFont="1" applyFill="1" applyBorder="1" applyAlignment="1">
      <alignment horizontal="center" vertical="center" wrapText="1"/>
    </xf>
    <xf numFmtId="0" fontId="17" fillId="4" borderId="22" xfId="2" applyFont="1" applyFill="1" applyBorder="1" applyAlignment="1">
      <alignment horizontal="center" vertical="center" wrapText="1"/>
    </xf>
    <xf numFmtId="0" fontId="17" fillId="4" borderId="92" xfId="1" applyFont="1" applyFill="1" applyBorder="1" applyAlignment="1">
      <alignment horizontal="center" vertical="center"/>
    </xf>
    <xf numFmtId="0" fontId="17" fillId="4" borderId="93" xfId="1" applyFont="1" applyFill="1" applyBorder="1" applyAlignment="1">
      <alignment horizontal="center" vertical="center"/>
    </xf>
    <xf numFmtId="0" fontId="16" fillId="3" borderId="26" xfId="1" applyFont="1" applyFill="1" applyBorder="1" applyAlignment="1">
      <alignment horizontal="center" vertical="center" wrapText="1"/>
    </xf>
    <xf numFmtId="0" fontId="16" fillId="3" borderId="27" xfId="1"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0" borderId="90" xfId="0" applyFont="1" applyBorder="1" applyAlignment="1">
      <alignment horizontal="center" vertical="center" wrapText="1"/>
    </xf>
    <xf numFmtId="0" fontId="15" fillId="0" borderId="28" xfId="0" applyFont="1" applyBorder="1" applyAlignment="1">
      <alignment horizontal="center" vertical="center" wrapText="1"/>
    </xf>
    <xf numFmtId="0" fontId="15" fillId="18" borderId="90" xfId="0" applyFont="1" applyFill="1" applyBorder="1" applyAlignment="1">
      <alignment horizontal="center" vertical="center" wrapText="1"/>
    </xf>
    <xf numFmtId="0" fontId="15" fillId="18" borderId="28" xfId="0"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10" fillId="3" borderId="13" xfId="1" quotePrefix="1" applyFont="1" applyFill="1" applyBorder="1" applyAlignment="1">
      <alignment horizontal="left" vertical="top" wrapText="1"/>
    </xf>
    <xf numFmtId="0" fontId="10" fillId="3" borderId="14" xfId="1" quotePrefix="1" applyFont="1" applyFill="1" applyBorder="1" applyAlignment="1">
      <alignment horizontal="left" vertical="top" wrapText="1"/>
    </xf>
    <xf numFmtId="0" fontId="11" fillId="3" borderId="14" xfId="1" quotePrefix="1" applyFont="1" applyFill="1" applyBorder="1" applyAlignment="1">
      <alignment horizontal="left" vertical="top" wrapText="1"/>
    </xf>
    <xf numFmtId="0" fontId="11" fillId="3" borderId="15" xfId="1" quotePrefix="1" applyFont="1" applyFill="1" applyBorder="1" applyAlignment="1">
      <alignment horizontal="left" vertical="top" wrapText="1"/>
    </xf>
    <xf numFmtId="0" fontId="12" fillId="3" borderId="18" xfId="1" quotePrefix="1" applyFont="1" applyFill="1" applyBorder="1" applyAlignment="1">
      <alignment horizontal="justify" vertical="top" wrapText="1"/>
    </xf>
    <xf numFmtId="0" fontId="12" fillId="3" borderId="19" xfId="1" quotePrefix="1" applyFont="1" applyFill="1" applyBorder="1" applyAlignment="1">
      <alignment horizontal="justify" vertical="top" wrapText="1"/>
    </xf>
    <xf numFmtId="0" fontId="12" fillId="3" borderId="20" xfId="1" quotePrefix="1" applyFont="1" applyFill="1" applyBorder="1" applyAlignment="1">
      <alignment horizontal="justify" vertical="top" wrapText="1"/>
    </xf>
    <xf numFmtId="0" fontId="17" fillId="4" borderId="88" xfId="2" applyFont="1" applyFill="1" applyBorder="1" applyAlignment="1">
      <alignment horizontal="center" vertical="center" wrapText="1"/>
    </xf>
    <xf numFmtId="0" fontId="17" fillId="4" borderId="23" xfId="1" applyFont="1" applyFill="1" applyBorder="1" applyAlignment="1">
      <alignment horizontal="center" vertical="center"/>
    </xf>
    <xf numFmtId="0" fontId="17" fillId="4" borderId="24" xfId="1" applyFont="1" applyFill="1" applyBorder="1" applyAlignment="1">
      <alignment horizontal="center" vertical="center"/>
    </xf>
    <xf numFmtId="0" fontId="16" fillId="3" borderId="9" xfId="1" applyFont="1" applyFill="1" applyBorder="1" applyAlignment="1">
      <alignment horizontal="left" vertical="center" wrapText="1"/>
    </xf>
    <xf numFmtId="0" fontId="16" fillId="3" borderId="97" xfId="1" applyFont="1" applyFill="1" applyBorder="1" applyAlignment="1">
      <alignment horizontal="left" vertical="center" wrapText="1"/>
    </xf>
    <xf numFmtId="0" fontId="15" fillId="3" borderId="89" xfId="0" applyFont="1" applyFill="1" applyBorder="1" applyAlignment="1">
      <alignment horizontal="center" vertical="center" wrapText="1"/>
    </xf>
    <xf numFmtId="0" fontId="15" fillId="3" borderId="94"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6" fillId="3" borderId="45" xfId="1" applyFont="1" applyFill="1" applyBorder="1" applyAlignment="1">
      <alignment horizontal="left" vertical="center" wrapText="1"/>
    </xf>
    <xf numFmtId="0" fontId="16" fillId="3" borderId="95" xfId="1" applyFont="1" applyFill="1" applyBorder="1" applyAlignment="1">
      <alignment horizontal="left" vertical="center" wrapText="1"/>
    </xf>
    <xf numFmtId="0" fontId="0" fillId="0" borderId="9" xfId="0" applyBorder="1"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horizontal="center" vertical="center" wrapText="1"/>
    </xf>
    <xf numFmtId="0" fontId="0" fillId="0" borderId="34" xfId="0" applyBorder="1" applyAlignment="1">
      <alignment horizontal="center" vertical="center" wrapText="1"/>
    </xf>
    <xf numFmtId="1" fontId="0" fillId="0" borderId="42" xfId="4" applyNumberFormat="1" applyFont="1" applyBorder="1" applyAlignment="1">
      <alignment horizontal="center" vertical="center" wrapText="1"/>
    </xf>
    <xf numFmtId="1" fontId="0" fillId="0" borderId="39" xfId="4" applyNumberFormat="1" applyFont="1" applyBorder="1" applyAlignment="1">
      <alignment horizontal="center" vertical="center" wrapText="1"/>
    </xf>
    <xf numFmtId="0" fontId="4" fillId="4" borderId="49" xfId="0" applyFont="1" applyFill="1" applyBorder="1" applyAlignment="1">
      <alignment horizontal="center" vertical="center" wrapText="1"/>
    </xf>
    <xf numFmtId="0" fontId="4" fillId="4" borderId="8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80" xfId="0" applyFont="1" applyFill="1" applyBorder="1" applyAlignment="1">
      <alignment horizontal="center" vertical="center" wrapText="1"/>
    </xf>
    <xf numFmtId="0" fontId="22" fillId="0" borderId="34"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39" xfId="0" applyFont="1" applyBorder="1" applyAlignment="1">
      <alignment horizontal="center" vertical="center" wrapText="1"/>
    </xf>
    <xf numFmtId="0" fontId="0" fillId="0" borderId="42" xfId="0" applyBorder="1" applyAlignment="1">
      <alignment horizontal="left" vertical="center" wrapText="1"/>
    </xf>
    <xf numFmtId="0" fontId="0" fillId="0" borderId="39" xfId="0" applyBorder="1" applyAlignment="1">
      <alignment horizontal="left" vertical="center" wrapText="1"/>
    </xf>
    <xf numFmtId="0" fontId="0" fillId="0" borderId="34" xfId="0" applyBorder="1" applyAlignment="1">
      <alignment horizontal="left" vertical="center" wrapText="1"/>
    </xf>
    <xf numFmtId="0" fontId="6" fillId="3" borderId="4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0" xfId="0" applyFont="1" applyFill="1" applyAlignment="1">
      <alignment horizontal="center" vertical="center"/>
    </xf>
    <xf numFmtId="0" fontId="5" fillId="4" borderId="9" xfId="0" applyFont="1" applyFill="1" applyBorder="1" applyAlignment="1">
      <alignment horizontal="left" vertical="center"/>
    </xf>
    <xf numFmtId="0" fontId="4" fillId="4" borderId="49" xfId="0" applyFont="1" applyFill="1" applyBorder="1" applyAlignment="1">
      <alignment horizontal="center" vertical="center" textRotation="1"/>
    </xf>
    <xf numFmtId="0" fontId="4" fillId="4" borderId="52" xfId="0" applyFont="1" applyFill="1" applyBorder="1" applyAlignment="1">
      <alignment horizontal="center" vertical="center" textRotation="1"/>
    </xf>
    <xf numFmtId="0" fontId="4" fillId="4" borderId="66" xfId="0" applyFont="1" applyFill="1" applyBorder="1" applyAlignment="1">
      <alignment horizontal="center" vertical="center"/>
    </xf>
    <xf numFmtId="0" fontId="4" fillId="4" borderId="63" xfId="0" applyFont="1" applyFill="1" applyBorder="1" applyAlignment="1">
      <alignment horizontal="center" vertical="center"/>
    </xf>
    <xf numFmtId="0" fontId="2" fillId="3" borderId="9" xfId="0" applyFont="1" applyFill="1" applyBorder="1" applyAlignment="1" applyProtection="1">
      <alignment horizontal="left" vertical="center"/>
      <protection locked="0"/>
    </xf>
    <xf numFmtId="0" fontId="2" fillId="3" borderId="9" xfId="0" applyFont="1" applyFill="1" applyBorder="1" applyAlignment="1" applyProtection="1">
      <alignment horizontal="left" vertical="center" wrapText="1"/>
      <protection locked="0"/>
    </xf>
    <xf numFmtId="0" fontId="4" fillId="15" borderId="49" xfId="0" applyFont="1" applyFill="1" applyBorder="1" applyAlignment="1" applyProtection="1">
      <alignment horizontal="center" vertical="center" wrapText="1"/>
      <protection locked="0"/>
    </xf>
    <xf numFmtId="0" fontId="4" fillId="15" borderId="80" xfId="0" applyFont="1" applyFill="1" applyBorder="1" applyAlignment="1" applyProtection="1">
      <alignment horizontal="center" vertical="center" wrapText="1"/>
      <protection locked="0"/>
    </xf>
    <xf numFmtId="0" fontId="4" fillId="4" borderId="49" xfId="0" applyFont="1" applyFill="1" applyBorder="1" applyAlignment="1">
      <alignment horizontal="center" vertical="center"/>
    </xf>
    <xf numFmtId="0" fontId="4" fillId="4" borderId="52" xfId="0" applyFont="1" applyFill="1" applyBorder="1" applyAlignment="1">
      <alignment horizontal="center" vertical="center"/>
    </xf>
    <xf numFmtId="0" fontId="4" fillId="15" borderId="62" xfId="0" applyFont="1" applyFill="1" applyBorder="1" applyAlignment="1" applyProtection="1">
      <alignment horizontal="center" vertical="center"/>
      <protection locked="0"/>
    </xf>
    <xf numFmtId="0" fontId="4" fillId="15" borderId="63" xfId="0" applyFont="1" applyFill="1" applyBorder="1" applyAlignment="1" applyProtection="1">
      <alignment horizontal="center" vertical="center"/>
      <protection locked="0"/>
    </xf>
    <xf numFmtId="0" fontId="4" fillId="4" borderId="67" xfId="0" applyFont="1" applyFill="1" applyBorder="1" applyAlignment="1">
      <alignment horizontal="center" vertical="center"/>
    </xf>
    <xf numFmtId="0" fontId="4" fillId="4" borderId="68" xfId="0" applyFont="1" applyFill="1" applyBorder="1" applyAlignment="1">
      <alignment horizontal="center" vertical="center"/>
    </xf>
    <xf numFmtId="0" fontId="20" fillId="3" borderId="42"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5" fillId="4" borderId="42" xfId="0" applyFont="1" applyFill="1" applyBorder="1" applyAlignment="1">
      <alignment horizontal="left" vertical="center"/>
    </xf>
    <xf numFmtId="0" fontId="27" fillId="0" borderId="9" xfId="0" applyFont="1" applyBorder="1" applyAlignment="1">
      <alignment horizontal="center" vertical="center" wrapText="1"/>
    </xf>
    <xf numFmtId="9" fontId="0" fillId="0" borderId="42" xfId="4" applyFont="1" applyBorder="1" applyAlignment="1">
      <alignment horizontal="center" vertical="center" wrapText="1"/>
    </xf>
    <xf numFmtId="9" fontId="0" fillId="0" borderId="39" xfId="4" applyFont="1" applyBorder="1" applyAlignment="1">
      <alignment horizontal="center" vertical="center" wrapText="1"/>
    </xf>
    <xf numFmtId="9" fontId="0" fillId="0" borderId="34" xfId="4" applyFont="1" applyBorder="1" applyAlignment="1">
      <alignment horizontal="center" vertical="center" wrapText="1"/>
    </xf>
    <xf numFmtId="2" fontId="0" fillId="0" borderId="9" xfId="3" applyNumberFormat="1" applyFont="1" applyBorder="1" applyAlignment="1">
      <alignment horizontal="center" vertical="center" wrapText="1"/>
    </xf>
    <xf numFmtId="2" fontId="0" fillId="0" borderId="39" xfId="3" applyNumberFormat="1" applyFont="1" applyBorder="1" applyAlignment="1">
      <alignment horizontal="center" vertical="center" wrapText="1"/>
    </xf>
    <xf numFmtId="2" fontId="0" fillId="0" borderId="34" xfId="3" applyNumberFormat="1" applyFont="1" applyBorder="1" applyAlignment="1">
      <alignment horizontal="center" vertical="center" wrapText="1"/>
    </xf>
    <xf numFmtId="0" fontId="28" fillId="4" borderId="72" xfId="0" applyFont="1" applyFill="1" applyBorder="1" applyAlignment="1">
      <alignment horizontal="center" vertical="center"/>
    </xf>
    <xf numFmtId="0" fontId="28" fillId="4" borderId="73" xfId="0" applyFont="1" applyFill="1" applyBorder="1" applyAlignment="1">
      <alignment horizontal="center" vertical="center"/>
    </xf>
    <xf numFmtId="0" fontId="28" fillId="4" borderId="74" xfId="0" applyFont="1" applyFill="1" applyBorder="1" applyAlignment="1">
      <alignment horizontal="center" vertical="center"/>
    </xf>
    <xf numFmtId="0" fontId="28" fillId="4" borderId="0" xfId="0" applyFont="1" applyFill="1" applyAlignment="1">
      <alignment horizontal="center" vertical="center"/>
    </xf>
    <xf numFmtId="0" fontId="28" fillId="4" borderId="75" xfId="0" applyFont="1" applyFill="1" applyBorder="1" applyAlignment="1">
      <alignment horizontal="center" vertical="center"/>
    </xf>
    <xf numFmtId="0" fontId="28" fillId="4" borderId="76"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78"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8" xfId="0" applyFont="1" applyFill="1" applyBorder="1" applyAlignment="1">
      <alignment horizontal="center" vertical="center"/>
    </xf>
    <xf numFmtId="0" fontId="4" fillId="4" borderId="50"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48" xfId="0" applyFont="1" applyFill="1" applyBorder="1" applyAlignment="1">
      <alignment horizontal="center" vertical="center" textRotation="1"/>
    </xf>
    <xf numFmtId="3" fontId="4" fillId="4" borderId="48" xfId="0" applyNumberFormat="1" applyFont="1" applyFill="1" applyBorder="1" applyAlignment="1">
      <alignment horizontal="center" vertical="center"/>
    </xf>
    <xf numFmtId="0" fontId="4" fillId="4" borderId="48" xfId="0" applyFont="1" applyFill="1" applyBorder="1" applyAlignment="1">
      <alignment horizontal="center" vertical="center" textRotation="90" wrapText="1"/>
    </xf>
    <xf numFmtId="0" fontId="4" fillId="4" borderId="48" xfId="0" applyFont="1" applyFill="1" applyBorder="1" applyAlignment="1">
      <alignment horizontal="center" vertical="center" wrapText="1"/>
    </xf>
    <xf numFmtId="0" fontId="4" fillId="4" borderId="50"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5" fillId="4" borderId="70" xfId="0" applyFont="1" applyFill="1" applyBorder="1" applyAlignment="1">
      <alignment horizontal="left" vertical="center"/>
    </xf>
    <xf numFmtId="0" fontId="5" fillId="4" borderId="71" xfId="0" applyFont="1" applyFill="1" applyBorder="1" applyAlignment="1">
      <alignment horizontal="left" vertical="center"/>
    </xf>
    <xf numFmtId="0" fontId="5" fillId="4" borderId="77" xfId="0" applyFont="1" applyFill="1" applyBorder="1" applyAlignment="1">
      <alignment horizontal="left" vertical="center"/>
    </xf>
    <xf numFmtId="0" fontId="2" fillId="3" borderId="77"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protection locked="0"/>
    </xf>
    <xf numFmtId="0" fontId="2" fillId="3" borderId="70" xfId="0" applyFont="1" applyFill="1" applyBorder="1" applyAlignment="1" applyProtection="1">
      <alignment horizontal="left" vertical="center" wrapText="1"/>
      <protection locked="0"/>
    </xf>
    <xf numFmtId="0" fontId="2" fillId="3" borderId="71" xfId="0" applyFont="1" applyFill="1" applyBorder="1" applyAlignment="1" applyProtection="1">
      <alignment horizontal="left" vertical="center"/>
      <protection locked="0"/>
    </xf>
    <xf numFmtId="0" fontId="27" fillId="0" borderId="34" xfId="0" applyFont="1" applyBorder="1" applyAlignment="1">
      <alignment horizontal="center" vertical="center" wrapText="1"/>
    </xf>
    <xf numFmtId="0" fontId="0" fillId="0" borderId="9" xfId="0" applyBorder="1" applyAlignment="1">
      <alignment horizontal="center" vertical="center"/>
    </xf>
    <xf numFmtId="9" fontId="0" fillId="0" borderId="39" xfId="0" applyNumberFormat="1" applyBorder="1" applyAlignment="1">
      <alignment horizontal="center" vertical="center" wrapText="1"/>
    </xf>
    <xf numFmtId="9" fontId="0" fillId="0" borderId="34" xfId="0" applyNumberFormat="1" applyBorder="1" applyAlignment="1">
      <alignment horizontal="center" vertical="center" wrapText="1"/>
    </xf>
    <xf numFmtId="2" fontId="0" fillId="0" borderId="39" xfId="0" applyNumberFormat="1" applyBorder="1" applyAlignment="1">
      <alignment horizontal="center" vertical="center" wrapText="1"/>
    </xf>
    <xf numFmtId="2" fontId="0" fillId="0" borderId="34" xfId="0" applyNumberFormat="1" applyBorder="1" applyAlignment="1">
      <alignment horizontal="center" vertical="center" wrapText="1"/>
    </xf>
    <xf numFmtId="0" fontId="4" fillId="4" borderId="83"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65" xfId="0" applyFont="1" applyFill="1" applyBorder="1" applyAlignment="1">
      <alignment horizontal="center" vertical="center"/>
    </xf>
    <xf numFmtId="0" fontId="4" fillId="4" borderId="64" xfId="0" applyFont="1" applyFill="1" applyBorder="1" applyAlignment="1">
      <alignment horizontal="center" vertical="center"/>
    </xf>
    <xf numFmtId="0" fontId="28" fillId="4" borderId="9" xfId="0" applyFont="1" applyFill="1" applyBorder="1" applyAlignment="1">
      <alignment horizontal="center" vertical="center"/>
    </xf>
    <xf numFmtId="0" fontId="6" fillId="3" borderId="9" xfId="0" applyFont="1" applyFill="1" applyBorder="1" applyAlignment="1">
      <alignment horizontal="center" vertical="center"/>
    </xf>
    <xf numFmtId="0" fontId="49" fillId="0" borderId="44" xfId="0" applyFont="1" applyBorder="1" applyAlignment="1">
      <alignment horizontal="left" vertical="center" wrapText="1"/>
    </xf>
    <xf numFmtId="0" fontId="49" fillId="0" borderId="0" xfId="0" applyFont="1" applyAlignment="1">
      <alignment horizontal="left" vertical="center" wrapText="1"/>
    </xf>
    <xf numFmtId="0" fontId="49" fillId="0" borderId="91" xfId="0" applyFont="1" applyBorder="1" applyAlignment="1">
      <alignment horizontal="left" vertical="center" wrapText="1"/>
    </xf>
    <xf numFmtId="0" fontId="45" fillId="6" borderId="0" xfId="0" applyFont="1" applyFill="1" applyAlignment="1">
      <alignment horizontal="center" vertical="center" wrapText="1" readingOrder="1"/>
    </xf>
    <xf numFmtId="0" fontId="43" fillId="0" borderId="87" xfId="0" applyFont="1" applyBorder="1" applyAlignment="1">
      <alignment horizontal="center" vertical="center"/>
    </xf>
    <xf numFmtId="0" fontId="2"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23" fillId="5" borderId="0" xfId="0" applyFont="1" applyFill="1" applyAlignment="1">
      <alignment horizontal="center" vertical="center" wrapText="1"/>
    </xf>
    <xf numFmtId="0" fontId="32" fillId="12" borderId="0" xfId="0" applyFont="1" applyFill="1" applyAlignment="1">
      <alignment horizontal="center" vertical="center" textRotation="90" wrapText="1" readingOrder="1"/>
    </xf>
    <xf numFmtId="0" fontId="33" fillId="14" borderId="36" xfId="0" applyFont="1" applyFill="1" applyBorder="1" applyAlignment="1">
      <alignment horizontal="center" vertical="center" wrapText="1" readingOrder="1"/>
    </xf>
    <xf numFmtId="0" fontId="33" fillId="14" borderId="37" xfId="0" applyFont="1" applyFill="1" applyBorder="1" applyAlignment="1">
      <alignment horizontal="center" vertical="center" wrapText="1" readingOrder="1"/>
    </xf>
    <xf numFmtId="0" fontId="33" fillId="14" borderId="38" xfId="0" applyFont="1" applyFill="1" applyBorder="1" applyAlignment="1">
      <alignment horizontal="center" vertical="center" wrapText="1" readingOrder="1"/>
    </xf>
    <xf numFmtId="0" fontId="22" fillId="3" borderId="9" xfId="0" applyFont="1" applyFill="1" applyBorder="1" applyAlignment="1">
      <alignment horizontal="center" vertical="center" wrapText="1"/>
    </xf>
    <xf numFmtId="0" fontId="33" fillId="13" borderId="36" xfId="0" applyFont="1" applyFill="1" applyBorder="1" applyAlignment="1">
      <alignment horizontal="center" vertical="center" wrapText="1" readingOrder="1"/>
    </xf>
    <xf numFmtId="0" fontId="33" fillId="13" borderId="37" xfId="0" applyFont="1" applyFill="1" applyBorder="1" applyAlignment="1">
      <alignment horizontal="center" vertical="center" wrapText="1" readingOrder="1"/>
    </xf>
    <xf numFmtId="0" fontId="22" fillId="3" borderId="43" xfId="0" applyFont="1" applyFill="1" applyBorder="1" applyAlignment="1">
      <alignment horizontal="center" vertical="center" wrapText="1"/>
    </xf>
    <xf numFmtId="0" fontId="22" fillId="3" borderId="47" xfId="0" applyFont="1" applyFill="1" applyBorder="1" applyAlignment="1">
      <alignment horizontal="center" vertical="center" wrapText="1"/>
    </xf>
    <xf numFmtId="0" fontId="33" fillId="17" borderId="36" xfId="0" applyFont="1" applyFill="1" applyBorder="1" applyAlignment="1">
      <alignment horizontal="center" vertical="center" wrapText="1" readingOrder="1"/>
    </xf>
    <xf numFmtId="0" fontId="33" fillId="17" borderId="37" xfId="0" applyFont="1" applyFill="1" applyBorder="1" applyAlignment="1">
      <alignment horizontal="center" vertical="center" wrapText="1" readingOrder="1"/>
    </xf>
    <xf numFmtId="0" fontId="33" fillId="7" borderId="36" xfId="0" applyFont="1" applyFill="1" applyBorder="1" applyAlignment="1">
      <alignment horizontal="center" vertical="center" wrapText="1" readingOrder="1"/>
    </xf>
    <xf numFmtId="0" fontId="33" fillId="7" borderId="37" xfId="0" applyFont="1" applyFill="1" applyBorder="1" applyAlignment="1">
      <alignment horizontal="center" vertical="center" wrapText="1" readingOrder="1"/>
    </xf>
    <xf numFmtId="0" fontId="21" fillId="0" borderId="54"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4" xfId="0" applyFont="1" applyBorder="1" applyAlignment="1">
      <alignment horizontal="center"/>
    </xf>
    <xf numFmtId="0" fontId="21" fillId="0" borderId="39" xfId="0" applyFont="1" applyBorder="1" applyAlignment="1">
      <alignment horizontal="center"/>
    </xf>
    <xf numFmtId="0" fontId="21" fillId="0" borderId="57" xfId="0" applyFont="1" applyBorder="1" applyAlignment="1">
      <alignment horizontal="center"/>
    </xf>
    <xf numFmtId="1" fontId="35" fillId="0" borderId="53" xfId="0" applyNumberFormat="1" applyFont="1" applyBorder="1" applyAlignment="1" applyProtection="1">
      <alignment horizontal="center" vertical="center" wrapText="1"/>
      <protection locked="0"/>
    </xf>
    <xf numFmtId="1" fontId="35" fillId="0" borderId="55" xfId="0" applyNumberFormat="1" applyFont="1" applyBorder="1" applyAlignment="1" applyProtection="1">
      <alignment horizontal="center" vertical="center" wrapText="1"/>
      <protection locked="0"/>
    </xf>
    <xf numFmtId="1" fontId="35" fillId="0" borderId="56" xfId="0" applyNumberFormat="1" applyFont="1" applyBorder="1" applyAlignment="1" applyProtection="1">
      <alignment horizontal="center" vertical="center" wrapText="1"/>
      <protection locked="0"/>
    </xf>
    <xf numFmtId="1" fontId="26" fillId="0" borderId="45" xfId="0" applyNumberFormat="1" applyFont="1" applyBorder="1" applyAlignment="1">
      <alignment horizontal="center" vertical="center"/>
    </xf>
    <xf numFmtId="0" fontId="26" fillId="0" borderId="9" xfId="0" applyFont="1" applyBorder="1" applyAlignment="1">
      <alignment horizontal="center" vertical="center"/>
    </xf>
    <xf numFmtId="0" fontId="26" fillId="0" borderId="42" xfId="0" applyFont="1" applyBorder="1" applyAlignment="1">
      <alignment horizontal="center" vertical="center"/>
    </xf>
    <xf numFmtId="0" fontId="26" fillId="0" borderId="35" xfId="0" applyFont="1" applyBorder="1" applyAlignment="1">
      <alignment horizontal="center" vertical="center"/>
    </xf>
    <xf numFmtId="1" fontId="35" fillId="0" borderId="45" xfId="0" applyNumberFormat="1" applyFont="1" applyBorder="1" applyAlignment="1">
      <alignment horizontal="center" vertical="center"/>
    </xf>
    <xf numFmtId="0" fontId="35" fillId="0" borderId="9" xfId="0" applyFont="1" applyBorder="1" applyAlignment="1">
      <alignment horizontal="center" vertical="center"/>
    </xf>
    <xf numFmtId="0" fontId="35" fillId="0" borderId="42" xfId="0" applyFont="1" applyBorder="1" applyAlignment="1">
      <alignment horizontal="center" vertical="center"/>
    </xf>
    <xf numFmtId="0" fontId="35" fillId="0" borderId="35" xfId="0" applyFont="1" applyBorder="1" applyAlignment="1">
      <alignment horizontal="center" vertical="center"/>
    </xf>
    <xf numFmtId="0" fontId="30" fillId="16" borderId="58" xfId="0" applyFont="1" applyFill="1" applyBorder="1" applyAlignment="1">
      <alignment horizontal="center"/>
    </xf>
    <xf numFmtId="0" fontId="30" fillId="16" borderId="59" xfId="0" applyFont="1" applyFill="1" applyBorder="1" applyAlignment="1">
      <alignment horizontal="center"/>
    </xf>
    <xf numFmtId="0" fontId="7" fillId="3" borderId="9"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61"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6" xfId="0" applyFont="1" applyFill="1" applyBorder="1" applyAlignment="1">
      <alignment horizontal="center" vertical="center" wrapText="1"/>
    </xf>
    <xf numFmtId="0" fontId="37" fillId="4" borderId="49" xfId="0" applyFont="1" applyFill="1" applyBorder="1" applyAlignment="1">
      <alignment horizontal="center" vertical="center" wrapText="1"/>
    </xf>
    <xf numFmtId="0" fontId="37" fillId="4" borderId="5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6" fillId="4" borderId="50" xfId="0" applyFont="1" applyFill="1" applyBorder="1" applyAlignment="1" applyProtection="1">
      <alignment horizontal="center" vertical="center" wrapText="1"/>
      <protection locked="0"/>
    </xf>
    <xf numFmtId="0" fontId="36" fillId="4" borderId="50" xfId="0" applyFont="1" applyFill="1" applyBorder="1" applyAlignment="1">
      <alignment horizontal="center" vertical="center"/>
    </xf>
    <xf numFmtId="0" fontId="36" fillId="4" borderId="60" xfId="0" applyFont="1" applyFill="1" applyBorder="1" applyAlignment="1">
      <alignment horizontal="center" vertical="center"/>
    </xf>
    <xf numFmtId="0" fontId="36" fillId="4" borderId="51" xfId="0" applyFont="1" applyFill="1" applyBorder="1" applyAlignment="1">
      <alignment horizontal="center" vertical="center"/>
    </xf>
    <xf numFmtId="0" fontId="36" fillId="15" borderId="48" xfId="0" applyFont="1" applyFill="1" applyBorder="1" applyAlignment="1" applyProtection="1">
      <alignment horizontal="center" vertical="center" wrapText="1"/>
      <protection locked="0"/>
    </xf>
    <xf numFmtId="0" fontId="36" fillId="4" borderId="48" xfId="0" applyFont="1" applyFill="1" applyBorder="1" applyAlignment="1" applyProtection="1">
      <alignment horizontal="center" vertical="center" wrapText="1"/>
      <protection locked="0"/>
    </xf>
    <xf numFmtId="0" fontId="20" fillId="3" borderId="9" xfId="0" applyFont="1" applyFill="1" applyBorder="1" applyAlignment="1">
      <alignment horizontal="center" vertical="center" wrapText="1"/>
    </xf>
    <xf numFmtId="0" fontId="2" fillId="3" borderId="9" xfId="0" applyFont="1" applyFill="1" applyBorder="1" applyAlignment="1" applyProtection="1">
      <alignment vertical="center" wrapText="1"/>
      <protection locked="0"/>
    </xf>
    <xf numFmtId="9" fontId="0" fillId="0" borderId="9" xfId="4" applyFont="1" applyBorder="1" applyAlignment="1">
      <alignment horizontal="center" vertical="center" wrapText="1"/>
    </xf>
    <xf numFmtId="0" fontId="0" fillId="0" borderId="9" xfId="0" applyFont="1" applyBorder="1" applyAlignment="1">
      <alignment horizontal="justify" vertical="top" wrapText="1"/>
    </xf>
  </cellXfs>
  <cellStyles count="6">
    <cellStyle name="Millares" xfId="3" builtinId="3"/>
    <cellStyle name="Normal" xfId="0" builtinId="0"/>
    <cellStyle name="Normal - Style1 2" xfId="1" xr:uid="{00000000-0005-0000-0000-000002000000}"/>
    <cellStyle name="Normal 2" xfId="5" xr:uid="{AFB4F5F3-20B5-4B81-A5F4-6D541E87A114}"/>
    <cellStyle name="Normal 2 2" xfId="2" xr:uid="{00000000-0005-0000-0000-000003000000}"/>
    <cellStyle name="Porcentaje" xfId="4" builtinId="5"/>
  </cellStyles>
  <dxfs count="312">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theme="7" tint="0.39994506668294322"/>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915022</xdr:colOff>
      <xdr:row>2</xdr:row>
      <xdr:rowOff>283353</xdr:rowOff>
    </xdr:to>
    <xdr:pic>
      <xdr:nvPicPr>
        <xdr:cNvPr id="2" name="Imagen 1">
          <a:extLst>
            <a:ext uri="{FF2B5EF4-FFF2-40B4-BE49-F238E27FC236}">
              <a16:creationId xmlns:a16="http://schemas.microsoft.com/office/drawing/2014/main" id="{E3E43445-163D-4BB9-9069-9752949F7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1728107</xdr:colOff>
      <xdr:row>2</xdr:row>
      <xdr:rowOff>279038</xdr:rowOff>
    </xdr:to>
    <xdr:pic>
      <xdr:nvPicPr>
        <xdr:cNvPr id="2" name="Imagen 1">
          <a:extLst>
            <a:ext uri="{FF2B5EF4-FFF2-40B4-BE49-F238E27FC236}">
              <a16:creationId xmlns:a16="http://schemas.microsoft.com/office/drawing/2014/main" id="{C7D01FAC-DDC7-4982-BBFD-CF5AD96056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1306286</xdr:colOff>
      <xdr:row>2</xdr:row>
      <xdr:rowOff>200798</xdr:rowOff>
    </xdr:to>
    <xdr:pic>
      <xdr:nvPicPr>
        <xdr:cNvPr id="2" name="Imagen 1">
          <a:extLst>
            <a:ext uri="{FF2B5EF4-FFF2-40B4-BE49-F238E27FC236}">
              <a16:creationId xmlns:a16="http://schemas.microsoft.com/office/drawing/2014/main" id="{8177E67D-223D-4782-A24E-6FAF1A7DBA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550F61E5-1B6C-4DD3-AF4A-F8269EEF65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6D21C72-72D0-4F1B-9DC9-1C04774D77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8644A809-723F-43FE-9542-A85017FD25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401EF496-657E-4DE8-A4F7-B880E541931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0"/>
  <sheetViews>
    <sheetView workbookViewId="0">
      <selection activeCell="B9" sqref="B9:J15"/>
    </sheetView>
  </sheetViews>
  <sheetFormatPr baseColWidth="10" defaultRowHeight="15"/>
  <sheetData>
    <row r="2" spans="2:10" ht="18.75">
      <c r="B2" s="160" t="s">
        <v>254</v>
      </c>
      <c r="C2" s="160"/>
      <c r="D2" s="160"/>
      <c r="E2" s="160"/>
      <c r="F2" s="160"/>
      <c r="G2" s="160"/>
      <c r="H2" s="160"/>
      <c r="I2" s="160"/>
      <c r="J2" s="160"/>
    </row>
    <row r="3" spans="2:10" ht="15.75" thickBot="1"/>
    <row r="4" spans="2:10">
      <c r="B4" s="161" t="s">
        <v>255</v>
      </c>
      <c r="C4" s="162"/>
      <c r="D4" s="162"/>
      <c r="E4" s="162"/>
      <c r="F4" s="162"/>
      <c r="G4" s="162"/>
      <c r="H4" s="162"/>
      <c r="I4" s="162"/>
      <c r="J4" s="163"/>
    </row>
    <row r="5" spans="2:10">
      <c r="B5" s="164"/>
      <c r="C5" s="165"/>
      <c r="D5" s="165"/>
      <c r="E5" s="165"/>
      <c r="F5" s="165"/>
      <c r="G5" s="165"/>
      <c r="H5" s="165"/>
      <c r="I5" s="165"/>
      <c r="J5" s="166"/>
    </row>
    <row r="6" spans="2:10">
      <c r="B6" s="164"/>
      <c r="C6" s="165"/>
      <c r="D6" s="165"/>
      <c r="E6" s="165"/>
      <c r="F6" s="165"/>
      <c r="G6" s="165"/>
      <c r="H6" s="165"/>
      <c r="I6" s="165"/>
      <c r="J6" s="166"/>
    </row>
    <row r="7" spans="2:10" ht="15.75" thickBot="1">
      <c r="B7" s="167"/>
      <c r="C7" s="168"/>
      <c r="D7" s="168"/>
      <c r="E7" s="168"/>
      <c r="F7" s="168"/>
      <c r="G7" s="168"/>
      <c r="H7" s="168"/>
      <c r="I7" s="168"/>
      <c r="J7" s="169"/>
    </row>
    <row r="8" spans="2:10" ht="11.1" customHeight="1"/>
    <row r="9" spans="2:10" ht="14.45" customHeight="1">
      <c r="B9" s="165" t="s">
        <v>256</v>
      </c>
      <c r="C9" s="165"/>
      <c r="D9" s="165"/>
      <c r="E9" s="165"/>
      <c r="F9" s="165"/>
      <c r="G9" s="165"/>
      <c r="H9" s="165"/>
      <c r="I9" s="165"/>
      <c r="J9" s="165"/>
    </row>
    <row r="10" spans="2:10">
      <c r="B10" s="165"/>
      <c r="C10" s="165"/>
      <c r="D10" s="165"/>
      <c r="E10" s="165"/>
      <c r="F10" s="165"/>
      <c r="G10" s="165"/>
      <c r="H10" s="165"/>
      <c r="I10" s="165"/>
      <c r="J10" s="165"/>
    </row>
    <row r="11" spans="2:10">
      <c r="B11" s="165"/>
      <c r="C11" s="165"/>
      <c r="D11" s="165"/>
      <c r="E11" s="165"/>
      <c r="F11" s="165"/>
      <c r="G11" s="165"/>
      <c r="H11" s="165"/>
      <c r="I11" s="165"/>
      <c r="J11" s="165"/>
    </row>
    <row r="12" spans="2:10">
      <c r="B12" s="165"/>
      <c r="C12" s="165"/>
      <c r="D12" s="165"/>
      <c r="E12" s="165"/>
      <c r="F12" s="165"/>
      <c r="G12" s="165"/>
      <c r="H12" s="165"/>
      <c r="I12" s="165"/>
      <c r="J12" s="165"/>
    </row>
    <row r="13" spans="2:10">
      <c r="B13" s="165"/>
      <c r="C13" s="165"/>
      <c r="D13" s="165"/>
      <c r="E13" s="165"/>
      <c r="F13" s="165"/>
      <c r="G13" s="165"/>
      <c r="H13" s="165"/>
      <c r="I13" s="165"/>
      <c r="J13" s="165"/>
    </row>
    <row r="14" spans="2:10">
      <c r="B14" s="165"/>
      <c r="C14" s="165"/>
      <c r="D14" s="165"/>
      <c r="E14" s="165"/>
      <c r="F14" s="165"/>
      <c r="G14" s="165"/>
      <c r="H14" s="165"/>
      <c r="I14" s="165"/>
      <c r="J14" s="165"/>
    </row>
    <row r="15" spans="2:10">
      <c r="B15" s="165"/>
      <c r="C15" s="165"/>
      <c r="D15" s="165"/>
      <c r="E15" s="165"/>
      <c r="F15" s="165"/>
      <c r="G15" s="165"/>
      <c r="H15" s="165"/>
      <c r="I15" s="165"/>
      <c r="J15" s="165"/>
    </row>
    <row r="17" spans="2:10">
      <c r="B17" s="165" t="s">
        <v>257</v>
      </c>
      <c r="C17" s="165"/>
      <c r="D17" s="165"/>
      <c r="E17" s="165"/>
      <c r="F17" s="165"/>
      <c r="G17" s="165"/>
      <c r="H17" s="165"/>
      <c r="I17" s="165"/>
      <c r="J17" s="165"/>
    </row>
    <row r="18" spans="2:10">
      <c r="B18" s="165"/>
      <c r="C18" s="165"/>
      <c r="D18" s="165"/>
      <c r="E18" s="165"/>
      <c r="F18" s="165"/>
      <c r="G18" s="165"/>
      <c r="H18" s="165"/>
      <c r="I18" s="165"/>
      <c r="J18" s="165"/>
    </row>
    <row r="19" spans="2:10">
      <c r="B19" s="165"/>
      <c r="C19" s="165"/>
      <c r="D19" s="165"/>
      <c r="E19" s="165"/>
      <c r="F19" s="165"/>
      <c r="G19" s="165"/>
      <c r="H19" s="165"/>
      <c r="I19" s="165"/>
      <c r="J19" s="165"/>
    </row>
    <row r="20" spans="2:10">
      <c r="B20" s="165"/>
      <c r="C20" s="165"/>
      <c r="D20" s="165"/>
      <c r="E20" s="165"/>
      <c r="F20" s="165"/>
      <c r="G20" s="165"/>
      <c r="H20" s="165"/>
      <c r="I20" s="165"/>
      <c r="J20" s="165"/>
    </row>
    <row r="22" spans="2:10">
      <c r="B22" s="165" t="s">
        <v>258</v>
      </c>
      <c r="C22" s="165"/>
      <c r="D22" s="165"/>
      <c r="E22" s="165"/>
      <c r="F22" s="165"/>
      <c r="G22" s="165"/>
      <c r="H22" s="165"/>
      <c r="I22" s="165"/>
      <c r="J22" s="165"/>
    </row>
    <row r="23" spans="2:10">
      <c r="B23" s="165"/>
      <c r="C23" s="165"/>
      <c r="D23" s="165"/>
      <c r="E23" s="165"/>
      <c r="F23" s="165"/>
      <c r="G23" s="165"/>
      <c r="H23" s="165"/>
      <c r="I23" s="165"/>
      <c r="J23" s="165"/>
    </row>
    <row r="24" spans="2:10">
      <c r="B24" s="165"/>
      <c r="C24" s="165"/>
      <c r="D24" s="165"/>
      <c r="E24" s="165"/>
      <c r="F24" s="165"/>
      <c r="G24" s="165"/>
      <c r="H24" s="165"/>
      <c r="I24" s="165"/>
      <c r="J24" s="165"/>
    </row>
    <row r="25" spans="2:10">
      <c r="B25" s="165"/>
      <c r="C25" s="165"/>
      <c r="D25" s="165"/>
      <c r="E25" s="165"/>
      <c r="F25" s="165"/>
      <c r="G25" s="165"/>
      <c r="H25" s="165"/>
      <c r="I25" s="165"/>
      <c r="J25" s="165"/>
    </row>
    <row r="26" spans="2:10">
      <c r="B26" s="165"/>
      <c r="C26" s="165"/>
      <c r="D26" s="165"/>
      <c r="E26" s="165"/>
      <c r="F26" s="165"/>
      <c r="G26" s="165"/>
      <c r="H26" s="165"/>
      <c r="I26" s="165"/>
      <c r="J26" s="165"/>
    </row>
    <row r="27" spans="2:10">
      <c r="B27" s="165"/>
      <c r="C27" s="165"/>
      <c r="D27" s="165"/>
      <c r="E27" s="165"/>
      <c r="F27" s="165"/>
      <c r="G27" s="165"/>
      <c r="H27" s="165"/>
      <c r="I27" s="165"/>
      <c r="J27" s="165"/>
    </row>
    <row r="28" spans="2:10">
      <c r="B28" s="165"/>
      <c r="C28" s="165"/>
      <c r="D28" s="165"/>
      <c r="E28" s="165"/>
      <c r="F28" s="165"/>
      <c r="G28" s="165"/>
      <c r="H28" s="165"/>
      <c r="I28" s="165"/>
      <c r="J28" s="165"/>
    </row>
    <row r="29" spans="2:10">
      <c r="B29" s="165"/>
      <c r="C29" s="165"/>
      <c r="D29" s="165"/>
      <c r="E29" s="165"/>
      <c r="F29" s="165"/>
      <c r="G29" s="165"/>
      <c r="H29" s="165"/>
      <c r="I29" s="165"/>
      <c r="J29" s="165"/>
    </row>
    <row r="30" spans="2:10" ht="19.5" customHeight="1">
      <c r="B30" s="165"/>
      <c r="C30" s="165"/>
      <c r="D30" s="165"/>
      <c r="E30" s="165"/>
      <c r="F30" s="165"/>
      <c r="G30" s="165"/>
      <c r="H30" s="165"/>
      <c r="I30" s="165"/>
      <c r="J30" s="165"/>
    </row>
  </sheetData>
  <mergeCells count="5">
    <mergeCell ref="B2:J2"/>
    <mergeCell ref="B4:J7"/>
    <mergeCell ref="B9:J15"/>
    <mergeCell ref="B17:J20"/>
    <mergeCell ref="B22:J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B1:H56"/>
  <sheetViews>
    <sheetView topLeftCell="A7" zoomScale="112" zoomScaleNormal="112" workbookViewId="0">
      <selection activeCell="F19" sqref="F19:G19"/>
    </sheetView>
  </sheetViews>
  <sheetFormatPr baseColWidth="10" defaultColWidth="11.42578125" defaultRowHeight="15"/>
  <cols>
    <col min="1" max="1" width="2.7109375" style="3" customWidth="1"/>
    <col min="2" max="2" width="24.7109375" style="3" customWidth="1"/>
    <col min="3" max="3" width="11.28515625" style="54" customWidth="1"/>
    <col min="4" max="4" width="19.28515625" style="54" customWidth="1"/>
    <col min="5" max="5" width="7.5703125" style="3" customWidth="1"/>
    <col min="6" max="6" width="24.7109375" style="3" customWidth="1"/>
    <col min="7" max="7" width="37.28515625" style="3" customWidth="1"/>
    <col min="8" max="8" width="24.7109375" style="3" customWidth="1"/>
    <col min="9" max="16384" width="11.42578125" style="3"/>
  </cols>
  <sheetData>
    <row r="1" spans="2:8" ht="15.75" thickBot="1"/>
    <row r="2" spans="2:8" ht="18">
      <c r="B2" s="201" t="s">
        <v>16</v>
      </c>
      <c r="C2" s="202"/>
      <c r="D2" s="202"/>
      <c r="E2" s="202"/>
      <c r="F2" s="202"/>
      <c r="G2" s="202"/>
      <c r="H2" s="203"/>
    </row>
    <row r="3" spans="2:8" ht="16.5">
      <c r="B3" s="204" t="s">
        <v>17</v>
      </c>
      <c r="C3" s="205"/>
      <c r="D3" s="206"/>
      <c r="E3" s="206"/>
      <c r="F3" s="206"/>
      <c r="G3" s="206"/>
      <c r="H3" s="207"/>
    </row>
    <row r="4" spans="2:8" ht="19.5" customHeight="1">
      <c r="B4" s="208" t="s">
        <v>216</v>
      </c>
      <c r="C4" s="209"/>
      <c r="D4" s="209"/>
      <c r="E4" s="209"/>
      <c r="F4" s="209"/>
      <c r="G4" s="209"/>
      <c r="H4" s="210"/>
    </row>
    <row r="5" spans="2:8" ht="19.5" customHeight="1">
      <c r="B5" s="138"/>
      <c r="C5" s="139"/>
      <c r="D5" s="139"/>
      <c r="E5" s="139"/>
      <c r="F5" s="139"/>
      <c r="G5" s="139"/>
      <c r="H5" s="140"/>
    </row>
    <row r="6" spans="2:8" ht="14.45" customHeight="1">
      <c r="B6" s="181" t="s">
        <v>217</v>
      </c>
      <c r="C6" s="182"/>
      <c r="D6" s="182"/>
      <c r="E6" s="182"/>
      <c r="F6" s="182"/>
      <c r="G6" s="182"/>
      <c r="H6" s="183"/>
    </row>
    <row r="7" spans="2:8" ht="6.95" customHeight="1" thickBot="1">
      <c r="B7" s="141"/>
      <c r="C7" s="62"/>
      <c r="D7" s="62"/>
      <c r="E7" s="5"/>
      <c r="F7" s="6"/>
      <c r="G7" s="6"/>
      <c r="H7" s="7"/>
    </row>
    <row r="8" spans="2:8" ht="15.75" thickTop="1">
      <c r="B8" s="121"/>
      <c r="C8" s="123" t="s">
        <v>190</v>
      </c>
      <c r="D8" s="211" t="s">
        <v>18</v>
      </c>
      <c r="E8" s="189"/>
      <c r="F8" s="212" t="s">
        <v>19</v>
      </c>
      <c r="G8" s="213"/>
      <c r="H8" s="7"/>
    </row>
    <row r="9" spans="2:8" ht="15" customHeight="1">
      <c r="B9" s="122"/>
      <c r="C9" s="124">
        <v>3</v>
      </c>
      <c r="D9" s="185" t="s">
        <v>20</v>
      </c>
      <c r="E9" s="196"/>
      <c r="F9" s="186" t="s">
        <v>192</v>
      </c>
      <c r="G9" s="187"/>
      <c r="H9" s="7"/>
    </row>
    <row r="10" spans="2:8">
      <c r="B10" s="122"/>
      <c r="C10" s="124">
        <v>3</v>
      </c>
      <c r="D10" s="185" t="s">
        <v>22</v>
      </c>
      <c r="E10" s="196"/>
      <c r="F10" s="186" t="s">
        <v>193</v>
      </c>
      <c r="G10" s="187"/>
      <c r="H10" s="7"/>
    </row>
    <row r="11" spans="2:8">
      <c r="B11" s="122"/>
      <c r="C11" s="124">
        <v>3</v>
      </c>
      <c r="D11" s="185" t="s">
        <v>24</v>
      </c>
      <c r="E11" s="196"/>
      <c r="F11" s="186" t="s">
        <v>194</v>
      </c>
      <c r="G11" s="187"/>
      <c r="H11" s="7"/>
    </row>
    <row r="12" spans="2:8" ht="27.75" customHeight="1">
      <c r="B12" s="122"/>
      <c r="C12" s="124">
        <v>3</v>
      </c>
      <c r="D12" s="185" t="s">
        <v>108</v>
      </c>
      <c r="E12" s="196"/>
      <c r="F12" s="186" t="s">
        <v>195</v>
      </c>
      <c r="G12" s="187"/>
      <c r="H12" s="7"/>
    </row>
    <row r="13" spans="2:8">
      <c r="B13" s="122"/>
      <c r="C13" s="124">
        <v>3</v>
      </c>
      <c r="D13" s="185" t="s">
        <v>96</v>
      </c>
      <c r="E13" s="196"/>
      <c r="F13" s="186" t="s">
        <v>196</v>
      </c>
      <c r="G13" s="187"/>
      <c r="H13" s="7"/>
    </row>
    <row r="14" spans="2:8" ht="41.25" customHeight="1">
      <c r="B14" s="122"/>
      <c r="C14" s="124">
        <v>3</v>
      </c>
      <c r="D14" s="185" t="s">
        <v>4</v>
      </c>
      <c r="E14" s="196"/>
      <c r="F14" s="186" t="s">
        <v>265</v>
      </c>
      <c r="G14" s="187"/>
      <c r="H14" s="7"/>
    </row>
    <row r="15" spans="2:8" ht="41.25" customHeight="1">
      <c r="B15" s="122"/>
      <c r="C15" s="124">
        <v>3</v>
      </c>
      <c r="D15" s="184" t="s">
        <v>191</v>
      </c>
      <c r="E15" s="185"/>
      <c r="F15" s="186" t="s">
        <v>197</v>
      </c>
      <c r="G15" s="187"/>
      <c r="H15" s="7"/>
    </row>
    <row r="16" spans="2:8" ht="51.75" customHeight="1">
      <c r="B16" s="122"/>
      <c r="C16" s="124">
        <v>3</v>
      </c>
      <c r="D16" s="185" t="s">
        <v>121</v>
      </c>
      <c r="E16" s="196"/>
      <c r="F16" s="186" t="s">
        <v>198</v>
      </c>
      <c r="G16" s="187"/>
      <c r="H16" s="7"/>
    </row>
    <row r="17" spans="2:8" ht="51.75" customHeight="1">
      <c r="B17" s="122"/>
      <c r="C17" s="124">
        <v>3</v>
      </c>
      <c r="D17" s="184" t="s">
        <v>199</v>
      </c>
      <c r="E17" s="185"/>
      <c r="F17" s="186" t="s">
        <v>266</v>
      </c>
      <c r="G17" s="187"/>
      <c r="H17" s="7"/>
    </row>
    <row r="18" spans="2:8">
      <c r="C18" s="124">
        <v>4</v>
      </c>
      <c r="D18" s="197" t="s">
        <v>218</v>
      </c>
      <c r="E18" s="198"/>
      <c r="F18" s="186" t="s">
        <v>219</v>
      </c>
      <c r="G18" s="187"/>
    </row>
    <row r="19" spans="2:8" ht="51.75" customHeight="1">
      <c r="B19" s="122"/>
      <c r="C19" s="124">
        <v>3</v>
      </c>
      <c r="D19" s="199" t="s">
        <v>200</v>
      </c>
      <c r="E19" s="200"/>
      <c r="F19" s="186" t="s">
        <v>220</v>
      </c>
      <c r="G19" s="187"/>
      <c r="H19" s="7"/>
    </row>
    <row r="20" spans="2:8" ht="57.6" customHeight="1">
      <c r="B20" s="122"/>
      <c r="C20" s="124">
        <v>3</v>
      </c>
      <c r="D20" s="184" t="s">
        <v>202</v>
      </c>
      <c r="E20" s="185"/>
      <c r="F20" s="186" t="s">
        <v>221</v>
      </c>
      <c r="G20" s="187"/>
      <c r="H20" s="7"/>
    </row>
    <row r="21" spans="2:8" ht="36" customHeight="1">
      <c r="B21" s="122"/>
      <c r="C21" s="124">
        <v>3</v>
      </c>
      <c r="D21" s="184" t="s">
        <v>222</v>
      </c>
      <c r="E21" s="185"/>
      <c r="F21" s="192" t="s">
        <v>203</v>
      </c>
      <c r="G21" s="193"/>
      <c r="H21" s="7"/>
    </row>
    <row r="22" spans="2:8" ht="26.25" customHeight="1">
      <c r="B22" s="122"/>
      <c r="C22" s="124">
        <v>3</v>
      </c>
      <c r="D22" s="194" t="s">
        <v>223</v>
      </c>
      <c r="E22" s="195"/>
      <c r="F22" s="186" t="s">
        <v>201</v>
      </c>
      <c r="G22" s="187"/>
      <c r="H22" s="7"/>
    </row>
    <row r="23" spans="2:8" ht="30" customHeight="1">
      <c r="B23" s="122"/>
      <c r="C23" s="124"/>
      <c r="D23" s="185" t="s">
        <v>224</v>
      </c>
      <c r="E23" s="196"/>
      <c r="F23" s="186" t="s">
        <v>201</v>
      </c>
      <c r="G23" s="187"/>
      <c r="H23" s="7"/>
    </row>
    <row r="24" spans="2:8" ht="39.75" customHeight="1">
      <c r="B24" s="122"/>
      <c r="C24" s="124"/>
      <c r="D24" s="216" t="s">
        <v>225</v>
      </c>
      <c r="E24" s="185"/>
      <c r="F24" s="186" t="s">
        <v>201</v>
      </c>
      <c r="G24" s="187"/>
      <c r="H24" s="7"/>
    </row>
    <row r="25" spans="2:8" ht="27" customHeight="1">
      <c r="B25" s="4"/>
      <c r="C25" s="62"/>
      <c r="D25" s="61"/>
      <c r="E25" s="59"/>
      <c r="F25" s="60"/>
      <c r="G25" s="60"/>
      <c r="H25" s="7"/>
    </row>
    <row r="26" spans="2:8" ht="27" customHeight="1">
      <c r="B26" s="181" t="s">
        <v>226</v>
      </c>
      <c r="C26" s="182"/>
      <c r="D26" s="182"/>
      <c r="E26" s="182"/>
      <c r="F26" s="182"/>
      <c r="G26" s="182"/>
      <c r="H26" s="183"/>
    </row>
    <row r="27" spans="2:8" ht="10.5" customHeight="1" thickBot="1">
      <c r="D27" s="61"/>
      <c r="E27" s="59"/>
      <c r="F27" s="60"/>
      <c r="G27" s="60"/>
      <c r="H27" s="7"/>
    </row>
    <row r="28" spans="2:8" ht="16.5" thickTop="1" thickBot="1">
      <c r="D28" s="188" t="s">
        <v>18</v>
      </c>
      <c r="E28" s="189"/>
      <c r="F28" s="190" t="s">
        <v>19</v>
      </c>
      <c r="G28" s="191"/>
      <c r="H28" s="33"/>
    </row>
    <row r="29" spans="2:8">
      <c r="D29" s="217" t="s">
        <v>20</v>
      </c>
      <c r="E29" s="218"/>
      <c r="F29" s="219" t="s">
        <v>21</v>
      </c>
      <c r="G29" s="220"/>
      <c r="H29" s="33"/>
    </row>
    <row r="30" spans="2:8">
      <c r="D30" s="173" t="s">
        <v>22</v>
      </c>
      <c r="E30" s="174"/>
      <c r="F30" s="214" t="s">
        <v>23</v>
      </c>
      <c r="G30" s="215"/>
      <c r="H30" s="33"/>
    </row>
    <row r="31" spans="2:8">
      <c r="D31" s="173" t="s">
        <v>24</v>
      </c>
      <c r="E31" s="174"/>
      <c r="F31" s="214" t="s">
        <v>25</v>
      </c>
      <c r="G31" s="215"/>
      <c r="H31" s="33"/>
    </row>
    <row r="32" spans="2:8">
      <c r="D32" s="173" t="s">
        <v>108</v>
      </c>
      <c r="E32" s="174"/>
      <c r="F32" s="214" t="s">
        <v>227</v>
      </c>
      <c r="G32" s="215"/>
      <c r="H32" s="33"/>
    </row>
    <row r="33" spans="2:8">
      <c r="D33" s="173" t="s">
        <v>96</v>
      </c>
      <c r="E33" s="174"/>
      <c r="F33" s="214" t="s">
        <v>228</v>
      </c>
      <c r="G33" s="215"/>
      <c r="H33" s="33"/>
    </row>
    <row r="34" spans="2:8" ht="29.25" customHeight="1">
      <c r="D34" s="173" t="s">
        <v>98</v>
      </c>
      <c r="E34" s="174"/>
      <c r="F34" s="214" t="s">
        <v>229</v>
      </c>
      <c r="G34" s="215"/>
      <c r="H34" s="33"/>
    </row>
    <row r="35" spans="2:8" ht="38.450000000000003" customHeight="1">
      <c r="B35" s="4"/>
      <c r="C35" s="62"/>
      <c r="D35" s="173" t="s">
        <v>230</v>
      </c>
      <c r="E35" s="174"/>
      <c r="F35" s="175" t="s">
        <v>231</v>
      </c>
      <c r="G35" s="176"/>
      <c r="H35" s="7"/>
    </row>
    <row r="36" spans="2:8" ht="35.1" customHeight="1">
      <c r="B36" s="4"/>
      <c r="C36" s="62"/>
      <c r="D36" s="173" t="s">
        <v>232</v>
      </c>
      <c r="E36" s="174"/>
      <c r="F36" s="175" t="s">
        <v>233</v>
      </c>
      <c r="G36" s="176"/>
      <c r="H36" s="7"/>
    </row>
    <row r="37" spans="2:8" ht="35.1" customHeight="1">
      <c r="B37" s="4"/>
      <c r="C37" s="62"/>
      <c r="D37" s="173" t="s">
        <v>234</v>
      </c>
      <c r="E37" s="174"/>
      <c r="F37" s="175" t="s">
        <v>233</v>
      </c>
      <c r="G37" s="176"/>
      <c r="H37" s="7"/>
    </row>
    <row r="38" spans="2:8" ht="35.1" customHeight="1">
      <c r="B38" s="4"/>
      <c r="C38" s="62"/>
      <c r="D38" s="173" t="s">
        <v>235</v>
      </c>
      <c r="E38" s="174"/>
      <c r="F38" s="175" t="s">
        <v>233</v>
      </c>
      <c r="G38" s="176"/>
      <c r="H38" s="7"/>
    </row>
    <row r="39" spans="2:8" ht="35.1" customHeight="1">
      <c r="B39" s="4"/>
      <c r="C39" s="62"/>
      <c r="D39" s="173" t="s">
        <v>236</v>
      </c>
      <c r="E39" s="174"/>
      <c r="F39" s="175" t="s">
        <v>233</v>
      </c>
      <c r="G39" s="176"/>
      <c r="H39" s="7"/>
    </row>
    <row r="40" spans="2:8" ht="35.1" customHeight="1">
      <c r="B40" s="4"/>
      <c r="C40" s="62"/>
      <c r="D40" s="173" t="s">
        <v>237</v>
      </c>
      <c r="E40" s="174"/>
      <c r="F40" s="175" t="s">
        <v>238</v>
      </c>
      <c r="G40" s="176"/>
      <c r="H40" s="7"/>
    </row>
    <row r="41" spans="2:8" ht="35.1" customHeight="1">
      <c r="B41" s="4"/>
      <c r="C41" s="62"/>
      <c r="D41" s="173" t="s">
        <v>160</v>
      </c>
      <c r="E41" s="174"/>
      <c r="F41" s="175" t="s">
        <v>239</v>
      </c>
      <c r="G41" s="176"/>
      <c r="H41" s="7"/>
    </row>
    <row r="42" spans="2:8" ht="35.1" customHeight="1">
      <c r="B42" s="4"/>
      <c r="C42" s="62"/>
      <c r="D42" s="173" t="s">
        <v>240</v>
      </c>
      <c r="E42" s="174"/>
      <c r="F42" s="175" t="s">
        <v>241</v>
      </c>
      <c r="G42" s="176"/>
      <c r="H42" s="7"/>
    </row>
    <row r="43" spans="2:8" ht="35.1" customHeight="1">
      <c r="B43" s="4"/>
      <c r="C43" s="62"/>
      <c r="D43" s="173" t="s">
        <v>242</v>
      </c>
      <c r="E43" s="174"/>
      <c r="F43" s="175" t="s">
        <v>233</v>
      </c>
      <c r="G43" s="176"/>
      <c r="H43" s="7"/>
    </row>
    <row r="44" spans="2:8" ht="50.45" customHeight="1">
      <c r="B44" s="4"/>
      <c r="C44" s="62"/>
      <c r="D44" s="173" t="s">
        <v>243</v>
      </c>
      <c r="E44" s="174"/>
      <c r="F44" s="175" t="s">
        <v>233</v>
      </c>
      <c r="G44" s="176"/>
      <c r="H44" s="7"/>
    </row>
    <row r="45" spans="2:8" ht="35.1" customHeight="1">
      <c r="B45" s="4"/>
      <c r="C45" s="62"/>
      <c r="D45" s="173" t="s">
        <v>244</v>
      </c>
      <c r="E45" s="174"/>
      <c r="F45" s="175" t="s">
        <v>233</v>
      </c>
      <c r="G45" s="176"/>
      <c r="H45" s="7"/>
    </row>
    <row r="46" spans="2:8" ht="35.1" customHeight="1">
      <c r="B46" s="4"/>
      <c r="C46" s="62"/>
      <c r="D46" s="173" t="s">
        <v>245</v>
      </c>
      <c r="E46" s="174"/>
      <c r="F46" s="175" t="s">
        <v>233</v>
      </c>
      <c r="G46" s="176"/>
      <c r="H46" s="7"/>
    </row>
    <row r="47" spans="2:8" ht="35.1" customHeight="1">
      <c r="B47" s="4"/>
      <c r="C47" s="62"/>
      <c r="D47" s="173" t="s">
        <v>246</v>
      </c>
      <c r="E47" s="174"/>
      <c r="F47" s="175" t="s">
        <v>238</v>
      </c>
      <c r="G47" s="176"/>
      <c r="H47" s="7"/>
    </row>
    <row r="48" spans="2:8" ht="35.1" customHeight="1">
      <c r="B48" s="4"/>
      <c r="C48" s="62"/>
      <c r="D48" s="173" t="s">
        <v>247</v>
      </c>
      <c r="E48" s="174"/>
      <c r="F48" s="175" t="s">
        <v>238</v>
      </c>
      <c r="G48" s="176"/>
      <c r="H48" s="7"/>
    </row>
    <row r="49" spans="2:8" ht="35.1" customHeight="1">
      <c r="B49" s="4"/>
      <c r="C49" s="62"/>
      <c r="D49" s="173" t="s">
        <v>248</v>
      </c>
      <c r="E49" s="174"/>
      <c r="F49" s="175" t="s">
        <v>238</v>
      </c>
      <c r="G49" s="176"/>
      <c r="H49" s="7"/>
    </row>
    <row r="50" spans="2:8" ht="35.1" customHeight="1" thickBot="1">
      <c r="B50" s="4"/>
      <c r="C50" s="62"/>
      <c r="D50" s="177" t="s">
        <v>249</v>
      </c>
      <c r="E50" s="178"/>
      <c r="F50" s="179" t="s">
        <v>238</v>
      </c>
      <c r="G50" s="180"/>
      <c r="H50" s="7"/>
    </row>
    <row r="51" spans="2:8" ht="32.25" customHeight="1">
      <c r="B51" s="4"/>
      <c r="C51" s="62"/>
      <c r="D51" s="61"/>
      <c r="E51" s="61"/>
      <c r="F51" s="60"/>
      <c r="G51" s="60"/>
      <c r="H51" s="7"/>
    </row>
    <row r="52" spans="2:8" ht="34.5" customHeight="1">
      <c r="B52" s="181" t="s">
        <v>250</v>
      </c>
      <c r="C52" s="182"/>
      <c r="D52" s="182"/>
      <c r="E52" s="182"/>
      <c r="F52" s="182"/>
      <c r="G52" s="182"/>
      <c r="H52" s="183"/>
    </row>
    <row r="53" spans="2:8" ht="21.75" customHeight="1">
      <c r="B53" s="181" t="s">
        <v>251</v>
      </c>
      <c r="C53" s="182"/>
      <c r="D53" s="182"/>
      <c r="E53" s="182"/>
      <c r="F53" s="182"/>
      <c r="G53" s="182"/>
      <c r="H53" s="183"/>
    </row>
    <row r="54" spans="2:8" ht="43.5" customHeight="1">
      <c r="B54" s="181" t="s">
        <v>252</v>
      </c>
      <c r="C54" s="182"/>
      <c r="D54" s="182"/>
      <c r="E54" s="182"/>
      <c r="F54" s="182"/>
      <c r="G54" s="182"/>
      <c r="H54" s="183"/>
    </row>
    <row r="55" spans="2:8" ht="18" customHeight="1" thickBot="1">
      <c r="B55" s="170" t="s">
        <v>253</v>
      </c>
      <c r="C55" s="171"/>
      <c r="D55" s="171"/>
      <c r="E55" s="171"/>
      <c r="F55" s="171"/>
      <c r="G55" s="171"/>
      <c r="H55" s="172"/>
    </row>
    <row r="56" spans="2:8">
      <c r="D56" s="3"/>
    </row>
  </sheetData>
  <mergeCells count="89">
    <mergeCell ref="F35:G35"/>
    <mergeCell ref="F39:G39"/>
    <mergeCell ref="D40:E40"/>
    <mergeCell ref="F40:G40"/>
    <mergeCell ref="D37:E37"/>
    <mergeCell ref="F37:G37"/>
    <mergeCell ref="D38:E38"/>
    <mergeCell ref="F38:G38"/>
    <mergeCell ref="D39:E39"/>
    <mergeCell ref="D36:E36"/>
    <mergeCell ref="F36:G36"/>
    <mergeCell ref="D35:E35"/>
    <mergeCell ref="D31:E31"/>
    <mergeCell ref="F31:G31"/>
    <mergeCell ref="D30:E30"/>
    <mergeCell ref="F30:G30"/>
    <mergeCell ref="D24:E24"/>
    <mergeCell ref="F24:G24"/>
    <mergeCell ref="D29:E29"/>
    <mergeCell ref="F29:G29"/>
    <mergeCell ref="D32:E32"/>
    <mergeCell ref="F32:G32"/>
    <mergeCell ref="D33:E33"/>
    <mergeCell ref="F33:G33"/>
    <mergeCell ref="D34:E34"/>
    <mergeCell ref="F34:G34"/>
    <mergeCell ref="D9:E9"/>
    <mergeCell ref="F9:G9"/>
    <mergeCell ref="B2:H2"/>
    <mergeCell ref="B3:H3"/>
    <mergeCell ref="B4:H4"/>
    <mergeCell ref="B6:H6"/>
    <mergeCell ref="D8:E8"/>
    <mergeCell ref="F8:G8"/>
    <mergeCell ref="D10:E10"/>
    <mergeCell ref="F10:G10"/>
    <mergeCell ref="D11:E11"/>
    <mergeCell ref="F11:G11"/>
    <mergeCell ref="D12:E12"/>
    <mergeCell ref="F12:G12"/>
    <mergeCell ref="D13:E13"/>
    <mergeCell ref="F13:G13"/>
    <mergeCell ref="D23:E23"/>
    <mergeCell ref="F23:G23"/>
    <mergeCell ref="D15:E15"/>
    <mergeCell ref="F15:G15"/>
    <mergeCell ref="D14:E14"/>
    <mergeCell ref="F16:G16"/>
    <mergeCell ref="D18:E18"/>
    <mergeCell ref="F18:G18"/>
    <mergeCell ref="D19:E19"/>
    <mergeCell ref="F19:G19"/>
    <mergeCell ref="F14:G14"/>
    <mergeCell ref="D17:E17"/>
    <mergeCell ref="F17:G17"/>
    <mergeCell ref="D16:E16"/>
    <mergeCell ref="D45:E45"/>
    <mergeCell ref="F45:G45"/>
    <mergeCell ref="F44:G44"/>
    <mergeCell ref="D41:E41"/>
    <mergeCell ref="F41:G41"/>
    <mergeCell ref="D42:E42"/>
    <mergeCell ref="F42:G42"/>
    <mergeCell ref="D43:E43"/>
    <mergeCell ref="F43:G43"/>
    <mergeCell ref="D44:E44"/>
    <mergeCell ref="D20:E20"/>
    <mergeCell ref="F20:G20"/>
    <mergeCell ref="B26:H26"/>
    <mergeCell ref="D28:E28"/>
    <mergeCell ref="F28:G28"/>
    <mergeCell ref="D21:E21"/>
    <mergeCell ref="F21:G21"/>
    <mergeCell ref="D22:E22"/>
    <mergeCell ref="F22:G22"/>
    <mergeCell ref="D46:E46"/>
    <mergeCell ref="F46:G46"/>
    <mergeCell ref="D47:E47"/>
    <mergeCell ref="F47:G47"/>
    <mergeCell ref="D48:E48"/>
    <mergeCell ref="F48:G48"/>
    <mergeCell ref="B55:H55"/>
    <mergeCell ref="D49:E49"/>
    <mergeCell ref="F49:G49"/>
    <mergeCell ref="D50:E50"/>
    <mergeCell ref="F50:G50"/>
    <mergeCell ref="B54:H54"/>
    <mergeCell ref="B52:H52"/>
    <mergeCell ref="B53:H5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sheetPr>
  <dimension ref="A1:JG29"/>
  <sheetViews>
    <sheetView tabSelected="1" zoomScale="86" zoomScaleNormal="86" zoomScalePageLayoutView="50" workbookViewId="0">
      <selection activeCell="Q10" sqref="Q10"/>
    </sheetView>
  </sheetViews>
  <sheetFormatPr baseColWidth="10" defaultColWidth="11.42578125" defaultRowHeight="15"/>
  <cols>
    <col min="1" max="1" width="5" bestFit="1" customWidth="1"/>
    <col min="2" max="2" width="31.5703125" customWidth="1"/>
    <col min="3" max="3" width="35.7109375" customWidth="1"/>
    <col min="4" max="4" width="52.5703125" style="11" customWidth="1"/>
    <col min="5" max="5" width="27.42578125" customWidth="1"/>
    <col min="6" max="6" width="22" customWidth="1"/>
    <col min="7" max="7" width="17.28515625" bestFit="1" customWidth="1"/>
    <col min="8" max="8" width="26.28515625" customWidth="1"/>
    <col min="9" max="9" width="22.28515625" customWidth="1"/>
    <col min="10" max="10" width="33.28515625" customWidth="1"/>
    <col min="11" max="11" width="25.5703125" customWidth="1"/>
    <col min="12" max="12" width="19.140625" bestFit="1" customWidth="1"/>
    <col min="13" max="13" width="25.5703125" customWidth="1"/>
    <col min="14" max="14" width="26.28515625" customWidth="1"/>
    <col min="15" max="15" width="18" hidden="1" customWidth="1"/>
    <col min="16" max="267" width="11.42578125" style="13"/>
    <col min="268" max="16384" width="11.42578125" style="18"/>
  </cols>
  <sheetData>
    <row r="1" spans="1:267" s="15" customFormat="1" ht="27">
      <c r="A1" s="237"/>
      <c r="B1" s="238"/>
      <c r="C1" s="238"/>
      <c r="D1" s="43"/>
      <c r="E1" s="44"/>
      <c r="F1" s="44"/>
      <c r="G1" s="44"/>
      <c r="H1" s="44"/>
      <c r="I1" s="44"/>
      <c r="J1" s="44"/>
      <c r="K1" s="44"/>
      <c r="L1" s="44"/>
      <c r="M1" s="44"/>
      <c r="N1" s="45"/>
      <c r="O1" s="4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row>
    <row r="2" spans="1:267" s="15" customFormat="1" ht="27">
      <c r="A2" s="239"/>
      <c r="B2" s="240"/>
      <c r="C2" s="240"/>
      <c r="D2" s="37"/>
      <c r="E2" s="36"/>
      <c r="F2" s="36"/>
      <c r="G2" s="36"/>
      <c r="H2" s="36"/>
      <c r="I2" s="36"/>
      <c r="J2" s="36"/>
      <c r="K2" s="36"/>
      <c r="L2" s="36"/>
      <c r="M2" s="36"/>
      <c r="N2" s="46"/>
      <c r="O2" s="36"/>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row>
    <row r="3" spans="1:267" s="15" customFormat="1" ht="27">
      <c r="A3" s="47"/>
      <c r="B3" s="2"/>
      <c r="C3" s="2"/>
      <c r="D3" s="37"/>
      <c r="E3" s="36"/>
      <c r="F3" s="36"/>
      <c r="G3" s="36"/>
      <c r="H3" s="36"/>
      <c r="I3" s="36"/>
      <c r="J3" s="36"/>
      <c r="K3" s="36"/>
      <c r="L3" s="36"/>
      <c r="M3" s="36"/>
      <c r="N3" s="46"/>
      <c r="O3" s="36"/>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row>
    <row r="4" spans="1:267" s="15" customFormat="1" ht="18">
      <c r="A4" s="241" t="s">
        <v>0</v>
      </c>
      <c r="B4" s="241"/>
      <c r="C4" s="241"/>
      <c r="D4" s="246" t="s">
        <v>264</v>
      </c>
      <c r="E4" s="246"/>
      <c r="F4" s="246"/>
      <c r="G4" s="246"/>
      <c r="H4" s="246"/>
      <c r="I4" s="246"/>
      <c r="J4" s="246"/>
      <c r="K4" s="246"/>
      <c r="L4" s="246"/>
      <c r="M4" s="246"/>
      <c r="N4" s="246"/>
      <c r="O4" s="246"/>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row>
    <row r="5" spans="1:267" s="15" customFormat="1" ht="37.5" customHeight="1">
      <c r="A5" s="241" t="s">
        <v>1</v>
      </c>
      <c r="B5" s="241"/>
      <c r="C5" s="241"/>
      <c r="D5" s="247" t="s">
        <v>279</v>
      </c>
      <c r="E5" s="247"/>
      <c r="F5" s="247"/>
      <c r="G5" s="247"/>
      <c r="H5" s="247"/>
      <c r="I5" s="247"/>
      <c r="J5" s="247"/>
      <c r="K5" s="247"/>
      <c r="L5" s="247"/>
      <c r="M5" s="247"/>
      <c r="N5" s="247"/>
      <c r="O5" s="247"/>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row>
    <row r="6" spans="1:267" s="15" customFormat="1" ht="18.75" thickBot="1">
      <c r="A6" s="258" t="s">
        <v>2</v>
      </c>
      <c r="B6" s="258"/>
      <c r="C6" s="258"/>
      <c r="D6" s="72" t="s">
        <v>95</v>
      </c>
      <c r="E6" s="73"/>
      <c r="F6" s="73"/>
      <c r="G6" s="73"/>
      <c r="H6" s="73"/>
      <c r="I6" s="73"/>
      <c r="J6" s="73"/>
      <c r="K6" s="73"/>
      <c r="L6" s="73"/>
      <c r="M6" s="73"/>
      <c r="N6" s="73"/>
      <c r="O6" s="7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row>
    <row r="7" spans="1:267" s="15" customFormat="1" ht="18" thickTop="1" thickBot="1">
      <c r="A7" s="66" t="s">
        <v>104</v>
      </c>
      <c r="B7" s="67"/>
      <c r="C7" s="67"/>
      <c r="D7" s="67"/>
      <c r="E7" s="67"/>
      <c r="F7" s="68"/>
      <c r="G7" s="69"/>
      <c r="H7" s="88" t="s">
        <v>131</v>
      </c>
      <c r="I7" s="245" t="s">
        <v>132</v>
      </c>
      <c r="J7" s="245"/>
      <c r="K7" s="245"/>
      <c r="L7" s="245"/>
      <c r="M7" s="245"/>
      <c r="N7" s="252" t="s">
        <v>155</v>
      </c>
      <c r="O7" s="253"/>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row>
    <row r="8" spans="1:267" s="15" customFormat="1" ht="17.25" customHeight="1" thickTop="1">
      <c r="A8" s="242" t="s">
        <v>12</v>
      </c>
      <c r="B8" s="244" t="s">
        <v>101</v>
      </c>
      <c r="C8" s="254" t="s">
        <v>102</v>
      </c>
      <c r="D8" s="250" t="s">
        <v>103</v>
      </c>
      <c r="E8" s="227" t="s">
        <v>121</v>
      </c>
      <c r="F8" s="227" t="s">
        <v>122</v>
      </c>
      <c r="G8" s="227" t="s">
        <v>130</v>
      </c>
      <c r="H8" s="227" t="s">
        <v>86</v>
      </c>
      <c r="I8" s="227" t="s">
        <v>119</v>
      </c>
      <c r="J8" s="227" t="s">
        <v>177</v>
      </c>
      <c r="K8" s="227" t="s">
        <v>132</v>
      </c>
      <c r="L8" s="227" t="s">
        <v>204</v>
      </c>
      <c r="M8" s="227" t="s">
        <v>176</v>
      </c>
      <c r="N8" s="248" t="s">
        <v>156</v>
      </c>
      <c r="O8" s="248" t="s">
        <v>157</v>
      </c>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row>
    <row r="9" spans="1:267" s="17" customFormat="1" ht="51" customHeight="1" thickBot="1">
      <c r="A9" s="243"/>
      <c r="B9" s="245"/>
      <c r="C9" s="255"/>
      <c r="D9" s="251"/>
      <c r="E9" s="229"/>
      <c r="F9" s="229"/>
      <c r="G9" s="229"/>
      <c r="H9" s="230"/>
      <c r="I9" s="228"/>
      <c r="J9" s="228" t="s">
        <v>13</v>
      </c>
      <c r="K9" s="228" t="s">
        <v>120</v>
      </c>
      <c r="L9" s="228"/>
      <c r="M9" s="228" t="s">
        <v>120</v>
      </c>
      <c r="N9" s="249"/>
      <c r="O9" s="249"/>
      <c r="P9" s="14"/>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row>
    <row r="10" spans="1:267" ht="60.75" customHeight="1" thickTop="1">
      <c r="A10" s="224">
        <v>1</v>
      </c>
      <c r="B10" s="223" t="s">
        <v>215</v>
      </c>
      <c r="C10" s="224" t="s">
        <v>280</v>
      </c>
      <c r="D10" s="35" t="s">
        <v>207</v>
      </c>
      <c r="E10" s="231">
        <v>2</v>
      </c>
      <c r="F10" s="233">
        <v>0</v>
      </c>
      <c r="G10" s="260">
        <f>F10/E10</f>
        <v>0</v>
      </c>
      <c r="H10" s="259" t="str">
        <f>CONCATENATE(IF(G10&lt;='6. Criterios'!$D$6,'6. Criterios'!$B$6,IF(G10&lt;='6. Criterios'!$D$7,'6. Criterios'!$B$7,IF(G10&lt;='6. Criterios'!$D$8,'6. Criterios'!$B$8,IF(G10&lt;='6. Criterios'!$D$9,'6. Criterios'!$B$9,IF(G10&lt;='6. Criterios'!$D$10,'6. Criterios'!$B$10,"Probabilidad no valida")))))," - ",VLOOKUP(IF(G10&lt;='6. Criterios'!$D$6,'6. Criterios'!$B$6,IF(G10&lt;='6. Criterios'!$D$7,'6. Criterios'!$B$7,IF(G10&lt;='6. Criterios'!$D$8,'6. Criterios'!$B$8,IF(G10&lt;='6. Criterios'!$D$9,'6. Criterios'!$B$9,IF(G10&lt;='6. Criterios'!$D$10,'6. Criterios'!$B$10,"Probabilidad no valida"))))),'6. Criterios'!$B$6:$F$10,5,FALSE))</f>
        <v>Muy Baja - 1</v>
      </c>
      <c r="I10" s="222" t="s">
        <v>35</v>
      </c>
      <c r="J10" s="256" t="s">
        <v>136</v>
      </c>
      <c r="K10" s="222" t="str">
        <f>IFERROR(CONCATENATE(INDEX('6. Criterios'!$B$16:$F$53,MATCH('3. Identificación de Riesgos'!J10,'6. Criterios'!$C$16:$C$54,0),1)," - ",L10),"")</f>
        <v>Mayor - 4</v>
      </c>
      <c r="L10" s="225">
        <f>IFERROR(VLOOKUP(INDEX('6. Criterios'!$B$16:$F$63,MATCH('3. Identificación de Riesgos'!J10,'6. Criterios'!$C$16:$C$64,0),1),'6. Criterios'!$B$16:$F$64,5,FALSE),"")</f>
        <v>4</v>
      </c>
      <c r="M10" s="222" t="str">
        <f>IFERROR(CONCATENATE(INDEX('6. Criterios'!$B$16:$F$53,MATCH(ROUND(AVERAGE(L10:L19),0),'6. Criterios'!$F$16:$F$53,0),1)," - ",ROUND(AVERAGE(L10:L19),0)),"")</f>
        <v>Mayor - 4</v>
      </c>
      <c r="N10" s="221" t="str">
        <f>IFERROR(CONCATENATE(VLOOKUP((LEFT(H10,LEN(H10)-4)&amp;LEFT(M10,LEN(M10)-4)),'7. Matriz de Calor'!$D$18:$E$42,2,0)," - ",RIGHT(H10,1)*RIGHT(M10,1)),"")</f>
        <v>Alto  - 4</v>
      </c>
      <c r="O10" s="221">
        <f>RIGHT(H10,1)*RIGHT(M10,1)</f>
        <v>4</v>
      </c>
      <c r="P10" s="14"/>
    </row>
    <row r="11" spans="1:267" ht="30">
      <c r="A11" s="221"/>
      <c r="B11" s="223"/>
      <c r="C11" s="221"/>
      <c r="D11" s="35" t="s">
        <v>214</v>
      </c>
      <c r="E11" s="232"/>
      <c r="F11" s="233"/>
      <c r="G11" s="261"/>
      <c r="H11" s="259"/>
      <c r="I11" s="224"/>
      <c r="J11" s="257"/>
      <c r="K11" s="223"/>
      <c r="L11" s="226"/>
      <c r="M11" s="223"/>
      <c r="N11" s="221"/>
      <c r="O11" s="221"/>
      <c r="P11" s="14"/>
    </row>
    <row r="12" spans="1:267" ht="30" customHeight="1">
      <c r="A12" s="221"/>
      <c r="B12" s="223"/>
      <c r="C12" s="221"/>
      <c r="D12" s="34" t="s">
        <v>274</v>
      </c>
      <c r="E12" s="232"/>
      <c r="F12" s="233"/>
      <c r="G12" s="261"/>
      <c r="H12" s="259"/>
      <c r="I12" s="222" t="s">
        <v>74</v>
      </c>
      <c r="J12" s="256" t="s">
        <v>262</v>
      </c>
      <c r="K12" s="222" t="str">
        <f>IFERROR(CONCATENATE(INDEX('6. Criterios'!$B$16:$F$53,MATCH('3. Identificación de Riesgos'!J12,'6. Criterios'!$C$16:$C$54,0),1)," - ",L12),"")</f>
        <v>Mayor - 4</v>
      </c>
      <c r="L12" s="225">
        <f>IFERROR(VLOOKUP(INDEX('6. Criterios'!$B$16:$F$63,MATCH('3. Identificación de Riesgos'!J12,'6. Criterios'!$C$16:$C$64,0),1),'6. Criterios'!$B$16:$F$64,5,FALSE),"")</f>
        <v>4</v>
      </c>
      <c r="M12" s="223"/>
      <c r="N12" s="221"/>
      <c r="O12" s="221"/>
      <c r="P12" s="14"/>
    </row>
    <row r="13" spans="1:267" ht="16.5">
      <c r="A13" s="221"/>
      <c r="B13" s="223"/>
      <c r="C13" s="221"/>
      <c r="D13" s="34"/>
      <c r="E13" s="232"/>
      <c r="F13" s="233"/>
      <c r="G13" s="261"/>
      <c r="H13" s="259"/>
      <c r="I13" s="224"/>
      <c r="J13" s="257"/>
      <c r="K13" s="223"/>
      <c r="L13" s="226"/>
      <c r="M13" s="223"/>
      <c r="N13" s="221"/>
      <c r="O13" s="221"/>
      <c r="P13" s="14"/>
    </row>
    <row r="14" spans="1:267" ht="15" customHeight="1">
      <c r="A14" s="221"/>
      <c r="B14" s="223"/>
      <c r="C14" s="221"/>
      <c r="D14" s="34"/>
      <c r="E14" s="232"/>
      <c r="F14" s="233"/>
      <c r="G14" s="261"/>
      <c r="H14" s="259"/>
      <c r="I14" s="222"/>
      <c r="J14" s="256"/>
      <c r="K14" s="222" t="str">
        <f>IFERROR(CONCATENATE(INDEX('6. Criterios'!$B$16:$F$53,MATCH('3. Identificación de Riesgos'!J14,'6. Criterios'!$C$16:$C$54,0),1)," - ",L14),"")</f>
        <v/>
      </c>
      <c r="L14" s="225" t="str">
        <f>IFERROR(VLOOKUP(INDEX('6. Criterios'!$B$16:$F$63,MATCH('3. Identificación de Riesgos'!J14,'6. Criterios'!$C$16:$C$64,0),1),'6. Criterios'!$B$16:$F$64,5,FALSE),"")</f>
        <v/>
      </c>
      <c r="M14" s="223"/>
      <c r="N14" s="221"/>
      <c r="O14" s="221"/>
      <c r="P14" s="14"/>
    </row>
    <row r="15" spans="1:267" ht="16.5">
      <c r="A15" s="221"/>
      <c r="B15" s="223"/>
      <c r="C15" s="221"/>
      <c r="D15" s="34"/>
      <c r="E15" s="232"/>
      <c r="F15" s="233"/>
      <c r="G15" s="261"/>
      <c r="H15" s="259"/>
      <c r="I15" s="224"/>
      <c r="J15" s="257"/>
      <c r="K15" s="223"/>
      <c r="L15" s="226"/>
      <c r="M15" s="223"/>
      <c r="N15" s="221"/>
      <c r="O15" s="221"/>
      <c r="P15" s="14"/>
    </row>
    <row r="16" spans="1:267" ht="30" customHeight="1">
      <c r="A16" s="221"/>
      <c r="B16" s="223"/>
      <c r="C16" s="221"/>
      <c r="D16" s="34"/>
      <c r="E16" s="232"/>
      <c r="F16" s="233"/>
      <c r="G16" s="261"/>
      <c r="H16" s="259"/>
      <c r="I16" s="222"/>
      <c r="J16" s="256"/>
      <c r="K16" s="222" t="str">
        <f>IFERROR(CONCATENATE(INDEX('6. Criterios'!$B$16:$F$53,MATCH('3. Identificación de Riesgos'!J16,'6. Criterios'!$C$16:$C$54,0),1)," - ",L16),"")</f>
        <v/>
      </c>
      <c r="L16" s="225" t="str">
        <f>IFERROR(VLOOKUP(INDEX('6. Criterios'!$B$16:$F$63,MATCH('3. Identificación de Riesgos'!J16,'6. Criterios'!$C$16:$C$64,0),1),'6. Criterios'!$B$16:$F$64,5,FALSE),"")</f>
        <v/>
      </c>
      <c r="M16" s="223"/>
      <c r="N16" s="221"/>
      <c r="O16" s="221"/>
      <c r="P16" s="14"/>
    </row>
    <row r="17" spans="1:16" ht="16.5">
      <c r="A17" s="221"/>
      <c r="B17" s="223"/>
      <c r="C17" s="221"/>
      <c r="D17" s="34"/>
      <c r="E17" s="232"/>
      <c r="F17" s="233"/>
      <c r="G17" s="261"/>
      <c r="H17" s="259"/>
      <c r="I17" s="224"/>
      <c r="J17" s="257"/>
      <c r="K17" s="223"/>
      <c r="L17" s="226"/>
      <c r="M17" s="223"/>
      <c r="N17" s="221"/>
      <c r="O17" s="221"/>
      <c r="P17" s="14"/>
    </row>
    <row r="18" spans="1:16" ht="48" customHeight="1">
      <c r="A18" s="221"/>
      <c r="B18" s="223"/>
      <c r="C18" s="221"/>
      <c r="D18" s="34"/>
      <c r="E18" s="232"/>
      <c r="F18" s="233"/>
      <c r="G18" s="261"/>
      <c r="H18" s="259"/>
      <c r="I18" s="222"/>
      <c r="J18" s="256"/>
      <c r="K18" s="222" t="str">
        <f>IFERROR(CONCATENATE(INDEX('6. Criterios'!$B$16:$F$53,MATCH('3. Identificación de Riesgos'!J18,'6. Criterios'!$C$16:$C$54,0),1)," - ",L18),"")</f>
        <v/>
      </c>
      <c r="L18" s="225" t="str">
        <f>IFERROR(VLOOKUP(INDEX('6. Criterios'!$B$16:$F$63,MATCH('3. Identificación de Riesgos'!J18,'6. Criterios'!$C$16:$C$64,0),1),'6. Criterios'!$B$16:$F$64,5,FALSE),"")</f>
        <v/>
      </c>
      <c r="M18" s="223"/>
      <c r="N18" s="221"/>
      <c r="O18" s="221"/>
      <c r="P18" s="14"/>
    </row>
    <row r="19" spans="1:16" ht="36.75" customHeight="1">
      <c r="A19" s="221"/>
      <c r="B19" s="224"/>
      <c r="C19" s="221"/>
      <c r="D19" s="34"/>
      <c r="E19" s="232"/>
      <c r="F19" s="231"/>
      <c r="G19" s="262"/>
      <c r="H19" s="259"/>
      <c r="I19" s="224"/>
      <c r="J19" s="257"/>
      <c r="K19" s="223"/>
      <c r="L19" s="226"/>
      <c r="M19" s="224"/>
      <c r="N19" s="221"/>
      <c r="O19" s="221"/>
    </row>
    <row r="20" spans="1:16" ht="45" customHeight="1">
      <c r="A20" s="221">
        <v>2</v>
      </c>
      <c r="B20" s="235" t="s">
        <v>275</v>
      </c>
      <c r="C20" s="234" t="s">
        <v>276</v>
      </c>
      <c r="D20" s="35" t="s">
        <v>207</v>
      </c>
      <c r="E20" s="224">
        <v>2</v>
      </c>
      <c r="F20" s="223">
        <v>0</v>
      </c>
      <c r="G20" s="378">
        <f t="shared" ref="G20" si="0">F20/E20</f>
        <v>0</v>
      </c>
      <c r="H20" s="259" t="str">
        <f>CONCATENATE(IF(G20&lt;='6. Criterios'!$D$6,'6. Criterios'!$B$6,IF(G20&lt;='6. Criterios'!$D$7,'6. Criterios'!$B$7,IF(G20&lt;='6. Criterios'!$D$8,'6. Criterios'!$B$8,IF(G20&lt;='6. Criterios'!$D$9,'6. Criterios'!$B$9,IF(G20&lt;='6. Criterios'!$D$10,'6. Criterios'!$B$10,"Probabilidad no valida")))))," - ",VLOOKUP(IF(G20&lt;='6. Criterios'!$D$6,'6. Criterios'!$B$6,IF(G20&lt;='6. Criterios'!$D$7,'6. Criterios'!$B$7,IF(G20&lt;='6. Criterios'!$D$8,'6. Criterios'!$B$8,IF(G20&lt;='6. Criterios'!$D$9,'6. Criterios'!$B$9,IF(G20&lt;='6. Criterios'!$D$10,'6. Criterios'!$B$10,"Probabilidad no valida"))))),'6. Criterios'!$B$6:$F$10,5,FALSE))</f>
        <v>Muy Baja - 1</v>
      </c>
      <c r="I20" s="222" t="s">
        <v>35</v>
      </c>
      <c r="J20" s="256" t="s">
        <v>136</v>
      </c>
      <c r="K20" s="222" t="str">
        <f>IFERROR(CONCATENATE(INDEX('6. Criterios'!$B$16:$F$53,MATCH('3. Identificación de Riesgos'!J20,'6. Criterios'!$C$16:$C$54,0),1)," - ",L20),"")</f>
        <v>Mayor - 4</v>
      </c>
      <c r="L20" s="225">
        <f>IFERROR(VLOOKUP(INDEX('6. Criterios'!$B$16:$F$53,MATCH('3. Identificación de Riesgos'!J20,'6. Criterios'!$C$16:$C$54,0),1),'6. Criterios'!$B$16:$F$54,5,FALSE),"")</f>
        <v>4</v>
      </c>
      <c r="M20" s="222" t="str">
        <f>IFERROR(CONCATENATE(INDEX('6. Criterios'!$B$16:$F$53,MATCH(ROUND(AVERAGE(L20:L29),0),'6. Criterios'!$F$16:$F$53,0),1)," - ",ROUND(AVERAGE(L20:L29),0)),"")</f>
        <v>Mayor - 4</v>
      </c>
      <c r="N20" s="221" t="str">
        <f>IFERROR(CONCATENATE(VLOOKUP((LEFT(H20,LEN(H20)-4)&amp;LEFT(M20,LEN(M20)-4)),'7. Matriz de Calor'!$D$18:$E$42,2,0)," - ",RIGHT(H20,1)*RIGHT(M20,1)),"")</f>
        <v>Alto  - 4</v>
      </c>
      <c r="O20" s="221">
        <f>RIGHT(H20,1)*RIGHT(M20,1)</f>
        <v>4</v>
      </c>
    </row>
    <row r="21" spans="1:16" ht="30">
      <c r="A21" s="221"/>
      <c r="B21" s="235"/>
      <c r="C21" s="235"/>
      <c r="D21" s="35" t="s">
        <v>214</v>
      </c>
      <c r="E21" s="221"/>
      <c r="F21" s="223"/>
      <c r="G21" s="378"/>
      <c r="H21" s="259"/>
      <c r="I21" s="224"/>
      <c r="J21" s="257"/>
      <c r="K21" s="223"/>
      <c r="L21" s="226"/>
      <c r="M21" s="223"/>
      <c r="N21" s="221"/>
      <c r="O21" s="221"/>
    </row>
    <row r="22" spans="1:16" ht="30">
      <c r="A22" s="221"/>
      <c r="B22" s="235"/>
      <c r="C22" s="235"/>
      <c r="D22" s="149" t="s">
        <v>272</v>
      </c>
      <c r="E22" s="221"/>
      <c r="F22" s="223"/>
      <c r="G22" s="378"/>
      <c r="H22" s="259"/>
      <c r="I22" s="222" t="s">
        <v>74</v>
      </c>
      <c r="J22" s="256" t="s">
        <v>262</v>
      </c>
      <c r="K22" s="222" t="str">
        <f>IFERROR(CONCATENATE(INDEX('6. Criterios'!$B$16:$F$53,MATCH('3. Identificación de Riesgos'!J22,'6. Criterios'!$C$16:$C$54,0),1)," - ",L22),"")</f>
        <v>Mayor - 4</v>
      </c>
      <c r="L22" s="225">
        <f>IFERROR(VLOOKUP(INDEX('6. Criterios'!$B$16:$F$53,MATCH('3. Identificación de Riesgos'!J22,'6. Criterios'!$C$16:$C$54,0),1),'6. Criterios'!$B$16:$F$54,5,FALSE),"")</f>
        <v>4</v>
      </c>
      <c r="M22" s="223"/>
      <c r="N22" s="221"/>
      <c r="O22" s="221"/>
    </row>
    <row r="23" spans="1:16">
      <c r="A23" s="221"/>
      <c r="B23" s="235"/>
      <c r="C23" s="235"/>
      <c r="D23" s="34"/>
      <c r="E23" s="221"/>
      <c r="F23" s="223"/>
      <c r="G23" s="378"/>
      <c r="H23" s="259"/>
      <c r="I23" s="224"/>
      <c r="J23" s="257"/>
      <c r="K23" s="223"/>
      <c r="L23" s="226"/>
      <c r="M23" s="223"/>
      <c r="N23" s="221"/>
      <c r="O23" s="221"/>
    </row>
    <row r="24" spans="1:16" ht="15" customHeight="1">
      <c r="A24" s="221"/>
      <c r="B24" s="235"/>
      <c r="C24" s="235"/>
      <c r="D24" s="34"/>
      <c r="E24" s="221"/>
      <c r="F24" s="223"/>
      <c r="G24" s="378"/>
      <c r="H24" s="259"/>
      <c r="I24" s="222"/>
      <c r="J24" s="256"/>
      <c r="K24" s="222" t="str">
        <f>IFERROR(CONCATENATE(INDEX('6. Criterios'!$B$16:$F$53,MATCH('3. Identificación de Riesgos'!J24,'6. Criterios'!$C$16:$C$54,0),1)," - ",L24),"")</f>
        <v/>
      </c>
      <c r="L24" s="225" t="str">
        <f>IFERROR(VLOOKUP(INDEX('6. Criterios'!$B$16:$F$53,MATCH('3. Identificación de Riesgos'!J24,'6. Criterios'!$C$16:$C$54,0),1),'6. Criterios'!$B$16:$F$54,5,FALSE),"")</f>
        <v/>
      </c>
      <c r="M24" s="223"/>
      <c r="N24" s="221"/>
      <c r="O24" s="221"/>
    </row>
    <row r="25" spans="1:16">
      <c r="A25" s="221"/>
      <c r="B25" s="235"/>
      <c r="C25" s="235"/>
      <c r="D25" s="34"/>
      <c r="E25" s="221"/>
      <c r="F25" s="223"/>
      <c r="G25" s="378"/>
      <c r="H25" s="259"/>
      <c r="I25" s="224"/>
      <c r="J25" s="257"/>
      <c r="K25" s="223"/>
      <c r="L25" s="226"/>
      <c r="M25" s="223"/>
      <c r="N25" s="221"/>
      <c r="O25" s="221"/>
    </row>
    <row r="26" spans="1:16" ht="15" customHeight="1">
      <c r="A26" s="221"/>
      <c r="B26" s="235"/>
      <c r="C26" s="235"/>
      <c r="D26" s="34"/>
      <c r="E26" s="221"/>
      <c r="F26" s="223"/>
      <c r="G26" s="378"/>
      <c r="H26" s="259"/>
      <c r="I26" s="222"/>
      <c r="J26" s="256"/>
      <c r="K26" s="222" t="str">
        <f>IFERROR(CONCATENATE(INDEX('6. Criterios'!$B$16:$F$53,MATCH('3. Identificación de Riesgos'!J26,'6. Criterios'!$C$16:$C$54,0),1)," - ",L26),"")</f>
        <v/>
      </c>
      <c r="L26" s="225" t="str">
        <f>IFERROR(VLOOKUP(INDEX('6. Criterios'!$B$16:$F$53,MATCH('3. Identificación de Riesgos'!J26,'6. Criterios'!$C$16:$C$54,0),1),'6. Criterios'!$B$16:$F$54,5,FALSE),"")</f>
        <v/>
      </c>
      <c r="M26" s="223"/>
      <c r="N26" s="221"/>
      <c r="O26" s="221"/>
    </row>
    <row r="27" spans="1:16">
      <c r="A27" s="221"/>
      <c r="B27" s="235"/>
      <c r="C27" s="235"/>
      <c r="D27" s="34"/>
      <c r="E27" s="221"/>
      <c r="F27" s="223"/>
      <c r="G27" s="378"/>
      <c r="H27" s="259"/>
      <c r="I27" s="224"/>
      <c r="J27" s="257"/>
      <c r="K27" s="223"/>
      <c r="L27" s="226"/>
      <c r="M27" s="223"/>
      <c r="N27" s="221"/>
      <c r="O27" s="221"/>
    </row>
    <row r="28" spans="1:16" ht="15" customHeight="1">
      <c r="A28" s="221"/>
      <c r="B28" s="235"/>
      <c r="C28" s="235"/>
      <c r="D28" s="34"/>
      <c r="E28" s="221"/>
      <c r="F28" s="223"/>
      <c r="G28" s="378"/>
      <c r="H28" s="259"/>
      <c r="I28" s="222"/>
      <c r="J28" s="376"/>
      <c r="K28" s="222" t="str">
        <f>IFERROR(CONCATENATE(INDEX('6. Criterios'!$B$16:$F$53,MATCH('3. Identificación de Riesgos'!J28,'6. Criterios'!$C$16:$C$54,0),1)," - ",L28),"")</f>
        <v/>
      </c>
      <c r="L28" s="225" t="str">
        <f>IFERROR(VLOOKUP(INDEX('6. Criterios'!$B$16:$F$53,MATCH('3. Identificación de Riesgos'!J28,'6. Criterios'!$C$16:$C$54,0),1),'6. Criterios'!$B$16:$F$54,5,FALSE),"")</f>
        <v/>
      </c>
      <c r="M28" s="223"/>
      <c r="N28" s="221"/>
      <c r="O28" s="221"/>
    </row>
    <row r="29" spans="1:16" ht="69.75" customHeight="1">
      <c r="A29" s="221"/>
      <c r="B29" s="236"/>
      <c r="C29" s="236"/>
      <c r="D29" s="34"/>
      <c r="E29" s="221"/>
      <c r="F29" s="224"/>
      <c r="G29" s="378"/>
      <c r="H29" s="259"/>
      <c r="I29" s="224"/>
      <c r="J29" s="376"/>
      <c r="K29" s="223"/>
      <c r="L29" s="226"/>
      <c r="M29" s="224"/>
      <c r="N29" s="221"/>
      <c r="O29" s="221"/>
    </row>
  </sheetData>
  <mergeCells count="83">
    <mergeCell ref="J26:J27"/>
    <mergeCell ref="I28:I29"/>
    <mergeCell ref="J28:J29"/>
    <mergeCell ref="K10:K11"/>
    <mergeCell ref="K12:K13"/>
    <mergeCell ref="K14:K15"/>
    <mergeCell ref="K16:K17"/>
    <mergeCell ref="K18:K19"/>
    <mergeCell ref="K20:K21"/>
    <mergeCell ref="K22:K23"/>
    <mergeCell ref="K24:K25"/>
    <mergeCell ref="K26:K27"/>
    <mergeCell ref="I20:I21"/>
    <mergeCell ref="J20:J21"/>
    <mergeCell ref="I22:I23"/>
    <mergeCell ref="I24:I25"/>
    <mergeCell ref="J24:J25"/>
    <mergeCell ref="F8:F9"/>
    <mergeCell ref="A5:C5"/>
    <mergeCell ref="A6:C6"/>
    <mergeCell ref="A10:A19"/>
    <mergeCell ref="B10:B19"/>
    <mergeCell ref="C10:C19"/>
    <mergeCell ref="H10:H19"/>
    <mergeCell ref="G10:G19"/>
    <mergeCell ref="G20:G29"/>
    <mergeCell ref="H20:H29"/>
    <mergeCell ref="A20:A29"/>
    <mergeCell ref="B20:B29"/>
    <mergeCell ref="F20:F29"/>
    <mergeCell ref="I26:I27"/>
    <mergeCell ref="E20:E29"/>
    <mergeCell ref="M8:M9"/>
    <mergeCell ref="I7:M7"/>
    <mergeCell ref="O10:O19"/>
    <mergeCell ref="O20:O29"/>
    <mergeCell ref="I10:I11"/>
    <mergeCell ref="J10:J11"/>
    <mergeCell ref="I12:I13"/>
    <mergeCell ref="J12:J13"/>
    <mergeCell ref="I14:I15"/>
    <mergeCell ref="J14:J15"/>
    <mergeCell ref="I16:I17"/>
    <mergeCell ref="J16:J17"/>
    <mergeCell ref="I18:I19"/>
    <mergeCell ref="J18:J19"/>
    <mergeCell ref="K28:K29"/>
    <mergeCell ref="J22:J23"/>
    <mergeCell ref="E10:E19"/>
    <mergeCell ref="F10:F19"/>
    <mergeCell ref="C20:C29"/>
    <mergeCell ref="A1:C2"/>
    <mergeCell ref="A4:C4"/>
    <mergeCell ref="A8:A9"/>
    <mergeCell ref="B8:B9"/>
    <mergeCell ref="E8:E9"/>
    <mergeCell ref="D4:O4"/>
    <mergeCell ref="D5:O5"/>
    <mergeCell ref="O8:O9"/>
    <mergeCell ref="D8:D9"/>
    <mergeCell ref="N8:N9"/>
    <mergeCell ref="N7:O7"/>
    <mergeCell ref="C8:C9"/>
    <mergeCell ref="I8:I9"/>
    <mergeCell ref="J8:J9"/>
    <mergeCell ref="G8:G9"/>
    <mergeCell ref="H8:H9"/>
    <mergeCell ref="L8:L9"/>
    <mergeCell ref="K8:K9"/>
    <mergeCell ref="N20:N29"/>
    <mergeCell ref="N10:N19"/>
    <mergeCell ref="M10:M19"/>
    <mergeCell ref="M20:M29"/>
    <mergeCell ref="L20:L21"/>
    <mergeCell ref="L22:L23"/>
    <mergeCell ref="L24:L25"/>
    <mergeCell ref="L26:L27"/>
    <mergeCell ref="L28:L29"/>
    <mergeCell ref="L10:L11"/>
    <mergeCell ref="L12:L13"/>
    <mergeCell ref="L14:L15"/>
    <mergeCell ref="L16:L17"/>
    <mergeCell ref="L18:L19"/>
  </mergeCells>
  <conditionalFormatting sqref="N8">
    <cfRule type="containsText" dxfId="311" priority="175" operator="containsText" text="3- Moderado">
      <formula>NOT(ISERROR(SEARCH("3- Moderado",N8)))</formula>
    </cfRule>
    <cfRule type="containsText" dxfId="310" priority="176" operator="containsText" text="6- Moderado">
      <formula>NOT(ISERROR(SEARCH("6- Moderado",N8)))</formula>
    </cfRule>
    <cfRule type="containsText" dxfId="309" priority="177" operator="containsText" text="4- Moderado">
      <formula>NOT(ISERROR(SEARCH("4- Moderado",N8)))</formula>
    </cfRule>
    <cfRule type="containsText" dxfId="308" priority="178" operator="containsText" text="3- Bajo">
      <formula>NOT(ISERROR(SEARCH("3- Bajo",N8)))</formula>
    </cfRule>
    <cfRule type="containsText" dxfId="307" priority="179" operator="containsText" text="4- Bajo">
      <formula>NOT(ISERROR(SEARCH("4- Bajo",N8)))</formula>
    </cfRule>
    <cfRule type="containsText" dxfId="306" priority="180" operator="containsText" text="1- Bajo">
      <formula>NOT(ISERROR(SEARCH("1- Bajo",N8)))</formula>
    </cfRule>
  </conditionalFormatting>
  <conditionalFormatting sqref="H10 H20">
    <cfRule type="containsText" dxfId="305" priority="128" operator="containsText" text="Muy Baja">
      <formula>NOT(ISERROR(SEARCH("Muy Baja",H10)))</formula>
    </cfRule>
    <cfRule type="containsText" dxfId="304" priority="129" operator="containsText" text="Baja">
      <formula>NOT(ISERROR(SEARCH("Baja",H10)))</formula>
    </cfRule>
    <cfRule type="containsText" dxfId="303" priority="131" operator="containsText" text="Muy Alta">
      <formula>NOT(ISERROR(SEARCH("Muy Alta",H10)))</formula>
    </cfRule>
    <cfRule type="containsText" dxfId="302" priority="132" operator="containsText" text="Alta">
      <formula>NOT(ISERROR(SEARCH("Alta",H10)))</formula>
    </cfRule>
    <cfRule type="containsText" dxfId="301" priority="133" operator="containsText" text="Media">
      <formula>NOT(ISERROR(SEARCH("Media",H10)))</formula>
    </cfRule>
    <cfRule type="containsText" dxfId="300" priority="134" operator="containsText" text="Media">
      <formula>NOT(ISERROR(SEARCH("Media",H10)))</formula>
    </cfRule>
    <cfRule type="containsText" dxfId="299" priority="135" operator="containsText" text="Media">
      <formula>NOT(ISERROR(SEARCH("Media",H10)))</formula>
    </cfRule>
    <cfRule type="containsText" dxfId="298" priority="136" operator="containsText" text="Muy Baja">
      <formula>NOT(ISERROR(SEARCH("Muy Baja",H10)))</formula>
    </cfRule>
    <cfRule type="containsText" dxfId="297" priority="137" operator="containsText" text="Baja">
      <formula>NOT(ISERROR(SEARCH("Baja",H10)))</formula>
    </cfRule>
    <cfRule type="containsText" dxfId="296" priority="138" operator="containsText" text="Muy Baja">
      <formula>NOT(ISERROR(SEARCH("Muy Baja",H10)))</formula>
    </cfRule>
    <cfRule type="containsText" dxfId="295" priority="139" operator="containsText" text="Muy Baja">
      <formula>NOT(ISERROR(SEARCH("Muy Baja",H10)))</formula>
    </cfRule>
    <cfRule type="containsText" dxfId="294" priority="140" operator="containsText" text="Muy Baja">
      <formula>NOT(ISERROR(SEARCH("Muy Baja",H10)))</formula>
    </cfRule>
    <cfRule type="containsText" dxfId="293" priority="141" operator="containsText" text="Muy Baja'Tabla probabilidad'!">
      <formula>NOT(ISERROR(SEARCH("Muy Baja'Tabla probabilidad'!",H10)))</formula>
    </cfRule>
    <cfRule type="containsText" dxfId="292" priority="142" operator="containsText" text="Muy bajo">
      <formula>NOT(ISERROR(SEARCH("Muy bajo",H10)))</formula>
    </cfRule>
    <cfRule type="containsText" dxfId="291" priority="143" operator="containsText" text="Alta">
      <formula>NOT(ISERROR(SEARCH("Alta",H10)))</formula>
    </cfRule>
    <cfRule type="containsText" dxfId="290" priority="144" operator="containsText" text="Media">
      <formula>NOT(ISERROR(SEARCH("Media",H10)))</formula>
    </cfRule>
    <cfRule type="containsText" dxfId="289" priority="145" operator="containsText" text="Baja">
      <formula>NOT(ISERROR(SEARCH("Baja",H10)))</formula>
    </cfRule>
    <cfRule type="containsText" dxfId="288" priority="146" operator="containsText" text="Muy baja">
      <formula>NOT(ISERROR(SEARCH("Muy baja",H10)))</formula>
    </cfRule>
    <cfRule type="cellIs" dxfId="287" priority="149" operator="between">
      <formula>1</formula>
      <formula>2</formula>
    </cfRule>
    <cfRule type="cellIs" dxfId="286" priority="150" operator="between">
      <formula>0</formula>
      <formula>2</formula>
    </cfRule>
  </conditionalFormatting>
  <conditionalFormatting sqref="H10 H20">
    <cfRule type="containsText" dxfId="285" priority="130" operator="containsText" text="Muy Alta">
      <formula>NOT(ISERROR(SEARCH("Muy Alta",H10)))</formula>
    </cfRule>
  </conditionalFormatting>
  <conditionalFormatting sqref="K10 M10 M20 K12 K14 K16 K18 K20 K22 K24 K26 K28">
    <cfRule type="containsText" dxfId="284" priority="122" operator="containsText" text="Catastrófico">
      <formula>NOT(ISERROR(SEARCH("Catastrófico",K10)))</formula>
    </cfRule>
    <cfRule type="containsText" dxfId="283" priority="123" operator="containsText" text="Mayor">
      <formula>NOT(ISERROR(SEARCH("Mayor",K10)))</formula>
    </cfRule>
    <cfRule type="containsText" dxfId="282" priority="124" operator="containsText" text="Alta">
      <formula>NOT(ISERROR(SEARCH("Alta",K10)))</formula>
    </cfRule>
    <cfRule type="containsText" dxfId="281" priority="125" operator="containsText" text="Moderado">
      <formula>NOT(ISERROR(SEARCH("Moderado",K10)))</formula>
    </cfRule>
    <cfRule type="containsText" dxfId="280" priority="126" operator="containsText" text="Menor">
      <formula>NOT(ISERROR(SEARCH("Menor",K10)))</formula>
    </cfRule>
    <cfRule type="containsText" dxfId="279" priority="127" operator="containsText" text="Leve">
      <formula>NOT(ISERROR(SEARCH("Leve",K10)))</formula>
    </cfRule>
  </conditionalFormatting>
  <conditionalFormatting sqref="O8">
    <cfRule type="containsText" dxfId="278" priority="104" operator="containsText" text="3- Moderado">
      <formula>NOT(ISERROR(SEARCH("3- Moderado",O8)))</formula>
    </cfRule>
    <cfRule type="containsText" dxfId="277" priority="105" operator="containsText" text="6- Moderado">
      <formula>NOT(ISERROR(SEARCH("6- Moderado",O8)))</formula>
    </cfRule>
    <cfRule type="containsText" dxfId="276" priority="106" operator="containsText" text="4- Moderado">
      <formula>NOT(ISERROR(SEARCH("4- Moderado",O8)))</formula>
    </cfRule>
    <cfRule type="containsText" dxfId="275" priority="107" operator="containsText" text="3- Bajo">
      <formula>NOT(ISERROR(SEARCH("3- Bajo",O8)))</formula>
    </cfRule>
    <cfRule type="containsText" dxfId="274" priority="108" operator="containsText" text="4- Bajo">
      <formula>NOT(ISERROR(SEARCH("4- Bajo",O8)))</formula>
    </cfRule>
    <cfRule type="containsText" dxfId="273" priority="109" operator="containsText" text="1- Bajo">
      <formula>NOT(ISERROR(SEARCH("1- Bajo",O8)))</formula>
    </cfRule>
  </conditionalFormatting>
  <conditionalFormatting sqref="N10:O10 N20:O20">
    <cfRule type="containsText" dxfId="272" priority="709" operator="containsText" text="Extremo">
      <formula>NOT(ISERROR(SEARCH("Extremo",N10)))</formula>
    </cfRule>
    <cfRule type="containsText" dxfId="271" priority="710" operator="containsText" text="Alto">
      <formula>NOT(ISERROR(SEARCH("Alto",N10)))</formula>
    </cfRule>
    <cfRule type="containsText" dxfId="270" priority="711" operator="containsText" text="Bajo">
      <formula>NOT(ISERROR(SEARCH("Bajo",N10)))</formula>
    </cfRule>
    <cfRule type="containsText" dxfId="269" priority="712" operator="containsText" text="Moderado">
      <formula>NOT(ISERROR(SEARCH("Moderado",N10)))</formula>
    </cfRule>
  </conditionalFormatting>
  <pageMargins left="0.70866141732283472" right="0.70866141732283472" top="0.94488188976377963" bottom="0.94488188976377963" header="0.31496062992125984" footer="0.31496062992125984"/>
  <pageSetup paperSize="8" scale="8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47" operator="containsText" id="{D4158494-FAE5-4853-A580-52567E2FD023}">
            <xm:f>NOT(ISERROR(SEARCH('6. Criterios'!$B$5,H10)))</xm:f>
            <xm:f>'6. Criterios'!$B$5</xm:f>
            <x14:dxf>
              <font>
                <color rgb="FF006100"/>
              </font>
              <fill>
                <patternFill>
                  <bgColor rgb="FFC6EFCE"/>
                </patternFill>
              </fill>
            </x14:dxf>
          </x14:cfRule>
          <x14:cfRule type="containsText" priority="148" operator="containsText" id="{009A1948-254C-4020-A26D-7181B4E8E5DF}">
            <xm:f>NOT(ISERROR(SEARCH('6. Criterios'!$B$5,H10)))</xm:f>
            <xm:f>'6. Criterios'!$B$5</xm:f>
            <x14:dxf>
              <font>
                <color rgb="FF9C0006"/>
              </font>
              <fill>
                <patternFill>
                  <bgColor rgb="FFFFC7CE"/>
                </patternFill>
              </fill>
            </x14:dxf>
          </x14:cfRule>
          <xm:sqref>H10 H20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'6. Criterios'!$I$17:$I$22</xm:f>
          </x14:formula1>
          <xm:sqref>I10:I29</xm:sqref>
        </x14:dataValidation>
        <x14:dataValidation type="list" allowBlank="1" showInputMessage="1" showErrorMessage="1" xr:uid="{00000000-0002-0000-0200-000001000000}">
          <x14:formula1>
            <xm:f>_xlfn.IFS(I10='6. Criterios'!$C$16,'6. Criterios'!$C$17:$C$21,I10='6. Criterios'!$C$24,'6. Criterios'!$C$25:$C$29,I10='6. Criterios'!$C$32,'6. Criterios'!$C$33:$C$37,I10='6. Criterios'!$C$40,'6. Criterios'!$C$41:$C$45,I10='6. Criterios'!$C$48,'6. Criterios'!$C$49:$C$53,I10='6. Criterios'!$C$56,'6. Criterios'!$C$57:$C$61)</xm:f>
          </x14:formula1>
          <xm:sqref>J10:J29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JR29"/>
  <sheetViews>
    <sheetView topLeftCell="B1" zoomScaleNormal="100" zoomScalePageLayoutView="70" workbookViewId="0">
      <selection activeCell="Q12" sqref="Q12"/>
    </sheetView>
  </sheetViews>
  <sheetFormatPr baseColWidth="10" defaultColWidth="11.42578125" defaultRowHeight="15"/>
  <cols>
    <col min="1" max="1" width="7" customWidth="1"/>
    <col min="2" max="2" width="27.28515625" customWidth="1"/>
    <col min="3" max="3" width="52.5703125" style="76" customWidth="1"/>
    <col min="4" max="4" width="5" hidden="1" customWidth="1"/>
    <col min="5" max="5" width="39.42578125" customWidth="1"/>
    <col min="7" max="7" width="12.28515625" bestFit="1" customWidth="1"/>
    <col min="8" max="8" width="14.7109375" bestFit="1" customWidth="1"/>
    <col min="9" max="9" width="13.42578125" customWidth="1"/>
    <col min="10" max="10" width="6.85546875" hidden="1" customWidth="1"/>
    <col min="11" max="11" width="11.7109375" customWidth="1"/>
    <col min="12" max="12" width="16" customWidth="1"/>
    <col min="13" max="13" width="42.7109375" customWidth="1"/>
    <col min="14" max="14" width="7.7109375" customWidth="1"/>
    <col min="15" max="15" width="15.7109375" customWidth="1"/>
    <col min="16" max="16" width="10" customWidth="1"/>
    <col min="17" max="17" width="9.85546875" customWidth="1"/>
    <col min="18" max="18" width="11.140625" hidden="1" customWidth="1"/>
    <col min="19" max="19" width="11.42578125" customWidth="1"/>
    <col min="20" max="20" width="26.28515625" style="40" customWidth="1"/>
    <col min="21" max="21" width="18.5703125" style="38" customWidth="1"/>
    <col min="22" max="22" width="22.5703125" style="41" customWidth="1"/>
    <col min="23" max="278" width="11.42578125" style="13"/>
    <col min="279" max="16384" width="11.42578125" style="18"/>
  </cols>
  <sheetData>
    <row r="1" spans="1:278" s="15" customFormat="1" ht="27.75" thickTop="1">
      <c r="A1" s="272"/>
      <c r="B1" s="273"/>
      <c r="C1" s="274"/>
      <c r="D1" s="49"/>
      <c r="E1" s="266" t="s">
        <v>15</v>
      </c>
      <c r="F1" s="267"/>
      <c r="G1" s="267"/>
      <c r="H1" s="267"/>
      <c r="I1" s="267"/>
      <c r="J1" s="267"/>
      <c r="K1" s="267"/>
      <c r="L1" s="267"/>
      <c r="M1" s="267"/>
      <c r="N1" s="267"/>
      <c r="O1" s="267"/>
      <c r="P1" s="267"/>
      <c r="Q1" s="267"/>
      <c r="R1" s="267"/>
      <c r="S1" s="267"/>
      <c r="T1" s="267"/>
      <c r="U1" s="267"/>
      <c r="V1" s="267"/>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row>
    <row r="2" spans="1:278" s="15" customFormat="1" ht="27">
      <c r="A2" s="275"/>
      <c r="B2" s="240"/>
      <c r="C2" s="276"/>
      <c r="D2" s="49"/>
      <c r="E2" s="268"/>
      <c r="F2" s="269"/>
      <c r="G2" s="269"/>
      <c r="H2" s="269"/>
      <c r="I2" s="269"/>
      <c r="J2" s="269"/>
      <c r="K2" s="269"/>
      <c r="L2" s="269"/>
      <c r="M2" s="269"/>
      <c r="N2" s="269"/>
      <c r="O2" s="269"/>
      <c r="P2" s="269"/>
      <c r="Q2" s="269"/>
      <c r="R2" s="269"/>
      <c r="S2" s="269"/>
      <c r="T2" s="269"/>
      <c r="U2" s="269"/>
      <c r="V2" s="269"/>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row>
    <row r="3" spans="1:278" s="15" customFormat="1" ht="27.75" thickBot="1">
      <c r="A3" s="277"/>
      <c r="B3" s="278"/>
      <c r="C3" s="279"/>
      <c r="D3" s="49"/>
      <c r="E3" s="270"/>
      <c r="F3" s="271"/>
      <c r="G3" s="271"/>
      <c r="H3" s="271"/>
      <c r="I3" s="271"/>
      <c r="J3" s="271"/>
      <c r="K3" s="271"/>
      <c r="L3" s="271"/>
      <c r="M3" s="271"/>
      <c r="N3" s="271"/>
      <c r="O3" s="271"/>
      <c r="P3" s="271"/>
      <c r="Q3" s="271"/>
      <c r="R3" s="271"/>
      <c r="S3" s="271"/>
      <c r="T3" s="271"/>
      <c r="U3" s="271"/>
      <c r="V3" s="271"/>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c r="JL3" s="14"/>
      <c r="JM3" s="14"/>
      <c r="JN3" s="14"/>
      <c r="JO3" s="14"/>
      <c r="JP3" s="14"/>
      <c r="JQ3" s="14"/>
      <c r="JR3" s="14"/>
    </row>
    <row r="4" spans="1:278" s="15" customFormat="1" ht="18.75" thickTop="1">
      <c r="A4" s="293" t="s">
        <v>0</v>
      </c>
      <c r="B4" s="293"/>
      <c r="C4" s="294" t="s">
        <v>270</v>
      </c>
      <c r="D4" s="295"/>
      <c r="E4" s="295"/>
      <c r="F4" s="295"/>
      <c r="G4" s="295"/>
      <c r="H4" s="295"/>
      <c r="I4" s="295"/>
      <c r="J4" s="295"/>
      <c r="K4" s="295"/>
      <c r="L4" s="295"/>
      <c r="M4" s="295"/>
      <c r="N4" s="295"/>
      <c r="O4" s="295"/>
      <c r="P4" s="295"/>
      <c r="Q4" s="295"/>
      <c r="R4" s="295"/>
      <c r="S4" s="295"/>
      <c r="T4" s="295"/>
      <c r="U4" s="295"/>
      <c r="V4" s="295"/>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c r="JL4" s="14"/>
      <c r="JM4" s="14"/>
      <c r="JN4" s="14"/>
      <c r="JO4" s="14"/>
      <c r="JP4" s="14"/>
      <c r="JQ4" s="14"/>
      <c r="JR4" s="14"/>
    </row>
    <row r="5" spans="1:278" s="15" customFormat="1" ht="18">
      <c r="A5" s="291" t="s">
        <v>1</v>
      </c>
      <c r="B5" s="291"/>
      <c r="C5" s="296" t="s">
        <v>279</v>
      </c>
      <c r="D5" s="296"/>
      <c r="E5" s="296"/>
      <c r="F5" s="296"/>
      <c r="G5" s="296"/>
      <c r="H5" s="296"/>
      <c r="I5" s="296"/>
      <c r="J5" s="296"/>
      <c r="K5" s="296"/>
      <c r="L5" s="296"/>
      <c r="M5" s="296"/>
      <c r="N5" s="296"/>
      <c r="O5" s="296"/>
      <c r="P5" s="296"/>
      <c r="Q5" s="296"/>
      <c r="R5" s="296"/>
      <c r="S5" s="296"/>
      <c r="T5" s="296"/>
      <c r="U5" s="296"/>
      <c r="V5" s="296"/>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c r="JL5" s="14"/>
      <c r="JM5" s="14"/>
      <c r="JN5" s="14"/>
      <c r="JO5" s="14"/>
      <c r="JP5" s="14"/>
      <c r="JQ5" s="14"/>
      <c r="JR5" s="14"/>
    </row>
    <row r="6" spans="1:278" s="15" customFormat="1" ht="18.75" thickBot="1">
      <c r="A6" s="292" t="s">
        <v>2</v>
      </c>
      <c r="B6" s="292"/>
      <c r="C6" s="297" t="s">
        <v>95</v>
      </c>
      <c r="D6" s="297"/>
      <c r="E6" s="297"/>
      <c r="F6" s="297"/>
      <c r="G6" s="297"/>
      <c r="H6" s="297"/>
      <c r="I6" s="297"/>
      <c r="J6" s="297"/>
      <c r="K6" s="297"/>
      <c r="L6" s="297"/>
      <c r="M6" s="297"/>
      <c r="N6" s="297"/>
      <c r="O6" s="297"/>
      <c r="P6" s="297"/>
      <c r="Q6" s="297"/>
      <c r="R6" s="297"/>
      <c r="S6" s="297"/>
      <c r="T6" s="297"/>
      <c r="U6" s="297"/>
      <c r="V6" s="297"/>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row>
    <row r="7" spans="1:278" s="15" customFormat="1" ht="18" thickTop="1" thickBot="1">
      <c r="A7" s="280" t="s">
        <v>104</v>
      </c>
      <c r="B7" s="280"/>
      <c r="C7" s="280"/>
      <c r="D7" s="281" t="s">
        <v>105</v>
      </c>
      <c r="E7" s="282"/>
      <c r="F7" s="282"/>
      <c r="G7" s="282"/>
      <c r="H7" s="282"/>
      <c r="I7" s="282"/>
      <c r="J7" s="282"/>
      <c r="K7" s="282"/>
      <c r="L7" s="282"/>
      <c r="M7" s="282"/>
      <c r="N7" s="282"/>
      <c r="O7" s="282"/>
      <c r="P7" s="282"/>
      <c r="Q7" s="282"/>
      <c r="R7" s="283"/>
      <c r="S7" s="65"/>
      <c r="T7" s="280" t="s">
        <v>106</v>
      </c>
      <c r="U7" s="280"/>
      <c r="V7" s="280"/>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c r="JJ7" s="14"/>
      <c r="JK7" s="14"/>
      <c r="JL7" s="14"/>
      <c r="JM7" s="14"/>
      <c r="JN7" s="14"/>
      <c r="JO7" s="14"/>
      <c r="JP7" s="14"/>
      <c r="JQ7" s="14"/>
      <c r="JR7" s="14"/>
    </row>
    <row r="8" spans="1:278" s="15" customFormat="1" ht="30" customHeight="1" thickTop="1" thickBot="1">
      <c r="A8" s="284" t="s">
        <v>12</v>
      </c>
      <c r="B8" s="280" t="s">
        <v>101</v>
      </c>
      <c r="C8" s="285" t="s">
        <v>103</v>
      </c>
      <c r="D8" s="286" t="s">
        <v>6</v>
      </c>
      <c r="E8" s="287" t="s">
        <v>182</v>
      </c>
      <c r="F8" s="288" t="s">
        <v>181</v>
      </c>
      <c r="G8" s="289"/>
      <c r="H8" s="289"/>
      <c r="I8" s="289"/>
      <c r="J8" s="289"/>
      <c r="K8" s="290"/>
      <c r="L8" s="288" t="s">
        <v>184</v>
      </c>
      <c r="M8" s="289"/>
      <c r="N8" s="289"/>
      <c r="O8" s="289"/>
      <c r="P8" s="289"/>
      <c r="Q8" s="289"/>
      <c r="R8" s="289"/>
      <c r="S8" s="290"/>
      <c r="T8" s="90"/>
      <c r="U8" s="91"/>
      <c r="V8" s="120" t="s">
        <v>189</v>
      </c>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c r="JJ8" s="14"/>
      <c r="JK8" s="14"/>
      <c r="JL8" s="14"/>
      <c r="JM8" s="14"/>
      <c r="JN8" s="14"/>
      <c r="JO8" s="14"/>
      <c r="JP8" s="14"/>
      <c r="JQ8" s="14"/>
      <c r="JR8" s="14"/>
    </row>
    <row r="9" spans="1:278" s="17" customFormat="1" ht="96" customHeight="1" thickTop="1" thickBot="1">
      <c r="A9" s="284"/>
      <c r="B9" s="280"/>
      <c r="C9" s="285"/>
      <c r="D9" s="286"/>
      <c r="E9" s="287"/>
      <c r="F9" s="63" t="s">
        <v>168</v>
      </c>
      <c r="G9" s="63" t="s">
        <v>169</v>
      </c>
      <c r="H9" s="63" t="s">
        <v>170</v>
      </c>
      <c r="I9" s="63" t="s">
        <v>171</v>
      </c>
      <c r="J9" s="77" t="s">
        <v>166</v>
      </c>
      <c r="K9" s="64" t="s">
        <v>178</v>
      </c>
      <c r="L9" s="64" t="s">
        <v>160</v>
      </c>
      <c r="M9" s="89" t="s">
        <v>183</v>
      </c>
      <c r="N9" s="63" t="s">
        <v>188</v>
      </c>
      <c r="O9" s="63" t="s">
        <v>172</v>
      </c>
      <c r="P9" s="63" t="s">
        <v>187</v>
      </c>
      <c r="Q9" s="63" t="s">
        <v>173</v>
      </c>
      <c r="R9" s="77" t="s">
        <v>166</v>
      </c>
      <c r="S9" s="64" t="s">
        <v>179</v>
      </c>
      <c r="T9" s="78" t="s">
        <v>185</v>
      </c>
      <c r="U9" s="78" t="s">
        <v>186</v>
      </c>
      <c r="V9" s="80" t="s">
        <v>167</v>
      </c>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c r="JJ9" s="16"/>
      <c r="JK9" s="16"/>
      <c r="JL9" s="16"/>
      <c r="JM9" s="16"/>
      <c r="JN9" s="16"/>
      <c r="JO9" s="16"/>
      <c r="JP9" s="16"/>
      <c r="JQ9" s="16"/>
      <c r="JR9" s="16"/>
    </row>
    <row r="10" spans="1:278" ht="45.75" customHeight="1" thickTop="1">
      <c r="A10" s="224">
        <f>'3. Identificación de Riesgos'!A10</f>
        <v>1</v>
      </c>
      <c r="B10" s="224" t="str">
        <f>'3. Identificación de Riesgos'!B10</f>
        <v>Ofrecer, prometer, entregar, aceptar o solicitar una ventaja indebida para conseguir el favorecimiento competitivo  en  la adjudicación y adiciones  de  contratos relacionados con la elaboración de  estudios o investigaciones socio – jurídicas ,  en beneficio propio y de terceros.</v>
      </c>
      <c r="C10" s="151" t="str">
        <f>'3. Identificación de Riesgos'!D10</f>
        <v>1. Falta de ética de los servidores públicos (Debilidades en principios y valores)</v>
      </c>
      <c r="D10" s="152">
        <v>1</v>
      </c>
      <c r="E10" s="154" t="s">
        <v>267</v>
      </c>
      <c r="F10" s="125" t="s">
        <v>158</v>
      </c>
      <c r="G10" s="125" t="s">
        <v>158</v>
      </c>
      <c r="H10" s="125" t="s">
        <v>158</v>
      </c>
      <c r="I10" s="125" t="s">
        <v>158</v>
      </c>
      <c r="J10" s="39">
        <f>COUNTIF(F10:I10,"SI")/4</f>
        <v>1</v>
      </c>
      <c r="K10" s="263">
        <f>AVERAGE(J10:J19)</f>
        <v>1</v>
      </c>
      <c r="L10" s="222" t="str">
        <f>'3. Identificación de Riesgos'!I10</f>
        <v>Pérdida Reputacional</v>
      </c>
      <c r="M10" s="156"/>
      <c r="N10" s="125"/>
      <c r="O10" s="125"/>
      <c r="P10" s="125"/>
      <c r="Q10" s="125"/>
      <c r="R10" s="39"/>
      <c r="S10" s="263">
        <f>AVERAGE(R10:R19)</f>
        <v>0.67500000000000004</v>
      </c>
      <c r="T10" s="259" t="str">
        <f>CONCATENATE(INDEX('6. Criterios'!$B$6:$F$10,MATCH(ROUND(IF((RIGHT('3. Identificación de Riesgos'!H10,1)-'4. Valoración Controles'!K10)&lt;1,1,(RIGHT('3. Identificación de Riesgos'!H10,1)-'4. Valoración Controles'!K10)),0),'6. Criterios'!$F$6:$F$10,0),1)," - ",ROUND(IF((RIGHT('3. Identificación de Riesgos'!H10,1)-'4. Valoración Controles'!K10)&lt;1,1,(RIGHT('3. Identificación de Riesgos'!H10,1)-'4. Valoración Controles'!K10)),0))</f>
        <v>Muy Baja - 1</v>
      </c>
      <c r="U10" s="221" t="str">
        <f>CONCATENATE(INDEX('6. Criterios'!$B$17:$F$21,MATCH(ROUND(IF((RIGHT('3. Identificación de Riesgos'!M10,1)-'4. Valoración Controles'!S10)&lt;1,1,(RIGHT('3. Identificación de Riesgos'!M10,1)-'4. Valoración Controles'!S10)),0),'6. Criterios'!$F$17:$F$21,0),1)," - ",ROUND(IF((RIGHT('3. Identificación de Riesgos'!M10,1)-'4. Valoración Controles'!S10)&lt;1,1,(RIGHT('3. Identificación de Riesgos'!M10,1)-'4. Valoración Controles'!S10)),0))</f>
        <v>Moderado - 3</v>
      </c>
      <c r="V10" s="221" t="str">
        <f>CONCATENATE(VLOOKUP((LEFT(T10,LEN(T10)-4)&amp;LEFT(U10,LEN(U10)-4)),'7. Matriz de Calor'!$D$18:$E$42,2,0)," - ",RIGHT(T10,1)*RIGHT(U10,1))</f>
        <v>Moderado - 3</v>
      </c>
    </row>
    <row r="11" spans="1:278" ht="53.25" customHeight="1" thickBot="1">
      <c r="A11" s="221"/>
      <c r="B11" s="221"/>
      <c r="C11" s="151" t="str">
        <f>'3. Identificación de Riesgos'!D11</f>
        <v>2. Falta de ética de terceros interesados  (Debilidades principios y valores)</v>
      </c>
      <c r="D11" s="153">
        <v>2</v>
      </c>
      <c r="E11" s="155" t="s">
        <v>281</v>
      </c>
      <c r="F11" s="125" t="s">
        <v>158</v>
      </c>
      <c r="G11" s="125" t="s">
        <v>158</v>
      </c>
      <c r="H11" s="125" t="s">
        <v>158</v>
      </c>
      <c r="I11" s="125" t="s">
        <v>158</v>
      </c>
      <c r="J11" s="39">
        <f t="shared" ref="J11:J29" si="0">COUNTIF(F11:I11,"SI")/4</f>
        <v>1</v>
      </c>
      <c r="K11" s="263"/>
      <c r="L11" s="224"/>
      <c r="M11" s="157" t="s">
        <v>268</v>
      </c>
      <c r="N11" s="125" t="s">
        <v>159</v>
      </c>
      <c r="O11" s="125" t="s">
        <v>159</v>
      </c>
      <c r="P11" s="125" t="s">
        <v>158</v>
      </c>
      <c r="Q11" s="125" t="s">
        <v>158</v>
      </c>
      <c r="R11" s="39">
        <f t="shared" ref="R11:R22" si="1">SUM(COUNTIF(N11,"SI")*25%,COUNTIF(O11,"SI")*40%,COUNTIF(P11,"SI")*25%,COUNTIF(Q11,"SI")*10%)</f>
        <v>0.35</v>
      </c>
      <c r="S11" s="263"/>
      <c r="T11" s="259"/>
      <c r="U11" s="221"/>
      <c r="V11" s="221"/>
    </row>
    <row r="12" spans="1:278" ht="153.75" customHeight="1">
      <c r="A12" s="221"/>
      <c r="B12" s="221"/>
      <c r="C12" s="151" t="str">
        <f>'3. Identificación de Riesgos'!D12</f>
        <v xml:space="preserve">3. Debilidades en los controles del procedimiento  para Diseñar y Desarrollar Estudios e Investigaciónes Sociojurídicos </v>
      </c>
      <c r="D12" s="153">
        <v>3</v>
      </c>
      <c r="E12" s="150" t="s">
        <v>277</v>
      </c>
      <c r="F12" s="143" t="s">
        <v>158</v>
      </c>
      <c r="G12" s="143" t="s">
        <v>158</v>
      </c>
      <c r="H12" s="143" t="s">
        <v>158</v>
      </c>
      <c r="I12" s="143" t="s">
        <v>158</v>
      </c>
      <c r="J12" s="39">
        <f t="shared" si="0"/>
        <v>1</v>
      </c>
      <c r="K12" s="263"/>
      <c r="L12" s="222" t="str">
        <f>'3. Identificación de Riesgos'!I12</f>
        <v>Afectación Económica</v>
      </c>
      <c r="M12" s="158" t="s">
        <v>269</v>
      </c>
      <c r="N12" s="125" t="s">
        <v>158</v>
      </c>
      <c r="O12" s="125" t="s">
        <v>158</v>
      </c>
      <c r="P12" s="125" t="s">
        <v>158</v>
      </c>
      <c r="Q12" s="125" t="s">
        <v>158</v>
      </c>
      <c r="R12" s="39">
        <f t="shared" si="1"/>
        <v>1</v>
      </c>
      <c r="S12" s="263"/>
      <c r="T12" s="259"/>
      <c r="U12" s="221"/>
      <c r="V12" s="221"/>
    </row>
    <row r="13" spans="1:278">
      <c r="A13" s="221"/>
      <c r="B13" s="221"/>
      <c r="C13" s="75">
        <f>'3. Identificación de Riesgos'!D13</f>
        <v>0</v>
      </c>
      <c r="D13" s="50">
        <v>4</v>
      </c>
      <c r="E13" s="145"/>
      <c r="F13" s="143"/>
      <c r="G13" s="143"/>
      <c r="H13" s="143"/>
      <c r="I13" s="143"/>
      <c r="J13" s="39"/>
      <c r="K13" s="263"/>
      <c r="L13" s="224"/>
      <c r="M13" s="159"/>
      <c r="N13" s="125"/>
      <c r="O13" s="125"/>
      <c r="P13" s="125"/>
      <c r="Q13" s="125"/>
      <c r="R13" s="39"/>
      <c r="S13" s="263"/>
      <c r="T13" s="259"/>
      <c r="U13" s="221"/>
      <c r="V13" s="221"/>
    </row>
    <row r="14" spans="1:278" ht="33.75" customHeight="1">
      <c r="A14" s="221"/>
      <c r="B14" s="221"/>
      <c r="C14" s="75">
        <f>'3. Identificación de Riesgos'!D14</f>
        <v>0</v>
      </c>
      <c r="D14" s="50"/>
      <c r="E14" s="146"/>
      <c r="F14" s="143"/>
      <c r="G14" s="143"/>
      <c r="H14" s="143"/>
      <c r="I14" s="143"/>
      <c r="J14" s="39"/>
      <c r="K14" s="263"/>
      <c r="L14" s="222">
        <f>'3. Identificación de Riesgos'!I14</f>
        <v>0</v>
      </c>
      <c r="M14" s="159"/>
      <c r="N14" s="125"/>
      <c r="O14" s="125"/>
      <c r="P14" s="125"/>
      <c r="Q14" s="125"/>
      <c r="R14" s="39"/>
      <c r="S14" s="263"/>
      <c r="T14" s="259"/>
      <c r="U14" s="221"/>
      <c r="V14" s="221"/>
    </row>
    <row r="15" spans="1:278" ht="30" customHeight="1">
      <c r="A15" s="221"/>
      <c r="B15" s="221"/>
      <c r="C15" s="75">
        <f>'3. Identificación de Riesgos'!D15</f>
        <v>0</v>
      </c>
      <c r="D15" s="50"/>
      <c r="E15" s="146"/>
      <c r="F15" s="143"/>
      <c r="G15" s="143"/>
      <c r="H15" s="143"/>
      <c r="I15" s="143"/>
      <c r="J15" s="39"/>
      <c r="K15" s="263"/>
      <c r="L15" s="224"/>
      <c r="M15" s="79"/>
      <c r="N15" s="125"/>
      <c r="O15" s="125"/>
      <c r="P15" s="125"/>
      <c r="Q15" s="125"/>
      <c r="R15" s="39"/>
      <c r="S15" s="263"/>
      <c r="T15" s="259"/>
      <c r="U15" s="221"/>
      <c r="V15" s="221"/>
    </row>
    <row r="16" spans="1:278" ht="30" customHeight="1">
      <c r="A16" s="221"/>
      <c r="B16" s="221"/>
      <c r="C16" s="75">
        <f>'3. Identificación de Riesgos'!D16</f>
        <v>0</v>
      </c>
      <c r="D16" s="50"/>
      <c r="E16" s="148"/>
      <c r="F16" s="143"/>
      <c r="G16" s="143"/>
      <c r="H16" s="143"/>
      <c r="I16" s="143"/>
      <c r="J16" s="39"/>
      <c r="K16" s="263"/>
      <c r="L16" s="222">
        <f>'3. Identificación de Riesgos'!I16</f>
        <v>0</v>
      </c>
      <c r="M16" s="79"/>
      <c r="N16" s="125"/>
      <c r="O16" s="125"/>
      <c r="P16" s="125"/>
      <c r="Q16" s="125"/>
      <c r="R16" s="39"/>
      <c r="S16" s="263"/>
      <c r="T16" s="259"/>
      <c r="U16" s="221"/>
      <c r="V16" s="221"/>
    </row>
    <row r="17" spans="1:22">
      <c r="A17" s="221"/>
      <c r="B17" s="221"/>
      <c r="C17" s="75">
        <f>'3. Identificación de Riesgos'!D17</f>
        <v>0</v>
      </c>
      <c r="D17" s="50"/>
      <c r="F17" s="125"/>
      <c r="G17" s="125"/>
      <c r="H17" s="125"/>
      <c r="I17" s="125"/>
      <c r="J17" s="39"/>
      <c r="K17" s="263"/>
      <c r="L17" s="224"/>
      <c r="M17" s="79"/>
      <c r="N17" s="125"/>
      <c r="O17" s="125"/>
      <c r="P17" s="125"/>
      <c r="Q17" s="125"/>
      <c r="R17" s="39"/>
      <c r="S17" s="263"/>
      <c r="T17" s="259"/>
      <c r="U17" s="221"/>
      <c r="V17" s="221"/>
    </row>
    <row r="18" spans="1:22" ht="45" customHeight="1">
      <c r="A18" s="221"/>
      <c r="B18" s="221"/>
      <c r="C18" s="75">
        <f>'3. Identificación de Riesgos'!D18</f>
        <v>0</v>
      </c>
      <c r="D18" s="50"/>
      <c r="E18" s="52"/>
      <c r="F18" s="125"/>
      <c r="G18" s="125"/>
      <c r="H18" s="125"/>
      <c r="I18" s="125"/>
      <c r="J18" s="39"/>
      <c r="K18" s="263"/>
      <c r="L18" s="222">
        <f>'3. Identificación de Riesgos'!I18</f>
        <v>0</v>
      </c>
      <c r="M18" s="79"/>
      <c r="N18" s="125"/>
      <c r="O18" s="125"/>
      <c r="P18" s="125"/>
      <c r="Q18" s="125"/>
      <c r="R18" s="39"/>
      <c r="S18" s="263"/>
      <c r="T18" s="259"/>
      <c r="U18" s="221"/>
      <c r="V18" s="221"/>
    </row>
    <row r="19" spans="1:22" ht="30" customHeight="1">
      <c r="A19" s="221"/>
      <c r="B19" s="221"/>
      <c r="C19" s="75">
        <f>'3. Identificación de Riesgos'!D19</f>
        <v>0</v>
      </c>
      <c r="D19" s="50">
        <v>5</v>
      </c>
      <c r="E19" s="52"/>
      <c r="F19" s="125"/>
      <c r="G19" s="125"/>
      <c r="H19" s="125"/>
      <c r="I19" s="125"/>
      <c r="J19" s="39"/>
      <c r="K19" s="263"/>
      <c r="L19" s="224"/>
      <c r="M19" s="79"/>
      <c r="N19" s="125"/>
      <c r="O19" s="125"/>
      <c r="P19" s="125"/>
      <c r="Q19" s="125"/>
      <c r="R19" s="39"/>
      <c r="S19" s="263"/>
      <c r="T19" s="259"/>
      <c r="U19" s="221"/>
      <c r="V19" s="221"/>
    </row>
    <row r="20" spans="1:22" ht="51" customHeight="1">
      <c r="A20" s="224">
        <f>'3. Identificación de Riesgos'!A20</f>
        <v>2</v>
      </c>
      <c r="B20" s="224" t="str">
        <f>'3. Identificación de Riesgos'!B20</f>
        <v>Ofrecer, prometer, entregar, aceptar o solicitar una ventaja indebida para influir o direccionar los conceptos en la supervisón técnica en los procesos de contratación con el objetivo de favorecer intereses propios o de terceros.</v>
      </c>
      <c r="C20" s="151" t="str">
        <f>'3. Identificación de Riesgos'!D20</f>
        <v>1. Falta de ética de los servidores públicos (Debilidades en principios y valores)</v>
      </c>
      <c r="D20" s="153">
        <v>1</v>
      </c>
      <c r="E20" s="154" t="s">
        <v>267</v>
      </c>
      <c r="F20" s="125" t="s">
        <v>158</v>
      </c>
      <c r="G20" s="125" t="s">
        <v>158</v>
      </c>
      <c r="H20" s="125" t="s">
        <v>158</v>
      </c>
      <c r="I20" s="125" t="s">
        <v>158</v>
      </c>
      <c r="J20" s="39">
        <f t="shared" si="0"/>
        <v>1</v>
      </c>
      <c r="K20" s="264">
        <f>AVERAGE(J20:J29)</f>
        <v>1</v>
      </c>
      <c r="L20" s="222" t="str">
        <f>'3. Identificación de Riesgos'!I20</f>
        <v>Pérdida Reputacional</v>
      </c>
      <c r="M20" s="157" t="s">
        <v>268</v>
      </c>
      <c r="N20" s="125" t="s">
        <v>159</v>
      </c>
      <c r="O20" s="125" t="s">
        <v>159</v>
      </c>
      <c r="P20" s="125" t="s">
        <v>158</v>
      </c>
      <c r="Q20" s="125" t="s">
        <v>158</v>
      </c>
      <c r="R20" s="39">
        <f t="shared" si="1"/>
        <v>0.35</v>
      </c>
      <c r="S20" s="263">
        <f>AVERAGE(R20:R29)</f>
        <v>0.67500000000000004</v>
      </c>
      <c r="T20" s="259" t="str">
        <f>CONCATENATE(INDEX('6. Criterios'!$B$6:$F$10,MATCH(ROUND(IF((RIGHT('3. Identificación de Riesgos'!H20,1)-'4. Valoración Controles'!K20)&lt;1,1,(RIGHT('3. Identificación de Riesgos'!H20,1)-'4. Valoración Controles'!K20)),0),'6. Criterios'!$F$6:$F$10,0),1)," - ",ROUND(IF((RIGHT('3. Identificación de Riesgos'!H20,1)-'4. Valoración Controles'!K20)&lt;1,1,(RIGHT('3. Identificación de Riesgos'!H20,1)-'4. Valoración Controles'!K20)),0))</f>
        <v>Muy Baja - 1</v>
      </c>
      <c r="U20" s="221" t="str">
        <f>CONCATENATE(INDEX('6. Criterios'!$B$17:$F$21,MATCH(ROUND(IF((RIGHT('3. Identificación de Riesgos'!M20,1)-'4. Valoración Controles'!S20)&lt;1,1,(RIGHT('3. Identificación de Riesgos'!M20,1)-'4. Valoración Controles'!S20)),0),'6. Criterios'!$F$17:$F$21,0),1)," - ",ROUND(IF((RIGHT('3. Identificación de Riesgos'!M20,1)-'4. Valoración Controles'!S20)&lt;1,1,(RIGHT('3. Identificación de Riesgos'!M20,1)-'4. Valoración Controles'!S20)),0))</f>
        <v>Moderado - 3</v>
      </c>
      <c r="V20" s="221" t="str">
        <f>CONCATENATE(VLOOKUP((LEFT(T20,LEN(T20)-4)&amp;LEFT(U20,LEN(U20)-4)),'7. Matriz de Calor'!$D$18:$E$42,2,0)," - ",RIGHT(T20,1)*RIGHT(U20,1))</f>
        <v>Moderado - 3</v>
      </c>
    </row>
    <row r="21" spans="1:22" ht="30">
      <c r="A21" s="221"/>
      <c r="B21" s="221"/>
      <c r="C21" s="151" t="str">
        <f>'3. Identificación de Riesgos'!D21</f>
        <v>2. Falta de ética de terceros interesados  (Debilidades principios y valores)</v>
      </c>
      <c r="D21" s="153">
        <v>2</v>
      </c>
      <c r="E21" s="155" t="s">
        <v>278</v>
      </c>
      <c r="F21" s="125" t="s">
        <v>158</v>
      </c>
      <c r="G21" s="125" t="s">
        <v>158</v>
      </c>
      <c r="H21" s="125" t="s">
        <v>158</v>
      </c>
      <c r="I21" s="125" t="s">
        <v>158</v>
      </c>
      <c r="J21" s="39">
        <f t="shared" si="0"/>
        <v>1</v>
      </c>
      <c r="K21" s="264"/>
      <c r="L21" s="224"/>
      <c r="M21" s="157"/>
      <c r="N21" s="125"/>
      <c r="O21" s="125"/>
      <c r="P21" s="125"/>
      <c r="Q21" s="125"/>
      <c r="R21" s="39"/>
      <c r="S21" s="263"/>
      <c r="T21" s="259"/>
      <c r="U21" s="221"/>
      <c r="V21" s="221"/>
    </row>
    <row r="22" spans="1:22" ht="223.5" customHeight="1" thickBot="1">
      <c r="A22" s="221"/>
      <c r="B22" s="221"/>
      <c r="C22" s="379" t="s">
        <v>272</v>
      </c>
      <c r="D22" s="153">
        <v>3</v>
      </c>
      <c r="E22" s="150" t="s">
        <v>273</v>
      </c>
      <c r="F22" s="147" t="s">
        <v>158</v>
      </c>
      <c r="G22" s="147" t="s">
        <v>158</v>
      </c>
      <c r="H22" s="147" t="s">
        <v>158</v>
      </c>
      <c r="I22" s="147" t="s">
        <v>158</v>
      </c>
      <c r="J22" s="39">
        <f t="shared" si="0"/>
        <v>1</v>
      </c>
      <c r="K22" s="264"/>
      <c r="L22" s="222" t="str">
        <f>'3. Identificación de Riesgos'!I22</f>
        <v>Afectación Económica</v>
      </c>
      <c r="M22" s="157" t="s">
        <v>269</v>
      </c>
      <c r="N22" s="125" t="s">
        <v>158</v>
      </c>
      <c r="O22" s="125" t="s">
        <v>158</v>
      </c>
      <c r="P22" s="125" t="s">
        <v>158</v>
      </c>
      <c r="Q22" s="125" t="s">
        <v>158</v>
      </c>
      <c r="R22" s="39">
        <f t="shared" si="1"/>
        <v>1</v>
      </c>
      <c r="S22" s="263"/>
      <c r="T22" s="259"/>
      <c r="U22" s="221"/>
      <c r="V22" s="221"/>
    </row>
    <row r="23" spans="1:22">
      <c r="A23" s="221"/>
      <c r="B23" s="221"/>
      <c r="C23" s="75">
        <f>'3. Identificación de Riesgos'!D23</f>
        <v>0</v>
      </c>
      <c r="D23" s="50">
        <v>4</v>
      </c>
      <c r="E23" s="144"/>
      <c r="F23" s="147"/>
      <c r="G23" s="147"/>
      <c r="H23" s="147"/>
      <c r="I23" s="147"/>
      <c r="J23" s="39"/>
      <c r="K23" s="264"/>
      <c r="L23" s="224"/>
      <c r="M23" s="146"/>
      <c r="N23" s="125"/>
      <c r="O23" s="125"/>
      <c r="P23" s="125"/>
      <c r="Q23" s="125"/>
      <c r="R23" s="39"/>
      <c r="S23" s="263"/>
      <c r="T23" s="259"/>
      <c r="U23" s="221"/>
      <c r="V23" s="221"/>
    </row>
    <row r="24" spans="1:22" ht="36.75" customHeight="1">
      <c r="A24" s="221"/>
      <c r="B24" s="221"/>
      <c r="D24" s="50">
        <v>5</v>
      </c>
      <c r="E24" s="146"/>
      <c r="F24" s="147"/>
      <c r="G24" s="147"/>
      <c r="H24" s="147"/>
      <c r="I24" s="147"/>
      <c r="J24" s="39"/>
      <c r="K24" s="264"/>
      <c r="L24" s="222">
        <f>'3. Identificación de Riesgos'!I24</f>
        <v>0</v>
      </c>
      <c r="M24" s="146"/>
      <c r="N24" s="125"/>
      <c r="O24" s="125"/>
      <c r="P24" s="125"/>
      <c r="Q24" s="125"/>
      <c r="R24" s="39"/>
      <c r="S24" s="263"/>
      <c r="T24" s="259"/>
      <c r="U24" s="221"/>
      <c r="V24" s="221"/>
    </row>
    <row r="25" spans="1:22">
      <c r="A25" s="221"/>
      <c r="B25" s="221"/>
      <c r="C25" s="75">
        <f>'3. Identificación de Riesgos'!D25</f>
        <v>0</v>
      </c>
      <c r="D25" s="50">
        <v>1</v>
      </c>
      <c r="F25" s="147"/>
      <c r="G25" s="147"/>
      <c r="H25" s="147"/>
      <c r="I25" s="147"/>
      <c r="J25" s="39"/>
      <c r="K25" s="264"/>
      <c r="L25" s="224"/>
      <c r="M25" s="39"/>
      <c r="N25" s="125"/>
      <c r="O25" s="125"/>
      <c r="P25" s="125"/>
      <c r="Q25" s="125"/>
      <c r="R25" s="39"/>
      <c r="S25" s="263"/>
      <c r="T25" s="259"/>
      <c r="U25" s="221"/>
      <c r="V25" s="221"/>
    </row>
    <row r="26" spans="1:22" ht="42" customHeight="1">
      <c r="A26" s="221"/>
      <c r="B26" s="221"/>
      <c r="C26" s="75">
        <f>'3. Identificación de Riesgos'!D26</f>
        <v>0</v>
      </c>
      <c r="D26" s="50">
        <v>2</v>
      </c>
      <c r="F26" s="125"/>
      <c r="G26" s="125"/>
      <c r="H26" s="125"/>
      <c r="I26" s="125"/>
      <c r="J26" s="39"/>
      <c r="K26" s="264"/>
      <c r="L26" s="222">
        <f>'3. Identificación de Riesgos'!I26</f>
        <v>0</v>
      </c>
      <c r="M26" s="39"/>
      <c r="N26" s="125"/>
      <c r="O26" s="125"/>
      <c r="P26" s="125"/>
      <c r="Q26" s="125"/>
      <c r="R26" s="39"/>
      <c r="S26" s="263"/>
      <c r="T26" s="259"/>
      <c r="U26" s="221"/>
      <c r="V26" s="221"/>
    </row>
    <row r="27" spans="1:22">
      <c r="A27" s="221"/>
      <c r="B27" s="221"/>
      <c r="C27" s="75"/>
      <c r="D27" s="50">
        <v>3</v>
      </c>
      <c r="E27" s="142"/>
      <c r="F27" s="125"/>
      <c r="G27" s="125"/>
      <c r="H27" s="125"/>
      <c r="I27" s="125"/>
      <c r="J27" s="39"/>
      <c r="K27" s="264"/>
      <c r="L27" s="224"/>
      <c r="M27" s="39"/>
      <c r="N27" s="125"/>
      <c r="O27" s="125"/>
      <c r="P27" s="125"/>
      <c r="Q27" s="125"/>
      <c r="R27" s="39"/>
      <c r="S27" s="263"/>
      <c r="T27" s="259"/>
      <c r="U27" s="221"/>
      <c r="V27" s="221"/>
    </row>
    <row r="28" spans="1:22" ht="15" customHeight="1">
      <c r="A28" s="221"/>
      <c r="B28" s="221"/>
      <c r="C28" s="75">
        <f>'3. Identificación de Riesgos'!D28</f>
        <v>0</v>
      </c>
      <c r="D28" s="50">
        <v>4</v>
      </c>
      <c r="E28" s="51"/>
      <c r="F28" s="125"/>
      <c r="G28" s="125"/>
      <c r="H28" s="125"/>
      <c r="I28" s="125"/>
      <c r="J28" s="39"/>
      <c r="K28" s="264"/>
      <c r="L28" s="222">
        <f>'3. Identificación de Riesgos'!I28</f>
        <v>0</v>
      </c>
      <c r="M28" s="39"/>
      <c r="N28" s="125"/>
      <c r="O28" s="125"/>
      <c r="P28" s="125"/>
      <c r="Q28" s="125"/>
      <c r="R28" s="39"/>
      <c r="S28" s="263"/>
      <c r="T28" s="259"/>
      <c r="U28" s="221"/>
      <c r="V28" s="221"/>
    </row>
    <row r="29" spans="1:22">
      <c r="A29" s="221"/>
      <c r="B29" s="221"/>
      <c r="C29" s="75">
        <f>'3. Identificación de Riesgos'!D29</f>
        <v>0</v>
      </c>
      <c r="D29" s="50">
        <v>5</v>
      </c>
      <c r="E29" s="53"/>
      <c r="F29" s="125"/>
      <c r="G29" s="125"/>
      <c r="H29" s="125"/>
      <c r="I29" s="125"/>
      <c r="J29" s="39"/>
      <c r="K29" s="265"/>
      <c r="L29" s="224"/>
      <c r="M29" s="39"/>
      <c r="N29" s="125"/>
      <c r="O29" s="125"/>
      <c r="P29" s="125"/>
      <c r="Q29" s="125"/>
      <c r="R29" s="39"/>
      <c r="S29" s="263"/>
      <c r="T29" s="259"/>
      <c r="U29" s="221"/>
      <c r="V29" s="221"/>
    </row>
  </sheetData>
  <mergeCells count="42">
    <mergeCell ref="B10:B19"/>
    <mergeCell ref="L10:L11"/>
    <mergeCell ref="A6:B6"/>
    <mergeCell ref="A7:C7"/>
    <mergeCell ref="A4:B4"/>
    <mergeCell ref="L14:L15"/>
    <mergeCell ref="L16:L17"/>
    <mergeCell ref="L18:L19"/>
    <mergeCell ref="C4:V4"/>
    <mergeCell ref="C5:V5"/>
    <mergeCell ref="C6:V6"/>
    <mergeCell ref="S10:S19"/>
    <mergeCell ref="T10:T19"/>
    <mergeCell ref="U10:U19"/>
    <mergeCell ref="V10:V19"/>
    <mergeCell ref="L12:L13"/>
    <mergeCell ref="B20:B29"/>
    <mergeCell ref="A20:A29"/>
    <mergeCell ref="K20:K29"/>
    <mergeCell ref="E1:V3"/>
    <mergeCell ref="A1:C3"/>
    <mergeCell ref="T7:V7"/>
    <mergeCell ref="D7:R7"/>
    <mergeCell ref="A8:A9"/>
    <mergeCell ref="B8:B9"/>
    <mergeCell ref="C8:C9"/>
    <mergeCell ref="D8:D9"/>
    <mergeCell ref="E8:E9"/>
    <mergeCell ref="F8:K8"/>
    <mergeCell ref="L8:S8"/>
    <mergeCell ref="A5:B5"/>
    <mergeCell ref="A10:A19"/>
    <mergeCell ref="K10:K19"/>
    <mergeCell ref="S20:S29"/>
    <mergeCell ref="V20:V29"/>
    <mergeCell ref="T20:T29"/>
    <mergeCell ref="U20:U29"/>
    <mergeCell ref="L20:L21"/>
    <mergeCell ref="L22:L23"/>
    <mergeCell ref="L24:L25"/>
    <mergeCell ref="L26:L27"/>
    <mergeCell ref="L28:L29"/>
  </mergeCells>
  <conditionalFormatting sqref="T10 T20">
    <cfRule type="containsText" dxfId="266" priority="43" operator="containsText" text="Muy Baja">
      <formula>NOT(ISERROR(SEARCH("Muy Baja",T10)))</formula>
    </cfRule>
    <cfRule type="containsText" dxfId="265" priority="44" operator="containsText" text="Baja">
      <formula>NOT(ISERROR(SEARCH("Baja",T10)))</formula>
    </cfRule>
    <cfRule type="containsText" dxfId="264" priority="46" operator="containsText" text="Muy Alta">
      <formula>NOT(ISERROR(SEARCH("Muy Alta",T10)))</formula>
    </cfRule>
    <cfRule type="containsText" dxfId="263" priority="47" operator="containsText" text="Alta">
      <formula>NOT(ISERROR(SEARCH("Alta",T10)))</formula>
    </cfRule>
    <cfRule type="containsText" dxfId="262" priority="48" operator="containsText" text="Media">
      <formula>NOT(ISERROR(SEARCH("Media",T10)))</formula>
    </cfRule>
    <cfRule type="containsText" dxfId="261" priority="49" operator="containsText" text="Media">
      <formula>NOT(ISERROR(SEARCH("Media",T10)))</formula>
    </cfRule>
    <cfRule type="containsText" dxfId="260" priority="50" operator="containsText" text="Media">
      <formula>NOT(ISERROR(SEARCH("Media",T10)))</formula>
    </cfRule>
    <cfRule type="containsText" dxfId="259" priority="51" operator="containsText" text="Muy Baja">
      <formula>NOT(ISERROR(SEARCH("Muy Baja",T10)))</formula>
    </cfRule>
    <cfRule type="containsText" dxfId="258" priority="52" operator="containsText" text="Baja">
      <formula>NOT(ISERROR(SEARCH("Baja",T10)))</formula>
    </cfRule>
    <cfRule type="containsText" dxfId="257" priority="53" operator="containsText" text="Muy Baja">
      <formula>NOT(ISERROR(SEARCH("Muy Baja",T10)))</formula>
    </cfRule>
    <cfRule type="containsText" dxfId="256" priority="54" operator="containsText" text="Muy Baja">
      <formula>NOT(ISERROR(SEARCH("Muy Baja",T10)))</formula>
    </cfRule>
    <cfRule type="containsText" dxfId="255" priority="55" operator="containsText" text="Muy Baja">
      <formula>NOT(ISERROR(SEARCH("Muy Baja",T10)))</formula>
    </cfRule>
    <cfRule type="containsText" dxfId="254" priority="56" operator="containsText" text="Muy Baja'Tabla probabilidad'!">
      <formula>NOT(ISERROR(SEARCH("Muy Baja'Tabla probabilidad'!",T10)))</formula>
    </cfRule>
    <cfRule type="containsText" dxfId="253" priority="57" operator="containsText" text="Muy bajo">
      <formula>NOT(ISERROR(SEARCH("Muy bajo",T10)))</formula>
    </cfRule>
    <cfRule type="containsText" dxfId="252" priority="58" operator="containsText" text="Alta">
      <formula>NOT(ISERROR(SEARCH("Alta",T10)))</formula>
    </cfRule>
    <cfRule type="containsText" dxfId="251" priority="59" operator="containsText" text="Media">
      <formula>NOT(ISERROR(SEARCH("Media",T10)))</formula>
    </cfRule>
    <cfRule type="containsText" dxfId="250" priority="60" operator="containsText" text="Baja">
      <formula>NOT(ISERROR(SEARCH("Baja",T10)))</formula>
    </cfRule>
    <cfRule type="containsText" dxfId="249" priority="61" operator="containsText" text="Muy baja">
      <formula>NOT(ISERROR(SEARCH("Muy baja",T10)))</formula>
    </cfRule>
    <cfRule type="cellIs" dxfId="248" priority="64" operator="between">
      <formula>1</formula>
      <formula>2</formula>
    </cfRule>
    <cfRule type="cellIs" dxfId="247" priority="65" operator="between">
      <formula>0</formula>
      <formula>2</formula>
    </cfRule>
  </conditionalFormatting>
  <conditionalFormatting sqref="T10 T20">
    <cfRule type="containsText" dxfId="246" priority="45" operator="containsText" text="Muy Alta">
      <formula>NOT(ISERROR(SEARCH("Muy Alta",T10)))</formula>
    </cfRule>
  </conditionalFormatting>
  <conditionalFormatting sqref="U10 U20">
    <cfRule type="containsText" dxfId="245" priority="37" operator="containsText" text="Catastrófico">
      <formula>NOT(ISERROR(SEARCH("Catastrófico",U10)))</formula>
    </cfRule>
    <cfRule type="containsText" dxfId="244" priority="38" operator="containsText" text="Mayor">
      <formula>NOT(ISERROR(SEARCH("Mayor",U10)))</formula>
    </cfRule>
    <cfRule type="containsText" dxfId="243" priority="39" operator="containsText" text="Alta">
      <formula>NOT(ISERROR(SEARCH("Alta",U10)))</formula>
    </cfRule>
    <cfRule type="containsText" dxfId="242" priority="40" operator="containsText" text="Moderado">
      <formula>NOT(ISERROR(SEARCH("Moderado",U10)))</formula>
    </cfRule>
    <cfRule type="containsText" dxfId="241" priority="41" operator="containsText" text="Menor">
      <formula>NOT(ISERROR(SEARCH("Menor",U10)))</formula>
    </cfRule>
    <cfRule type="containsText" dxfId="240" priority="42" operator="containsText" text="Leve">
      <formula>NOT(ISERROR(SEARCH("Leve",U10)))</formula>
    </cfRule>
  </conditionalFormatting>
  <conditionalFormatting sqref="V10 V20">
    <cfRule type="containsText" dxfId="239" priority="1" operator="containsText" text="Extremo">
      <formula>NOT(ISERROR(SEARCH("Extremo",V10)))</formula>
    </cfRule>
    <cfRule type="containsText" dxfId="238" priority="2" operator="containsText" text="Alto">
      <formula>NOT(ISERROR(SEARCH("Alto",V10)))</formula>
    </cfRule>
    <cfRule type="containsText" dxfId="237" priority="3" operator="containsText" text="Bajo">
      <formula>NOT(ISERROR(SEARCH("Bajo",V10)))</formula>
    </cfRule>
    <cfRule type="containsText" dxfId="236" priority="4" operator="containsText" text="Moderado">
      <formula>NOT(ISERROR(SEARCH("Moderado",V10)))</formula>
    </cfRule>
  </conditionalFormatting>
  <dataValidations count="2">
    <dataValidation allowBlank="1" showInputMessage="1" showErrorMessage="1" prompt="Enunciar cuál es el control" sqref="E18:E19 M23 M10:M11 M13 E13:E14 E27:E28 E23 M20:M21" xr:uid="{00000000-0002-0000-0300-000000000000}"/>
    <dataValidation type="list" allowBlank="1" showInputMessage="1" showErrorMessage="1" sqref="N10:Q29 F10:I29" xr:uid="{00000000-0002-0000-0300-000001000000}">
      <formula1>"SI,NO"</formula1>
    </dataValidation>
  </dataValidations>
  <pageMargins left="0.31496062992125984" right="0.31496062992125984" top="1.1417322834645669" bottom="1.1417322834645669" header="0.31496062992125984" footer="0.31496062992125984"/>
  <pageSetup paperSize="8" scale="79"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2" operator="containsText" id="{877E8953-578D-45F2-A4D3-A91A39387986}">
            <xm:f>NOT(ISERROR(SEARCH('6. Criterios'!$B$5,T10)))</xm:f>
            <xm:f>'6. Criterios'!$B$5</xm:f>
            <x14:dxf>
              <font>
                <color rgb="FF006100"/>
              </font>
              <fill>
                <patternFill>
                  <bgColor rgb="FFC6EFCE"/>
                </patternFill>
              </fill>
            </x14:dxf>
          </x14:cfRule>
          <x14:cfRule type="containsText" priority="63" operator="containsText" id="{5790250D-E3CC-4EBD-835F-F5F4C0703B76}">
            <xm:f>NOT(ISERROR(SEARCH('6. Criterios'!$B$5,T10)))</xm:f>
            <xm:f>'6. Criterios'!$B$5</xm:f>
            <x14:dxf>
              <font>
                <color rgb="FF9C0006"/>
              </font>
              <fill>
                <patternFill>
                  <bgColor rgb="FFFFC7CE"/>
                </patternFill>
              </fill>
            </x14:dxf>
          </x14:cfRule>
          <xm:sqref>T10 T20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JI29"/>
  <sheetViews>
    <sheetView zoomScale="70" zoomScaleNormal="70" zoomScalePageLayoutView="70" workbookViewId="0">
      <selection activeCell="J36" sqref="J36"/>
    </sheetView>
  </sheetViews>
  <sheetFormatPr baseColWidth="10" defaultColWidth="11.42578125" defaultRowHeight="15"/>
  <cols>
    <col min="1" max="1" width="5.42578125" customWidth="1"/>
    <col min="2" max="2" width="28.710937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3" customWidth="1"/>
    <col min="10" max="10" width="18.28515625" customWidth="1"/>
    <col min="11" max="11" width="16.7109375" customWidth="1"/>
    <col min="12" max="12" width="21.5703125" style="42" hidden="1" customWidth="1"/>
    <col min="13" max="13" width="16.7109375" customWidth="1"/>
    <col min="14" max="14" width="17.42578125" customWidth="1"/>
    <col min="15" max="15" width="14.42578125" style="13" customWidth="1"/>
    <col min="16" max="16" width="17.42578125" style="13" customWidth="1"/>
    <col min="17" max="17" width="18.7109375" style="13" customWidth="1"/>
    <col min="18" max="269" width="11.42578125" style="13"/>
    <col min="270" max="16384" width="11.42578125" style="18"/>
  </cols>
  <sheetData>
    <row r="1" spans="1:269" s="15" customFormat="1" ht="27.75" customHeight="1">
      <c r="A1" s="309"/>
      <c r="B1" s="309"/>
      <c r="C1" s="309"/>
      <c r="D1" s="309"/>
      <c r="E1" s="309"/>
      <c r="F1" s="308" t="s">
        <v>15</v>
      </c>
      <c r="G1" s="308"/>
      <c r="H1" s="308"/>
      <c r="I1" s="308"/>
      <c r="J1" s="308"/>
      <c r="K1" s="308"/>
      <c r="L1" s="308"/>
      <c r="M1" s="308"/>
      <c r="N1" s="308"/>
      <c r="O1" s="308"/>
      <c r="P1" s="308"/>
      <c r="Q1" s="308"/>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row>
    <row r="2" spans="1:269" s="15" customFormat="1" ht="27" customHeight="1">
      <c r="A2" s="309"/>
      <c r="B2" s="309"/>
      <c r="C2" s="309"/>
      <c r="D2" s="309"/>
      <c r="E2" s="309"/>
      <c r="F2" s="308"/>
      <c r="G2" s="308"/>
      <c r="H2" s="308"/>
      <c r="I2" s="308"/>
      <c r="J2" s="308"/>
      <c r="K2" s="308"/>
      <c r="L2" s="308"/>
      <c r="M2" s="308"/>
      <c r="N2" s="308"/>
      <c r="O2" s="308"/>
      <c r="P2" s="308"/>
      <c r="Q2" s="308"/>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row>
    <row r="3" spans="1:269" s="15" customFormat="1" ht="27" customHeight="1">
      <c r="A3" s="309"/>
      <c r="B3" s="309"/>
      <c r="C3" s="309"/>
      <c r="D3" s="309"/>
      <c r="E3" s="309"/>
      <c r="F3" s="308"/>
      <c r="G3" s="308"/>
      <c r="H3" s="308"/>
      <c r="I3" s="308"/>
      <c r="J3" s="308"/>
      <c r="K3" s="308"/>
      <c r="L3" s="308"/>
      <c r="M3" s="308"/>
      <c r="N3" s="308"/>
      <c r="O3" s="308"/>
      <c r="P3" s="308"/>
      <c r="Q3" s="308"/>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row>
    <row r="4" spans="1:269" s="15" customFormat="1" ht="23.25" customHeight="1">
      <c r="A4" s="241" t="s">
        <v>0</v>
      </c>
      <c r="B4" s="241"/>
      <c r="C4" s="87"/>
      <c r="D4" s="87"/>
      <c r="E4" s="246" t="s">
        <v>271</v>
      </c>
      <c r="F4" s="246"/>
      <c r="G4" s="246"/>
      <c r="H4" s="246"/>
      <c r="I4" s="246"/>
      <c r="J4" s="246"/>
      <c r="K4" s="246"/>
      <c r="L4" s="246"/>
      <c r="M4" s="246"/>
      <c r="N4" s="246"/>
      <c r="O4" s="246"/>
      <c r="P4" s="246"/>
      <c r="Q4" s="246"/>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row>
    <row r="5" spans="1:269" s="15" customFormat="1" ht="42.75" customHeight="1">
      <c r="A5" s="241" t="s">
        <v>1</v>
      </c>
      <c r="B5" s="241"/>
      <c r="C5" s="87"/>
      <c r="D5" s="87"/>
      <c r="E5" s="377" t="s">
        <v>279</v>
      </c>
      <c r="F5" s="377"/>
      <c r="G5" s="377"/>
      <c r="H5" s="377"/>
      <c r="I5" s="377"/>
      <c r="J5" s="377"/>
      <c r="K5" s="377"/>
      <c r="L5" s="377"/>
      <c r="M5" s="377"/>
      <c r="N5" s="377"/>
      <c r="O5" s="377"/>
      <c r="P5" s="377"/>
      <c r="Q5" s="377"/>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row>
    <row r="6" spans="1:269" s="15" customFormat="1" ht="28.5" customHeight="1">
      <c r="A6" s="241" t="s">
        <v>2</v>
      </c>
      <c r="B6" s="241"/>
      <c r="C6" s="87"/>
      <c r="D6" s="87"/>
      <c r="E6" s="246" t="s">
        <v>95</v>
      </c>
      <c r="F6" s="246"/>
      <c r="G6" s="246"/>
      <c r="H6" s="246"/>
      <c r="I6" s="246"/>
      <c r="J6" s="246"/>
      <c r="K6" s="246"/>
      <c r="L6" s="246"/>
      <c r="M6" s="246"/>
      <c r="N6" s="246"/>
      <c r="O6" s="246"/>
      <c r="P6" s="246"/>
      <c r="Q6" s="246"/>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row>
    <row r="7" spans="1:269" s="15" customFormat="1" ht="17.25" thickBot="1">
      <c r="A7" s="251" t="s">
        <v>107</v>
      </c>
      <c r="B7" s="251"/>
      <c r="C7" s="251"/>
      <c r="D7" s="251"/>
      <c r="E7" s="251"/>
      <c r="F7" s="251" t="s">
        <v>157</v>
      </c>
      <c r="G7" s="251"/>
      <c r="H7" s="251"/>
      <c r="I7" s="126"/>
      <c r="J7" s="245" t="s">
        <v>175</v>
      </c>
      <c r="K7" s="245"/>
      <c r="L7" s="245"/>
      <c r="M7" s="245"/>
      <c r="N7" s="307"/>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c r="GY7" s="14"/>
      <c r="GZ7" s="14"/>
      <c r="HA7" s="14"/>
      <c r="HB7" s="14"/>
      <c r="HC7" s="14"/>
      <c r="HD7" s="14"/>
      <c r="HE7" s="14"/>
      <c r="HF7" s="14"/>
      <c r="HG7" s="14"/>
      <c r="HH7" s="14"/>
      <c r="HI7" s="14"/>
      <c r="HJ7" s="14"/>
      <c r="HK7" s="14"/>
      <c r="HL7" s="14"/>
      <c r="HM7" s="14"/>
      <c r="HN7" s="14"/>
      <c r="HO7" s="14"/>
      <c r="HP7" s="14"/>
      <c r="HQ7" s="14"/>
      <c r="HR7" s="14"/>
      <c r="HS7" s="14"/>
      <c r="HT7" s="14"/>
      <c r="HU7" s="14"/>
      <c r="HV7" s="14"/>
      <c r="HW7" s="14"/>
      <c r="HX7" s="14"/>
      <c r="HY7" s="14"/>
      <c r="HZ7" s="14"/>
      <c r="IA7" s="14"/>
      <c r="IB7" s="14"/>
      <c r="IC7" s="14"/>
      <c r="ID7" s="14"/>
      <c r="IE7" s="14"/>
      <c r="IF7" s="14"/>
      <c r="IG7" s="14"/>
      <c r="IH7" s="14"/>
      <c r="II7" s="14"/>
      <c r="IJ7" s="14"/>
      <c r="IK7" s="14"/>
      <c r="IL7" s="14"/>
      <c r="IM7" s="14"/>
      <c r="IN7" s="14"/>
      <c r="IO7" s="14"/>
      <c r="IP7" s="14"/>
      <c r="IQ7" s="14"/>
      <c r="IR7" s="14"/>
      <c r="IS7" s="14"/>
      <c r="IT7" s="14"/>
      <c r="IU7" s="14"/>
      <c r="IV7" s="14"/>
      <c r="IW7" s="14"/>
      <c r="IX7" s="14"/>
      <c r="IY7" s="14"/>
      <c r="IZ7" s="14"/>
      <c r="JA7" s="14"/>
      <c r="JB7" s="14"/>
      <c r="JC7" s="14"/>
      <c r="JD7" s="14"/>
      <c r="JE7" s="14"/>
      <c r="JF7" s="14"/>
      <c r="JG7" s="14"/>
      <c r="JH7" s="14"/>
      <c r="JI7" s="14"/>
    </row>
    <row r="8" spans="1:269" s="15" customFormat="1" ht="45.75" customHeight="1" thickTop="1" thickBot="1">
      <c r="A8" s="284" t="s">
        <v>12</v>
      </c>
      <c r="B8" s="280" t="s">
        <v>101</v>
      </c>
      <c r="C8" s="254" t="s">
        <v>102</v>
      </c>
      <c r="D8" s="306" t="s">
        <v>13</v>
      </c>
      <c r="E8" s="280" t="s">
        <v>103</v>
      </c>
      <c r="F8" s="304" t="s">
        <v>99</v>
      </c>
      <c r="G8" s="304" t="s">
        <v>100</v>
      </c>
      <c r="H8" s="304" t="s">
        <v>5</v>
      </c>
      <c r="I8" s="127"/>
      <c r="J8" s="304" t="s">
        <v>67</v>
      </c>
      <c r="K8" s="304" t="s">
        <v>7</v>
      </c>
      <c r="L8" s="304" t="s">
        <v>97</v>
      </c>
      <c r="M8" s="304" t="s">
        <v>8</v>
      </c>
      <c r="N8" s="304" t="s">
        <v>180</v>
      </c>
      <c r="O8" s="304" t="s">
        <v>174</v>
      </c>
      <c r="P8" s="304" t="s">
        <v>10</v>
      </c>
      <c r="Q8" s="304" t="s">
        <v>11</v>
      </c>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c r="HP8" s="14"/>
      <c r="HQ8" s="14"/>
      <c r="HR8" s="14"/>
      <c r="HS8" s="14"/>
      <c r="HT8" s="14"/>
      <c r="HU8" s="14"/>
      <c r="HV8" s="14"/>
      <c r="HW8" s="14"/>
      <c r="HX8" s="14"/>
      <c r="HY8" s="14"/>
      <c r="HZ8" s="14"/>
      <c r="IA8" s="14"/>
      <c r="IB8" s="14"/>
      <c r="IC8" s="14"/>
      <c r="ID8" s="14"/>
      <c r="IE8" s="14"/>
      <c r="IF8" s="14"/>
      <c r="IG8" s="14"/>
      <c r="IH8" s="14"/>
      <c r="II8" s="14"/>
      <c r="IJ8" s="14"/>
      <c r="IK8" s="14"/>
      <c r="IL8" s="14"/>
      <c r="IM8" s="14"/>
      <c r="IN8" s="14"/>
      <c r="IO8" s="14"/>
      <c r="IP8" s="14"/>
      <c r="IQ8" s="14"/>
      <c r="IR8" s="14"/>
      <c r="IS8" s="14"/>
      <c r="IT8" s="14"/>
      <c r="IU8" s="14"/>
      <c r="IV8" s="14"/>
      <c r="IW8" s="14"/>
      <c r="IX8" s="14"/>
      <c r="IY8" s="14"/>
      <c r="IZ8" s="14"/>
      <c r="JA8" s="14"/>
      <c r="JB8" s="14"/>
      <c r="JC8" s="14"/>
      <c r="JD8" s="14"/>
      <c r="JE8" s="14"/>
      <c r="JF8" s="14"/>
      <c r="JG8" s="14"/>
      <c r="JH8" s="14"/>
      <c r="JI8" s="14"/>
    </row>
    <row r="9" spans="1:269" s="17" customFormat="1" ht="58.5" customHeight="1" thickTop="1" thickBot="1">
      <c r="A9" s="284"/>
      <c r="B9" s="280"/>
      <c r="C9" s="255"/>
      <c r="D9" s="307"/>
      <c r="E9" s="280"/>
      <c r="F9" s="305"/>
      <c r="G9" s="305"/>
      <c r="H9" s="305"/>
      <c r="I9" s="128"/>
      <c r="J9" s="305"/>
      <c r="K9" s="305"/>
      <c r="L9" s="305"/>
      <c r="M9" s="305"/>
      <c r="N9" s="305"/>
      <c r="O9" s="305"/>
      <c r="P9" s="305"/>
      <c r="Q9" s="305"/>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c r="IM9" s="16"/>
      <c r="IN9" s="16"/>
      <c r="IO9" s="16"/>
      <c r="IP9" s="16"/>
      <c r="IQ9" s="16"/>
      <c r="IR9" s="16"/>
      <c r="IS9" s="16"/>
      <c r="IT9" s="16"/>
      <c r="IU9" s="16"/>
      <c r="IV9" s="16"/>
      <c r="IW9" s="16"/>
      <c r="IX9" s="16"/>
      <c r="IY9" s="16"/>
      <c r="IZ9" s="16"/>
      <c r="JA9" s="16"/>
      <c r="JB9" s="16"/>
      <c r="JC9" s="16"/>
      <c r="JD9" s="16"/>
      <c r="JE9" s="16"/>
      <c r="JF9" s="16"/>
      <c r="JG9" s="16"/>
      <c r="JH9" s="16"/>
      <c r="JI9" s="16"/>
    </row>
    <row r="10" spans="1:269" ht="13.5" customHeight="1" thickTop="1">
      <c r="A10" s="224">
        <f>'3. Identificación de Riesgos'!A10</f>
        <v>1</v>
      </c>
      <c r="B10" s="223" t="str">
        <f>'3. Identificación de Riesgos'!B10</f>
        <v>Ofrecer, prometer, entregar, aceptar o solicitar una ventaja indebida para conseguir el favorecimiento competitivo  en  la adjudicación y adiciones  de  contratos relacionados con la elaboración de  estudios o investigaciones socio – jurídicas ,  en beneficio propio y de terceros.</v>
      </c>
      <c r="C10" s="224" t="str">
        <f>'3. Identificación de Riesgos'!C10</f>
        <v xml:space="preserve">Cuando por indebido interés 
Ofrecer, prometer, entregar, aceptar o solicitar una ventaja indebida para conseguir el favorecimiento competitivo  en  la adjudicación y adiciones  de  contratos relacionados con la elaboración de  estudios o investigaciones socio – jurídicas ,  en beneficio propio y de terceros
 </v>
      </c>
      <c r="D10" s="224" t="s">
        <v>75</v>
      </c>
      <c r="E10" s="48" t="str">
        <f>'3. Identificación de Riesgos'!D10</f>
        <v>1. Falta de ética de los servidores públicos (Debilidades en principios y valores)</v>
      </c>
      <c r="F10" s="298" t="str">
        <f>'3. Identificación de Riesgos'!H10</f>
        <v>Muy Baja - 1</v>
      </c>
      <c r="G10" s="224" t="str">
        <f>'3. Identificación de Riesgos'!M10</f>
        <v>Mayor - 4</v>
      </c>
      <c r="H10" s="224" t="str">
        <f>'3. Identificación de Riesgos'!N10</f>
        <v>Alto  - 4</v>
      </c>
      <c r="I10" s="129"/>
      <c r="J10" s="300" t="str">
        <f>'4. Valoración Controles'!T10</f>
        <v>Muy Baja - 1</v>
      </c>
      <c r="K10" s="300" t="str">
        <f>'4. Valoración Controles'!U10</f>
        <v>Moderado - 3</v>
      </c>
      <c r="L10" s="302" t="e">
        <f>AVERAGE(#REF!)</f>
        <v>#REF!</v>
      </c>
      <c r="M10" s="223" t="str">
        <f>'4. Valoración Controles'!V10</f>
        <v>Moderado - 3</v>
      </c>
      <c r="N10" s="223" t="s">
        <v>93</v>
      </c>
      <c r="O10" s="81"/>
      <c r="P10" s="81"/>
      <c r="Q10" s="81"/>
    </row>
    <row r="11" spans="1:269" ht="13.5" customHeight="1">
      <c r="A11" s="221"/>
      <c r="B11" s="223"/>
      <c r="C11" s="221"/>
      <c r="D11" s="221"/>
      <c r="E11" s="48" t="str">
        <f>'3. Identificación de Riesgos'!D11</f>
        <v>2. Falta de ética de terceros interesados  (Debilidades principios y valores)</v>
      </c>
      <c r="F11" s="259"/>
      <c r="G11" s="299"/>
      <c r="H11" s="221"/>
      <c r="I11" s="129"/>
      <c r="J11" s="300"/>
      <c r="K11" s="300"/>
      <c r="L11" s="302"/>
      <c r="M11" s="223"/>
      <c r="N11" s="223"/>
      <c r="O11" s="81"/>
      <c r="P11" s="81">
        <v>5</v>
      </c>
      <c r="Q11" s="81"/>
    </row>
    <row r="12" spans="1:269" ht="13.5" customHeight="1">
      <c r="A12" s="221"/>
      <c r="B12" s="223"/>
      <c r="C12" s="221"/>
      <c r="D12" s="221"/>
      <c r="E12" s="48" t="str">
        <f>'3. Identificación de Riesgos'!D12</f>
        <v xml:space="preserve">3. Debilidades en los controles del procedimiento  para Diseñar y Desarrollar Estudios e Investigaciónes Sociojurídicos </v>
      </c>
      <c r="F12" s="259"/>
      <c r="G12" s="299"/>
      <c r="H12" s="221"/>
      <c r="I12" s="129"/>
      <c r="J12" s="300"/>
      <c r="K12" s="300"/>
      <c r="L12" s="302"/>
      <c r="M12" s="223"/>
      <c r="N12" s="223"/>
      <c r="O12" s="81"/>
      <c r="P12" s="81"/>
      <c r="Q12" s="81"/>
    </row>
    <row r="13" spans="1:269" ht="13.5" customHeight="1">
      <c r="A13" s="221"/>
      <c r="B13" s="223"/>
      <c r="C13" s="221"/>
      <c r="D13" s="221"/>
      <c r="E13" s="48">
        <f>'3. Identificación de Riesgos'!D13</f>
        <v>0</v>
      </c>
      <c r="F13" s="259"/>
      <c r="G13" s="299"/>
      <c r="H13" s="221"/>
      <c r="I13" s="129"/>
      <c r="J13" s="300"/>
      <c r="K13" s="300"/>
      <c r="L13" s="302"/>
      <c r="M13" s="223"/>
      <c r="N13" s="223"/>
      <c r="O13" s="81"/>
      <c r="P13" s="81"/>
      <c r="Q13" s="81"/>
    </row>
    <row r="14" spans="1:269" ht="13.5" customHeight="1">
      <c r="A14" s="221"/>
      <c r="B14" s="223"/>
      <c r="C14" s="221"/>
      <c r="D14" s="221"/>
      <c r="E14" s="48">
        <f>'3. Identificación de Riesgos'!D14</f>
        <v>0</v>
      </c>
      <c r="F14" s="259"/>
      <c r="G14" s="299"/>
      <c r="H14" s="221"/>
      <c r="I14" s="129"/>
      <c r="J14" s="300"/>
      <c r="K14" s="300"/>
      <c r="L14" s="302"/>
      <c r="M14" s="223"/>
      <c r="N14" s="223"/>
      <c r="O14" s="81"/>
      <c r="P14" s="81"/>
      <c r="Q14" s="81"/>
    </row>
    <row r="15" spans="1:269" ht="13.5" customHeight="1">
      <c r="A15" s="221"/>
      <c r="B15" s="223"/>
      <c r="C15" s="221"/>
      <c r="D15" s="221"/>
      <c r="E15" s="48">
        <f>'3. Identificación de Riesgos'!D15</f>
        <v>0</v>
      </c>
      <c r="F15" s="259"/>
      <c r="G15" s="299"/>
      <c r="H15" s="221"/>
      <c r="I15" s="129"/>
      <c r="J15" s="300"/>
      <c r="K15" s="300"/>
      <c r="L15" s="302"/>
      <c r="M15" s="223"/>
      <c r="N15" s="223"/>
      <c r="O15" s="81"/>
      <c r="P15" s="81"/>
      <c r="Q15" s="81"/>
    </row>
    <row r="16" spans="1:269" ht="13.5" customHeight="1">
      <c r="A16" s="221"/>
      <c r="B16" s="223"/>
      <c r="C16" s="221"/>
      <c r="D16" s="221"/>
      <c r="E16" s="48">
        <f>'3. Identificación de Riesgos'!D16</f>
        <v>0</v>
      </c>
      <c r="F16" s="259"/>
      <c r="G16" s="299"/>
      <c r="H16" s="221"/>
      <c r="I16" s="129"/>
      <c r="J16" s="300"/>
      <c r="K16" s="300"/>
      <c r="L16" s="302"/>
      <c r="M16" s="223"/>
      <c r="N16" s="223"/>
      <c r="O16" s="81"/>
      <c r="P16" s="81"/>
      <c r="Q16" s="81"/>
    </row>
    <row r="17" spans="1:17" ht="13.5" customHeight="1">
      <c r="A17" s="221"/>
      <c r="B17" s="223"/>
      <c r="C17" s="221"/>
      <c r="D17" s="221"/>
      <c r="E17" s="48">
        <f>'3. Identificación de Riesgos'!D17</f>
        <v>0</v>
      </c>
      <c r="F17" s="259"/>
      <c r="G17" s="299"/>
      <c r="H17" s="221"/>
      <c r="I17" s="129"/>
      <c r="J17" s="300"/>
      <c r="K17" s="300"/>
      <c r="L17" s="302"/>
      <c r="M17" s="223"/>
      <c r="N17" s="223"/>
      <c r="O17" s="81"/>
      <c r="P17" s="81"/>
      <c r="Q17" s="81"/>
    </row>
    <row r="18" spans="1:17" ht="13.5" customHeight="1">
      <c r="A18" s="221"/>
      <c r="B18" s="223"/>
      <c r="C18" s="221"/>
      <c r="D18" s="221"/>
      <c r="E18" s="48">
        <f>'3. Identificación de Riesgos'!D18</f>
        <v>0</v>
      </c>
      <c r="F18" s="259"/>
      <c r="G18" s="299"/>
      <c r="H18" s="221"/>
      <c r="I18" s="129"/>
      <c r="J18" s="300"/>
      <c r="K18" s="300"/>
      <c r="L18" s="302"/>
      <c r="M18" s="223"/>
      <c r="N18" s="223"/>
      <c r="O18" s="81"/>
      <c r="P18" s="81"/>
      <c r="Q18" s="81"/>
    </row>
    <row r="19" spans="1:17" ht="13.5" customHeight="1">
      <c r="A19" s="221"/>
      <c r="B19" s="224"/>
      <c r="C19" s="221"/>
      <c r="D19" s="221"/>
      <c r="E19" s="48">
        <f>'3. Identificación de Riesgos'!D19</f>
        <v>0</v>
      </c>
      <c r="F19" s="259"/>
      <c r="G19" s="299"/>
      <c r="H19" s="221"/>
      <c r="I19" s="130"/>
      <c r="J19" s="301"/>
      <c r="K19" s="301"/>
      <c r="L19" s="303"/>
      <c r="M19" s="224"/>
      <c r="N19" s="224"/>
      <c r="O19" s="81"/>
      <c r="P19" s="81"/>
      <c r="Q19" s="81"/>
    </row>
    <row r="20" spans="1:17" ht="13.5" customHeight="1">
      <c r="A20" s="224">
        <f>'3. Identificación de Riesgos'!A20</f>
        <v>2</v>
      </c>
      <c r="B20" s="223" t="str">
        <f>'3. Identificación de Riesgos'!B20</f>
        <v>Ofrecer, prometer, entregar, aceptar o solicitar una ventaja indebida para influir o direccionar los conceptos en la supervisón técnica en los procesos de contratación con el objetivo de favorecer intereses propios o de terceros.</v>
      </c>
      <c r="C20" s="224" t="str">
        <f>'3. Identificación de Riesgos'!C20</f>
        <v>Cuando se favorece indebidamente a contratistas a través de conceptos en la supervisión técnica que direccionen la ejecución del contrato en beneficio propio o de terceros</v>
      </c>
      <c r="D20" s="224" t="s">
        <v>75</v>
      </c>
      <c r="E20" s="48" t="str">
        <f>'3. Identificación de Riesgos'!D20</f>
        <v>1. Falta de ética de los servidores públicos (Debilidades en principios y valores)</v>
      </c>
      <c r="F20" s="298" t="str">
        <f>'3. Identificación de Riesgos'!H20</f>
        <v>Muy Baja - 1</v>
      </c>
      <c r="G20" s="224" t="str">
        <f>'3. Identificación de Riesgos'!M20</f>
        <v>Mayor - 4</v>
      </c>
      <c r="H20" s="224" t="str">
        <f>'3. Identificación de Riesgos'!N20</f>
        <v>Alto  - 4</v>
      </c>
      <c r="I20" s="129"/>
      <c r="J20" s="300" t="str">
        <f>'4. Valoración Controles'!T20</f>
        <v>Muy Baja - 1</v>
      </c>
      <c r="K20" s="300" t="str">
        <f>'4. Valoración Controles'!U20</f>
        <v>Moderado - 3</v>
      </c>
      <c r="L20" s="302" t="e">
        <f>AVERAGE(#REF!)</f>
        <v>#REF!</v>
      </c>
      <c r="M20" s="223" t="str">
        <f>'4. Valoración Controles'!V20</f>
        <v>Moderado - 3</v>
      </c>
      <c r="N20" s="223" t="s">
        <v>93</v>
      </c>
      <c r="O20" s="81"/>
      <c r="P20" s="81"/>
      <c r="Q20" s="81"/>
    </row>
    <row r="21" spans="1:17" ht="13.5" customHeight="1">
      <c r="A21" s="221"/>
      <c r="B21" s="223"/>
      <c r="C21" s="221"/>
      <c r="D21" s="221"/>
      <c r="E21" s="48" t="str">
        <f>'3. Identificación de Riesgos'!D21</f>
        <v>2. Falta de ética de terceros interesados  (Debilidades principios y valores)</v>
      </c>
      <c r="F21" s="259"/>
      <c r="G21" s="299"/>
      <c r="H21" s="221"/>
      <c r="I21" s="129"/>
      <c r="J21" s="300"/>
      <c r="K21" s="300"/>
      <c r="L21" s="302"/>
      <c r="M21" s="223"/>
      <c r="N21" s="223"/>
      <c r="O21" s="81"/>
      <c r="P21" s="81"/>
      <c r="Q21" s="81"/>
    </row>
    <row r="22" spans="1:17" ht="13.5" customHeight="1">
      <c r="A22" s="221"/>
      <c r="B22" s="223"/>
      <c r="C22" s="221"/>
      <c r="D22" s="221"/>
      <c r="E22" s="48" t="str">
        <f>'3. Identificación de Riesgos'!D22</f>
        <v>3. Falta de controles en la supervisión técnica del contrato.</v>
      </c>
      <c r="F22" s="259"/>
      <c r="G22" s="299"/>
      <c r="H22" s="221"/>
      <c r="I22" s="129"/>
      <c r="J22" s="300"/>
      <c r="K22" s="300"/>
      <c r="L22" s="302"/>
      <c r="M22" s="223"/>
      <c r="N22" s="223"/>
      <c r="O22" s="81"/>
      <c r="P22" s="81"/>
      <c r="Q22" s="81"/>
    </row>
    <row r="23" spans="1:17" ht="13.5" customHeight="1">
      <c r="A23" s="221"/>
      <c r="B23" s="223"/>
      <c r="C23" s="221"/>
      <c r="D23" s="221"/>
      <c r="E23" s="48">
        <f>'3. Identificación de Riesgos'!D23</f>
        <v>0</v>
      </c>
      <c r="F23" s="259"/>
      <c r="G23" s="299"/>
      <c r="H23" s="221"/>
      <c r="I23" s="129"/>
      <c r="J23" s="300"/>
      <c r="K23" s="300"/>
      <c r="L23" s="302"/>
      <c r="M23" s="223"/>
      <c r="N23" s="223"/>
      <c r="O23" s="81"/>
      <c r="P23" s="81"/>
      <c r="Q23" s="81"/>
    </row>
    <row r="24" spans="1:17" ht="13.5" customHeight="1">
      <c r="A24" s="221"/>
      <c r="B24" s="223"/>
      <c r="C24" s="221"/>
      <c r="D24" s="221"/>
      <c r="E24" s="48">
        <f>'3. Identificación de Riesgos'!D24</f>
        <v>0</v>
      </c>
      <c r="F24" s="259"/>
      <c r="G24" s="299"/>
      <c r="H24" s="221"/>
      <c r="I24" s="129"/>
      <c r="J24" s="300"/>
      <c r="K24" s="300"/>
      <c r="L24" s="302"/>
      <c r="M24" s="223"/>
      <c r="N24" s="223"/>
      <c r="O24" s="81"/>
      <c r="P24" s="81"/>
      <c r="Q24" s="81"/>
    </row>
    <row r="25" spans="1:17" ht="13.5" customHeight="1">
      <c r="A25" s="221"/>
      <c r="B25" s="223"/>
      <c r="C25" s="221"/>
      <c r="D25" s="221"/>
      <c r="E25" s="48">
        <f>'3. Identificación de Riesgos'!D25</f>
        <v>0</v>
      </c>
      <c r="F25" s="259"/>
      <c r="G25" s="299"/>
      <c r="H25" s="221"/>
      <c r="I25" s="129"/>
      <c r="J25" s="300"/>
      <c r="K25" s="300"/>
      <c r="L25" s="302"/>
      <c r="M25" s="223"/>
      <c r="N25" s="223"/>
      <c r="O25" s="81"/>
      <c r="P25" s="81"/>
      <c r="Q25" s="81"/>
    </row>
    <row r="26" spans="1:17" ht="13.5" customHeight="1">
      <c r="A26" s="221"/>
      <c r="B26" s="223"/>
      <c r="C26" s="221"/>
      <c r="D26" s="221"/>
      <c r="E26" s="48">
        <f>'3. Identificación de Riesgos'!D26</f>
        <v>0</v>
      </c>
      <c r="F26" s="259"/>
      <c r="G26" s="299"/>
      <c r="H26" s="221"/>
      <c r="I26" s="129"/>
      <c r="J26" s="300"/>
      <c r="K26" s="300"/>
      <c r="L26" s="302"/>
      <c r="M26" s="223"/>
      <c r="N26" s="223"/>
      <c r="O26" s="81"/>
      <c r="P26" s="81"/>
      <c r="Q26" s="81"/>
    </row>
    <row r="27" spans="1:17" ht="13.5" customHeight="1">
      <c r="A27" s="221"/>
      <c r="B27" s="223"/>
      <c r="C27" s="221"/>
      <c r="D27" s="221"/>
      <c r="E27" s="48">
        <f>'3. Identificación de Riesgos'!D27</f>
        <v>0</v>
      </c>
      <c r="F27" s="259"/>
      <c r="G27" s="299"/>
      <c r="H27" s="221"/>
      <c r="I27" s="129"/>
      <c r="J27" s="300"/>
      <c r="K27" s="300"/>
      <c r="L27" s="302"/>
      <c r="M27" s="223"/>
      <c r="N27" s="223"/>
      <c r="O27" s="81"/>
      <c r="P27" s="81"/>
      <c r="Q27" s="81"/>
    </row>
    <row r="28" spans="1:17" ht="13.5" customHeight="1">
      <c r="A28" s="221"/>
      <c r="B28" s="223"/>
      <c r="C28" s="221"/>
      <c r="D28" s="221"/>
      <c r="E28" s="48">
        <f>'3. Identificación de Riesgos'!D28</f>
        <v>0</v>
      </c>
      <c r="F28" s="259"/>
      <c r="G28" s="299"/>
      <c r="H28" s="221"/>
      <c r="I28" s="129"/>
      <c r="J28" s="300"/>
      <c r="K28" s="300"/>
      <c r="L28" s="302"/>
      <c r="M28" s="223"/>
      <c r="N28" s="223"/>
      <c r="O28" s="81"/>
      <c r="P28" s="81"/>
      <c r="Q28" s="81"/>
    </row>
    <row r="29" spans="1:17" ht="13.5" customHeight="1">
      <c r="A29" s="221"/>
      <c r="B29" s="224"/>
      <c r="C29" s="221"/>
      <c r="D29" s="221"/>
      <c r="E29" s="48">
        <f>'3. Identificación de Riesgos'!D29</f>
        <v>0</v>
      </c>
      <c r="F29" s="259"/>
      <c r="G29" s="299"/>
      <c r="H29" s="221"/>
      <c r="I29" s="130"/>
      <c r="J29" s="301"/>
      <c r="K29" s="301"/>
      <c r="L29" s="303"/>
      <c r="M29" s="224"/>
      <c r="N29" s="224"/>
      <c r="O29" s="81"/>
      <c r="P29" s="81"/>
      <c r="Q29" s="81"/>
    </row>
  </sheetData>
  <mergeCells count="51">
    <mergeCell ref="A5:B5"/>
    <mergeCell ref="A8:A9"/>
    <mergeCell ref="B8:B9"/>
    <mergeCell ref="E8:E9"/>
    <mergeCell ref="A6:B6"/>
    <mergeCell ref="F1:Q3"/>
    <mergeCell ref="E6:Q6"/>
    <mergeCell ref="O8:O9"/>
    <mergeCell ref="P8:P9"/>
    <mergeCell ref="Q8:Q9"/>
    <mergeCell ref="A7:E7"/>
    <mergeCell ref="F7:H7"/>
    <mergeCell ref="M8:M9"/>
    <mergeCell ref="N8:N9"/>
    <mergeCell ref="F8:F9"/>
    <mergeCell ref="G8:G9"/>
    <mergeCell ref="J7:N7"/>
    <mergeCell ref="E5:Q5"/>
    <mergeCell ref="E4:Q4"/>
    <mergeCell ref="A1:E3"/>
    <mergeCell ref="A4:B4"/>
    <mergeCell ref="K8:K9"/>
    <mergeCell ref="L8:L9"/>
    <mergeCell ref="J8:J9"/>
    <mergeCell ref="H8:H9"/>
    <mergeCell ref="C8:C9"/>
    <mergeCell ref="D8:D9"/>
    <mergeCell ref="N10:N19"/>
    <mergeCell ref="G10:G19"/>
    <mergeCell ref="H10:H19"/>
    <mergeCell ref="J10:J19"/>
    <mergeCell ref="K10:K19"/>
    <mergeCell ref="L10:L19"/>
    <mergeCell ref="A20:A29"/>
    <mergeCell ref="B20:B29"/>
    <mergeCell ref="C20:C29"/>
    <mergeCell ref="D20:D29"/>
    <mergeCell ref="M10:M19"/>
    <mergeCell ref="A10:A19"/>
    <mergeCell ref="B10:B19"/>
    <mergeCell ref="F10:F19"/>
    <mergeCell ref="C10:C19"/>
    <mergeCell ref="D10:D19"/>
    <mergeCell ref="L20:L29"/>
    <mergeCell ref="M20:M29"/>
    <mergeCell ref="N20:N29"/>
    <mergeCell ref="F20:F29"/>
    <mergeCell ref="G20:G29"/>
    <mergeCell ref="H20:H29"/>
    <mergeCell ref="J20:J29"/>
    <mergeCell ref="K20:K29"/>
  </mergeCells>
  <conditionalFormatting sqref="F10 F20">
    <cfRule type="containsText" dxfId="233" priority="310" operator="containsText" text="Muy Baja">
      <formula>NOT(ISERROR(SEARCH("Muy Baja",F10)))</formula>
    </cfRule>
    <cfRule type="containsText" dxfId="232" priority="311" operator="containsText" text="Baja">
      <formula>NOT(ISERROR(SEARCH("Baja",F10)))</formula>
    </cfRule>
    <cfRule type="containsText" dxfId="231" priority="313" operator="containsText" text="Muy Alta">
      <formula>NOT(ISERROR(SEARCH("Muy Alta",F10)))</formula>
    </cfRule>
    <cfRule type="containsText" dxfId="230" priority="314" operator="containsText" text="Alta">
      <formula>NOT(ISERROR(SEARCH("Alta",F10)))</formula>
    </cfRule>
    <cfRule type="containsText" dxfId="229" priority="315" operator="containsText" text="Media">
      <formula>NOT(ISERROR(SEARCH("Media",F10)))</formula>
    </cfRule>
    <cfRule type="containsText" dxfId="228" priority="316" operator="containsText" text="Media">
      <formula>NOT(ISERROR(SEARCH("Media",F10)))</formula>
    </cfRule>
    <cfRule type="containsText" dxfId="227" priority="317" operator="containsText" text="Media">
      <formula>NOT(ISERROR(SEARCH("Media",F10)))</formula>
    </cfRule>
    <cfRule type="containsText" dxfId="226" priority="318" operator="containsText" text="Muy Baja">
      <formula>NOT(ISERROR(SEARCH("Muy Baja",F10)))</formula>
    </cfRule>
    <cfRule type="containsText" dxfId="225" priority="319" operator="containsText" text="Baja">
      <formula>NOT(ISERROR(SEARCH("Baja",F10)))</formula>
    </cfRule>
    <cfRule type="containsText" dxfId="224" priority="320" operator="containsText" text="Muy Baja">
      <formula>NOT(ISERROR(SEARCH("Muy Baja",F10)))</formula>
    </cfRule>
    <cfRule type="containsText" dxfId="223" priority="321" operator="containsText" text="Muy Baja">
      <formula>NOT(ISERROR(SEARCH("Muy Baja",F10)))</formula>
    </cfRule>
    <cfRule type="containsText" dxfId="222" priority="322" operator="containsText" text="Muy Baja">
      <formula>NOT(ISERROR(SEARCH("Muy Baja",F10)))</formula>
    </cfRule>
    <cfRule type="containsText" dxfId="221" priority="323" operator="containsText" text="Muy Baja'Tabla probabilidad'!">
      <formula>NOT(ISERROR(SEARCH("Muy Baja'Tabla probabilidad'!",F10)))</formula>
    </cfRule>
    <cfRule type="containsText" dxfId="220" priority="324" operator="containsText" text="Muy bajo">
      <formula>NOT(ISERROR(SEARCH("Muy bajo",F10)))</formula>
    </cfRule>
    <cfRule type="containsText" dxfId="219" priority="325" operator="containsText" text="Alta">
      <formula>NOT(ISERROR(SEARCH("Alta",F10)))</formula>
    </cfRule>
    <cfRule type="containsText" dxfId="218" priority="326" operator="containsText" text="Media">
      <formula>NOT(ISERROR(SEARCH("Media",F10)))</formula>
    </cfRule>
    <cfRule type="containsText" dxfId="217" priority="327" operator="containsText" text="Baja">
      <formula>NOT(ISERROR(SEARCH("Baja",F10)))</formula>
    </cfRule>
    <cfRule type="containsText" dxfId="216" priority="328" operator="containsText" text="Muy baja">
      <formula>NOT(ISERROR(SEARCH("Muy baja",F10)))</formula>
    </cfRule>
    <cfRule type="cellIs" dxfId="215" priority="331" operator="between">
      <formula>1</formula>
      <formula>2</formula>
    </cfRule>
    <cfRule type="cellIs" dxfId="214" priority="332" operator="between">
      <formula>0</formula>
      <formula>2</formula>
    </cfRule>
  </conditionalFormatting>
  <conditionalFormatting sqref="F10 F20">
    <cfRule type="containsText" dxfId="213" priority="312" operator="containsText" text="Muy Alta">
      <formula>NOT(ISERROR(SEARCH("Muy Alta",F10)))</formula>
    </cfRule>
  </conditionalFormatting>
  <conditionalFormatting sqref="G10 G20">
    <cfRule type="containsText" dxfId="212" priority="304" operator="containsText" text="Catastrófico">
      <formula>NOT(ISERROR(SEARCH("Catastrófico",G10)))</formula>
    </cfRule>
    <cfRule type="containsText" dxfId="211" priority="305" operator="containsText" text="Mayor">
      <formula>NOT(ISERROR(SEARCH("Mayor",G10)))</formula>
    </cfRule>
    <cfRule type="containsText" dxfId="210" priority="306" operator="containsText" text="Alta">
      <formula>NOT(ISERROR(SEARCH("Alta",G10)))</formula>
    </cfRule>
    <cfRule type="containsText" dxfId="209" priority="307" operator="containsText" text="Moderado">
      <formula>NOT(ISERROR(SEARCH("Moderado",G10)))</formula>
    </cfRule>
    <cfRule type="containsText" dxfId="208" priority="308" operator="containsText" text="Menor">
      <formula>NOT(ISERROR(SEARCH("Menor",G10)))</formula>
    </cfRule>
    <cfRule type="containsText" dxfId="207" priority="309" operator="containsText" text="Leve">
      <formula>NOT(ISERROR(SEARCH("Leve",G10)))</formula>
    </cfRule>
  </conditionalFormatting>
  <conditionalFormatting sqref="H10:I10 H20:I20">
    <cfRule type="containsText" dxfId="206" priority="299" operator="containsText" text="Extremo">
      <formula>NOT(ISERROR(SEARCH("Extremo",H10)))</formula>
    </cfRule>
    <cfRule type="containsText" dxfId="205" priority="300" operator="containsText" text="Alto">
      <formula>NOT(ISERROR(SEARCH("Alto",H10)))</formula>
    </cfRule>
    <cfRule type="containsText" dxfId="204" priority="301" operator="containsText" text="Bajo">
      <formula>NOT(ISERROR(SEARCH("Bajo",H10)))</formula>
    </cfRule>
    <cfRule type="containsText" dxfId="203" priority="302" operator="containsText" text="Moderado">
      <formula>NOT(ISERROR(SEARCH("Moderado",H10)))</formula>
    </cfRule>
    <cfRule type="containsText" dxfId="202" priority="303" operator="containsText" text="Extremo">
      <formula>NOT(ISERROR(SEARCH("Extremo",H10)))</formula>
    </cfRule>
  </conditionalFormatting>
  <conditionalFormatting sqref="M10 M20">
    <cfRule type="containsText" dxfId="201" priority="273" operator="containsText" text="Extremo">
      <formula>NOT(ISERROR(SEARCH("Extremo",M10)))</formula>
    </cfRule>
    <cfRule type="containsText" dxfId="200" priority="274" operator="containsText" text="Alto">
      <formula>NOT(ISERROR(SEARCH("Alto",M10)))</formula>
    </cfRule>
    <cfRule type="containsText" dxfId="199" priority="275" operator="containsText" text="Moderado">
      <formula>NOT(ISERROR(SEARCH("Moderado",M10)))</formula>
    </cfRule>
    <cfRule type="containsText" dxfId="198" priority="276" operator="containsText" text="Menor">
      <formula>NOT(ISERROR(SEARCH("Menor",M10)))</formula>
    </cfRule>
    <cfRule type="containsText" dxfId="197" priority="277" operator="containsText" text="Bajo">
      <formula>NOT(ISERROR(SEARCH("Bajo",M10)))</formula>
    </cfRule>
    <cfRule type="containsText" dxfId="196" priority="278" operator="containsText" text="Moderado">
      <formula>NOT(ISERROR(SEARCH("Moderado",M10)))</formula>
    </cfRule>
    <cfRule type="containsText" dxfId="195" priority="279" operator="containsText" text="Extremo">
      <formula>NOT(ISERROR(SEARCH("Extremo",M10)))</formula>
    </cfRule>
    <cfRule type="containsText" dxfId="194" priority="280" operator="containsText" text="Baja">
      <formula>NOT(ISERROR(SEARCH("Baja",M10)))</formula>
    </cfRule>
    <cfRule type="containsText" dxfId="193" priority="281" operator="containsText" text="Alto">
      <formula>NOT(ISERROR(SEARCH("Alto",M10)))</formula>
    </cfRule>
  </conditionalFormatting>
  <conditionalFormatting sqref="J10:J29">
    <cfRule type="containsText" dxfId="192" priority="1" operator="containsText" text="Muy Baja">
      <formula>NOT(ISERROR(SEARCH("Muy Baja",J10)))</formula>
    </cfRule>
    <cfRule type="containsText" dxfId="191" priority="268" operator="containsText" text="Muy Alta">
      <formula>NOT(ISERROR(SEARCH("Muy Alta",J10)))</formula>
    </cfRule>
    <cfRule type="containsText" dxfId="190" priority="269" operator="containsText" text="Alta">
      <formula>NOT(ISERROR(SEARCH("Alta",J10)))</formula>
    </cfRule>
    <cfRule type="containsText" dxfId="189" priority="270" operator="containsText" text="Media">
      <formula>NOT(ISERROR(SEARCH("Media",J10)))</formula>
    </cfRule>
    <cfRule type="containsText" dxfId="188" priority="271" operator="containsText" text="Baja">
      <formula>NOT(ISERROR(SEARCH("Baja",J10)))</formula>
    </cfRule>
    <cfRule type="containsText" dxfId="187" priority="272" operator="containsText" text="Muy Baja">
      <formula>NOT(ISERROR(SEARCH("Muy Baja",J10)))</formula>
    </cfRule>
  </conditionalFormatting>
  <conditionalFormatting sqref="K10:K29">
    <cfRule type="containsText" dxfId="186" priority="263" operator="containsText" text="Catastrófico">
      <formula>NOT(ISERROR(SEARCH("Catastrófico",K10)))</formula>
    </cfRule>
    <cfRule type="containsText" dxfId="185" priority="264" operator="containsText" text="Moderado">
      <formula>NOT(ISERROR(SEARCH("Moderado",K10)))</formula>
    </cfRule>
    <cfRule type="containsText" dxfId="184" priority="265" operator="containsText" text="Menor">
      <formula>NOT(ISERROR(SEARCH("Menor",K10)))</formula>
    </cfRule>
    <cfRule type="containsText" dxfId="183" priority="266" operator="containsText" text="Leve">
      <formula>NOT(ISERROR(SEARCH("Leve",K10)))</formula>
    </cfRule>
    <cfRule type="containsText" dxfId="182" priority="267" operator="containsText" text="Mayor">
      <formula>NOT(ISERROR(SEARCH("Mayor",K10)))</formula>
    </cfRule>
  </conditionalFormatting>
  <dataValidations count="1">
    <dataValidation type="list" allowBlank="1" showInputMessage="1" showErrorMessage="1" sqref="D10:D29" xr:uid="{00000000-0002-0000-0400-000000000000}">
      <formula1>#REF!</formula1>
    </dataValidation>
  </dataValidations>
  <pageMargins left="0.31496062992125984" right="0.31496062992125984" top="1.1417322834645669" bottom="1.1417322834645669" header="0.31496062992125984" footer="0.31496062992125984"/>
  <pageSetup paperSize="8" scale="8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29" operator="containsText" id="{E50DE147-7B2A-40A6-95D7-AEA96FC942F8}">
            <xm:f>NOT(ISERROR(SEARCH('6. Criterios'!$B$5,F10)))</xm:f>
            <xm:f>'6. Criterios'!$B$5</xm:f>
            <x14:dxf>
              <font>
                <color rgb="FF006100"/>
              </font>
              <fill>
                <patternFill>
                  <bgColor rgb="FFC6EFCE"/>
                </patternFill>
              </fill>
            </x14:dxf>
          </x14:cfRule>
          <x14:cfRule type="containsText" priority="330" operator="containsText" id="{1034B27F-53CC-4A29-BA39-C5FDB949099A}">
            <xm:f>NOT(ISERROR(SEARCH('6. Criterios'!$B$5,F10)))</xm:f>
            <xm:f>'6. Criterios'!$B$5</xm:f>
            <x14:dxf>
              <font>
                <color rgb="FF9C0006"/>
              </font>
              <fill>
                <patternFill>
                  <bgColor rgb="FFFFC7CE"/>
                </patternFill>
              </fill>
            </x14:dxf>
          </x14:cfRule>
          <xm:sqref>F10 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'7. Matriz de Calor'!$S$8:$S$11</xm:f>
          </x14:formula1>
          <xm:sqref>N10:N29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H718"/>
  <sheetViews>
    <sheetView zoomScale="70" zoomScaleNormal="70" workbookViewId="0">
      <selection activeCell="B25" sqref="B25:F29"/>
    </sheetView>
  </sheetViews>
  <sheetFormatPr baseColWidth="10" defaultRowHeight="15"/>
  <cols>
    <col min="2" max="2" width="24.28515625" customWidth="1"/>
    <col min="3" max="3" width="62.85546875" customWidth="1"/>
    <col min="4" max="4" width="10.28515625" bestFit="1" customWidth="1"/>
    <col min="5" max="5" width="84.28515625" style="57" customWidth="1"/>
    <col min="6" max="6" width="24.7109375" customWidth="1"/>
    <col min="8" max="8" width="13.7109375" bestFit="1" customWidth="1"/>
    <col min="9" max="9" width="28.5703125" customWidth="1"/>
    <col min="33" max="138" width="11.42578125" style="3"/>
  </cols>
  <sheetData>
    <row r="1" spans="1:138" s="3" customFormat="1">
      <c r="E1" s="54"/>
    </row>
    <row r="2" spans="1:138" ht="24" thickBot="1">
      <c r="A2" s="3"/>
      <c r="B2" s="314" t="s">
        <v>26</v>
      </c>
      <c r="C2" s="314"/>
      <c r="D2" s="314"/>
      <c r="E2" s="314"/>
      <c r="F2" s="119"/>
      <c r="G2" s="3"/>
      <c r="H2" s="3"/>
      <c r="I2" s="3"/>
      <c r="J2" s="3"/>
      <c r="K2" s="3"/>
      <c r="L2" s="3"/>
      <c r="M2" s="3"/>
      <c r="N2" s="3"/>
      <c r="O2" s="3"/>
      <c r="P2" s="3"/>
      <c r="Q2" s="3"/>
      <c r="R2" s="3"/>
      <c r="S2" s="3"/>
      <c r="T2" s="3"/>
      <c r="U2" s="3"/>
      <c r="V2" s="3"/>
      <c r="W2" s="3"/>
      <c r="X2" s="3"/>
      <c r="Y2" s="3"/>
      <c r="Z2" s="3"/>
      <c r="AA2" s="3"/>
      <c r="AB2" s="3"/>
      <c r="AC2" s="3"/>
      <c r="AD2" s="3"/>
      <c r="AE2" s="3"/>
      <c r="AF2" s="3"/>
    </row>
    <row r="3" spans="1:138" ht="15.75" thickTop="1">
      <c r="A3" s="3"/>
      <c r="B3" s="12"/>
      <c r="C3" s="12"/>
      <c r="D3" s="12"/>
      <c r="E3" s="55"/>
      <c r="F3" s="3"/>
      <c r="G3" s="3"/>
      <c r="H3" s="3"/>
      <c r="I3" s="3"/>
      <c r="J3" s="3"/>
      <c r="K3" s="3"/>
      <c r="L3" s="3"/>
      <c r="M3" s="3"/>
      <c r="N3" s="3"/>
      <c r="O3" s="3"/>
      <c r="P3" s="3"/>
      <c r="Q3" s="3"/>
      <c r="R3" s="3"/>
      <c r="S3" s="3"/>
      <c r="T3" s="3"/>
      <c r="U3" s="3"/>
      <c r="V3" s="3"/>
      <c r="W3" s="3"/>
      <c r="X3" s="3"/>
      <c r="Y3" s="3"/>
      <c r="Z3" s="3"/>
      <c r="AA3" s="3"/>
      <c r="AB3" s="3"/>
      <c r="AC3" s="3"/>
      <c r="AD3" s="3"/>
      <c r="AE3" s="3"/>
      <c r="AF3" s="3"/>
    </row>
    <row r="4" spans="1:138" ht="21">
      <c r="A4" s="3"/>
      <c r="B4" s="93"/>
      <c r="C4" s="94" t="s">
        <v>27</v>
      </c>
      <c r="D4" s="94"/>
      <c r="E4" s="94" t="s">
        <v>28</v>
      </c>
      <c r="F4" s="95"/>
      <c r="G4" s="3"/>
      <c r="H4" s="3"/>
      <c r="I4" s="3"/>
      <c r="J4" s="3"/>
      <c r="K4" s="3"/>
      <c r="L4" s="3"/>
      <c r="M4" s="3"/>
      <c r="N4" s="3"/>
      <c r="O4" s="3"/>
      <c r="P4" s="3"/>
      <c r="Q4" s="3"/>
      <c r="R4" s="3"/>
      <c r="S4" s="3"/>
      <c r="T4" s="3"/>
      <c r="U4" s="3"/>
      <c r="V4" s="3"/>
      <c r="W4" s="3"/>
      <c r="X4" s="3"/>
      <c r="Y4" s="3"/>
      <c r="Z4" s="3"/>
      <c r="AA4" s="3"/>
      <c r="AB4" s="3"/>
      <c r="AC4" s="3"/>
      <c r="AD4" s="3"/>
      <c r="AE4" s="3"/>
      <c r="AF4" s="3"/>
    </row>
    <row r="5" spans="1:138" ht="40.5">
      <c r="A5" s="3"/>
      <c r="B5" s="93"/>
      <c r="C5" s="94" t="s">
        <v>123</v>
      </c>
      <c r="D5" s="94"/>
      <c r="E5" s="96" t="s">
        <v>124</v>
      </c>
      <c r="F5" s="94" t="s">
        <v>28</v>
      </c>
      <c r="G5" s="3"/>
      <c r="H5" s="3"/>
      <c r="I5" s="3"/>
      <c r="J5" s="3"/>
      <c r="K5" s="3"/>
      <c r="L5" s="3"/>
      <c r="M5" s="3"/>
      <c r="N5" s="3"/>
      <c r="O5" s="3"/>
      <c r="P5" s="3"/>
      <c r="Q5" s="3"/>
      <c r="R5" s="3"/>
      <c r="S5" s="3"/>
      <c r="T5" s="3"/>
      <c r="U5" s="3"/>
      <c r="V5" s="3"/>
      <c r="W5" s="3"/>
      <c r="X5" s="3"/>
      <c r="Y5" s="3"/>
      <c r="Z5" s="3"/>
      <c r="AA5" s="3"/>
      <c r="AB5" s="3"/>
      <c r="AC5" s="3"/>
      <c r="AD5" s="3"/>
      <c r="AE5" s="3"/>
      <c r="AF5" s="3"/>
    </row>
    <row r="6" spans="1:138" ht="20.25">
      <c r="A6" s="3"/>
      <c r="B6" s="97" t="s">
        <v>29</v>
      </c>
      <c r="C6" s="98" t="s">
        <v>161</v>
      </c>
      <c r="D6" s="99">
        <v>0.04</v>
      </c>
      <c r="E6" s="100" t="s">
        <v>125</v>
      </c>
      <c r="F6" s="101">
        <v>1</v>
      </c>
      <c r="G6" s="3"/>
      <c r="H6" s="71"/>
      <c r="I6" s="3"/>
      <c r="J6" s="3"/>
      <c r="K6" s="3"/>
      <c r="L6" s="3"/>
      <c r="M6" s="3"/>
      <c r="N6" s="3"/>
      <c r="O6" s="3"/>
      <c r="P6" s="3"/>
      <c r="Q6" s="3"/>
      <c r="R6" s="3"/>
      <c r="S6" s="3"/>
      <c r="T6" s="3"/>
      <c r="U6" s="3"/>
      <c r="V6" s="3"/>
      <c r="W6" s="3"/>
      <c r="X6" s="3"/>
      <c r="Y6" s="3"/>
      <c r="Z6" s="3"/>
      <c r="AA6" s="3"/>
      <c r="AB6" s="3"/>
      <c r="AC6" s="3"/>
      <c r="AD6" s="3"/>
      <c r="AE6" s="3"/>
      <c r="AF6" s="3"/>
    </row>
    <row r="7" spans="1:138" ht="20.25">
      <c r="A7" s="3"/>
      <c r="B7" s="102" t="s">
        <v>30</v>
      </c>
      <c r="C7" s="98" t="s">
        <v>162</v>
      </c>
      <c r="D7" s="99">
        <v>0.09</v>
      </c>
      <c r="E7" s="100" t="s">
        <v>126</v>
      </c>
      <c r="F7" s="101">
        <v>2</v>
      </c>
      <c r="G7" s="3"/>
      <c r="H7" s="3"/>
      <c r="I7" s="3"/>
      <c r="J7" s="3"/>
      <c r="K7" s="3"/>
      <c r="L7" s="3"/>
      <c r="M7" s="3"/>
      <c r="N7" s="3"/>
      <c r="O7" s="3"/>
      <c r="P7" s="3"/>
      <c r="Q7" s="3"/>
      <c r="R7" s="3"/>
      <c r="S7" s="3"/>
      <c r="T7" s="3"/>
      <c r="U7" s="3"/>
      <c r="V7" s="3"/>
      <c r="W7" s="3"/>
      <c r="X7" s="3"/>
      <c r="Y7" s="3"/>
      <c r="Z7" s="3"/>
      <c r="AA7" s="3"/>
      <c r="AB7" s="3"/>
      <c r="AC7" s="3"/>
      <c r="AD7" s="3"/>
      <c r="AE7" s="3"/>
      <c r="AF7" s="3"/>
    </row>
    <row r="8" spans="1:138" ht="20.25">
      <c r="A8" s="3"/>
      <c r="B8" s="103" t="s">
        <v>31</v>
      </c>
      <c r="C8" s="98" t="s">
        <v>163</v>
      </c>
      <c r="D8" s="99">
        <v>0.28999999999999998</v>
      </c>
      <c r="E8" s="100" t="s">
        <v>127</v>
      </c>
      <c r="F8" s="101">
        <v>3</v>
      </c>
      <c r="G8" s="3"/>
      <c r="H8" s="3"/>
      <c r="I8" s="3"/>
      <c r="J8" s="3"/>
      <c r="K8" s="3"/>
      <c r="L8" s="3"/>
      <c r="M8" s="3"/>
      <c r="N8" s="3"/>
      <c r="O8" s="3"/>
      <c r="P8" s="3"/>
      <c r="Q8" s="3"/>
      <c r="R8" s="3"/>
      <c r="S8" s="3"/>
      <c r="T8" s="3"/>
      <c r="U8" s="3"/>
      <c r="V8" s="3"/>
      <c r="W8" s="3"/>
      <c r="X8" s="3"/>
      <c r="Y8" s="3"/>
      <c r="Z8" s="3"/>
      <c r="AA8" s="3"/>
      <c r="AB8" s="3"/>
      <c r="AC8" s="3"/>
      <c r="AD8" s="3"/>
      <c r="AE8" s="3"/>
      <c r="AF8" s="3"/>
    </row>
    <row r="9" spans="1:138" ht="20.25">
      <c r="A9" s="3"/>
      <c r="B9" s="104" t="s">
        <v>32</v>
      </c>
      <c r="C9" s="98" t="s">
        <v>164</v>
      </c>
      <c r="D9" s="99">
        <v>0.49</v>
      </c>
      <c r="E9" s="100" t="s">
        <v>128</v>
      </c>
      <c r="F9" s="101">
        <v>4</v>
      </c>
      <c r="G9" s="3"/>
      <c r="H9" s="3"/>
      <c r="I9" s="3"/>
      <c r="J9" s="3"/>
      <c r="K9" s="3"/>
      <c r="L9" s="3"/>
      <c r="M9" s="3"/>
      <c r="N9" s="3"/>
      <c r="O9" s="3"/>
      <c r="P9" s="3"/>
      <c r="Q9" s="3"/>
      <c r="R9" s="3"/>
      <c r="S9" s="3"/>
      <c r="T9" s="3"/>
      <c r="U9" s="3"/>
      <c r="V9" s="3"/>
      <c r="W9" s="3"/>
      <c r="X9" s="3"/>
      <c r="Y9" s="3"/>
      <c r="Z9" s="3"/>
      <c r="AA9" s="3"/>
      <c r="AB9" s="3"/>
      <c r="AC9" s="3"/>
      <c r="AD9" s="3"/>
      <c r="AE9" s="3"/>
      <c r="AF9" s="3"/>
    </row>
    <row r="10" spans="1:138" ht="20.25">
      <c r="A10" s="3"/>
      <c r="B10" s="105" t="s">
        <v>33</v>
      </c>
      <c r="C10" s="98" t="s">
        <v>165</v>
      </c>
      <c r="D10" s="99">
        <v>1</v>
      </c>
      <c r="E10" s="100" t="s">
        <v>129</v>
      </c>
      <c r="F10" s="101">
        <v>5</v>
      </c>
      <c r="G10" s="3"/>
      <c r="H10" s="3"/>
      <c r="I10" s="131" t="s">
        <v>208</v>
      </c>
      <c r="J10" s="3"/>
      <c r="K10" s="3"/>
      <c r="L10" s="3"/>
      <c r="M10" s="3"/>
      <c r="N10" s="3"/>
      <c r="O10" s="3"/>
      <c r="P10" s="3"/>
      <c r="Q10" s="3"/>
      <c r="R10" s="3"/>
      <c r="S10" s="3"/>
      <c r="T10" s="3"/>
      <c r="U10" s="3"/>
      <c r="V10" s="3"/>
      <c r="W10" s="3"/>
      <c r="X10" s="3"/>
      <c r="Y10" s="3"/>
      <c r="Z10" s="3"/>
      <c r="AA10" s="3"/>
      <c r="AB10" s="3"/>
      <c r="AC10" s="3"/>
      <c r="AD10" s="3"/>
      <c r="AE10" s="3"/>
      <c r="AF10" s="3"/>
    </row>
    <row r="11" spans="1:138" ht="16.5">
      <c r="A11" s="3"/>
      <c r="B11" s="9"/>
      <c r="C11" s="8"/>
      <c r="D11" s="8"/>
      <c r="E11" s="56"/>
      <c r="F11" s="3"/>
      <c r="G11" s="3"/>
      <c r="H11" s="3"/>
      <c r="I11" s="3"/>
      <c r="J11" s="3"/>
      <c r="K11" s="3"/>
      <c r="L11" s="3"/>
      <c r="M11" s="3"/>
      <c r="N11" s="3"/>
      <c r="O11" s="3"/>
      <c r="P11" s="3"/>
      <c r="Q11" s="3"/>
      <c r="R11" s="3"/>
      <c r="S11" s="3"/>
      <c r="T11" s="3"/>
      <c r="U11" s="3"/>
      <c r="V11" s="3"/>
      <c r="W11" s="3"/>
      <c r="X11" s="3"/>
      <c r="Y11" s="3"/>
      <c r="Z11" s="3"/>
      <c r="AA11" s="3"/>
      <c r="AB11" s="3"/>
      <c r="AC11" s="3"/>
      <c r="AD11" s="3"/>
      <c r="AE11" s="3"/>
      <c r="AF11" s="3"/>
    </row>
    <row r="12" spans="1:138">
      <c r="A12" s="3"/>
      <c r="B12" s="3"/>
      <c r="C12" s="3"/>
      <c r="D12" s="3"/>
      <c r="E12" s="54"/>
      <c r="F12" s="3"/>
      <c r="G12" s="3"/>
      <c r="H12" s="3"/>
      <c r="I12" s="3"/>
      <c r="J12" s="3"/>
      <c r="K12" s="3"/>
      <c r="L12" s="3"/>
      <c r="M12" s="3"/>
      <c r="N12" s="3"/>
      <c r="O12" s="3"/>
      <c r="P12" s="3"/>
      <c r="Q12" s="3"/>
      <c r="R12" s="3"/>
      <c r="S12" s="3"/>
      <c r="T12" s="3"/>
      <c r="U12" s="3"/>
      <c r="V12" s="3"/>
      <c r="W12" s="3"/>
      <c r="X12" s="3"/>
      <c r="Y12" s="3"/>
      <c r="Z12" s="3"/>
      <c r="AA12" s="3"/>
      <c r="AB12" s="3"/>
      <c r="AC12" s="3"/>
      <c r="AD12" s="3"/>
      <c r="AE12" s="3"/>
      <c r="AF12" s="3"/>
    </row>
    <row r="13" spans="1:138">
      <c r="A13" s="3"/>
      <c r="B13" s="3"/>
      <c r="C13" s="3"/>
      <c r="D13" s="3"/>
      <c r="E13" s="54"/>
      <c r="F13" s="3"/>
      <c r="G13" s="3"/>
      <c r="H13" s="3"/>
      <c r="I13" s="3"/>
      <c r="J13" s="3"/>
      <c r="K13" s="3"/>
      <c r="L13" s="3"/>
      <c r="M13" s="3"/>
      <c r="N13" s="3"/>
      <c r="O13" s="3"/>
      <c r="P13" s="3"/>
      <c r="Q13" s="3"/>
      <c r="R13" s="3"/>
      <c r="S13" s="3"/>
      <c r="T13" s="3"/>
      <c r="U13" s="3"/>
      <c r="V13" s="3"/>
      <c r="W13" s="3"/>
      <c r="X13" s="3"/>
      <c r="Y13" s="3"/>
      <c r="Z13" s="3"/>
      <c r="AA13" s="3"/>
      <c r="AB13" s="3"/>
      <c r="AC13" s="3"/>
      <c r="AD13" s="3"/>
      <c r="AE13" s="3"/>
      <c r="AF13" s="3"/>
    </row>
    <row r="14" spans="1:138" ht="24" thickBot="1">
      <c r="A14" s="3"/>
      <c r="B14" s="314" t="s">
        <v>34</v>
      </c>
      <c r="C14" s="314"/>
      <c r="D14" s="314"/>
      <c r="E14" s="314"/>
      <c r="F14" s="119"/>
      <c r="G14" s="92"/>
      <c r="H14" s="3"/>
      <c r="I14" s="3"/>
      <c r="J14" s="3"/>
      <c r="K14" s="3"/>
      <c r="L14" s="3"/>
      <c r="M14" s="3"/>
      <c r="N14" s="3"/>
      <c r="O14" s="3"/>
      <c r="P14" s="3"/>
      <c r="Q14" s="3"/>
      <c r="R14" s="3"/>
      <c r="S14" s="3"/>
      <c r="T14" s="3"/>
      <c r="U14" s="3"/>
      <c r="V14" s="3"/>
      <c r="W14" s="3"/>
      <c r="X14" s="3"/>
      <c r="Y14" s="3"/>
      <c r="Z14" s="3"/>
      <c r="AA14" s="3"/>
      <c r="AB14" s="3"/>
      <c r="AC14" s="3"/>
      <c r="AD14" s="3"/>
      <c r="AE14" s="3"/>
      <c r="AF14" s="3"/>
    </row>
    <row r="15" spans="1:138" ht="15.75" thickTop="1">
      <c r="A15" s="3"/>
      <c r="B15" s="12"/>
      <c r="C15" s="12"/>
      <c r="D15" s="12"/>
      <c r="E15" s="12"/>
      <c r="F15" s="58"/>
      <c r="G15" s="3"/>
      <c r="H15" s="3"/>
      <c r="I15" s="3"/>
      <c r="J15" s="3"/>
      <c r="K15" s="3"/>
      <c r="L15" s="3"/>
      <c r="M15" s="3"/>
      <c r="N15" s="3"/>
      <c r="O15" s="3"/>
      <c r="P15" s="3"/>
      <c r="Q15" s="3"/>
      <c r="R15" s="3"/>
      <c r="S15" s="3"/>
      <c r="T15" s="3"/>
      <c r="U15" s="3"/>
      <c r="V15" s="3"/>
      <c r="W15" s="3"/>
      <c r="X15" s="3"/>
      <c r="Y15" s="3"/>
      <c r="Z15" s="3"/>
      <c r="AA15" s="3"/>
      <c r="AB15" s="3"/>
      <c r="AC15" s="3"/>
      <c r="AD15" s="3"/>
      <c r="AE15" s="3"/>
      <c r="AF15" s="3"/>
    </row>
    <row r="16" spans="1:138" s="109" customFormat="1" ht="20.25">
      <c r="A16" s="107"/>
      <c r="B16" s="108"/>
      <c r="C16" s="313" t="s">
        <v>35</v>
      </c>
      <c r="D16" s="313"/>
      <c r="E16" s="313"/>
      <c r="F16" s="107"/>
      <c r="G16" s="107"/>
      <c r="H16" s="107"/>
      <c r="I16" s="132" t="s">
        <v>13</v>
      </c>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row>
    <row r="17" spans="1:138" s="109" customFormat="1" ht="40.5" customHeight="1">
      <c r="A17" s="107"/>
      <c r="B17" s="110" t="s">
        <v>66</v>
      </c>
      <c r="C17" s="310" t="s">
        <v>133</v>
      </c>
      <c r="D17" s="311"/>
      <c r="E17" s="312"/>
      <c r="F17" s="101">
        <v>1</v>
      </c>
      <c r="G17" s="107"/>
      <c r="H17" s="107"/>
      <c r="I17" s="131" t="s">
        <v>35</v>
      </c>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row>
    <row r="18" spans="1:138" s="109" customFormat="1" ht="20.25">
      <c r="A18" s="107"/>
      <c r="B18" s="111" t="s">
        <v>36</v>
      </c>
      <c r="C18" s="310" t="s">
        <v>134</v>
      </c>
      <c r="D18" s="311"/>
      <c r="E18" s="312"/>
      <c r="F18" s="101">
        <v>2</v>
      </c>
      <c r="G18" s="107"/>
      <c r="H18" s="107"/>
      <c r="I18" s="131" t="s">
        <v>74</v>
      </c>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7"/>
      <c r="BA18" s="107"/>
      <c r="BB18" s="107"/>
      <c r="BC18" s="107"/>
      <c r="BD18" s="107"/>
      <c r="BE18" s="107"/>
      <c r="BF18" s="107"/>
      <c r="BG18" s="107"/>
      <c r="BH18" s="107"/>
      <c r="BI18" s="107"/>
      <c r="BJ18" s="107"/>
      <c r="BK18" s="107"/>
      <c r="BL18" s="107"/>
      <c r="BM18" s="107"/>
      <c r="BN18" s="107"/>
      <c r="BO18" s="107"/>
      <c r="BP18" s="107"/>
      <c r="BQ18" s="107"/>
      <c r="BR18" s="107"/>
      <c r="BS18" s="107"/>
      <c r="BT18" s="107"/>
      <c r="BU18" s="107"/>
      <c r="BV18" s="107"/>
      <c r="BW18" s="107"/>
      <c r="BX18" s="107"/>
      <c r="BY18" s="107"/>
      <c r="BZ18" s="107"/>
      <c r="CA18" s="107"/>
      <c r="CB18" s="107"/>
      <c r="CC18" s="107"/>
      <c r="CD18" s="107"/>
      <c r="CE18" s="107"/>
      <c r="CF18" s="107"/>
      <c r="CG18" s="107"/>
      <c r="CH18" s="107"/>
      <c r="CI18" s="107"/>
      <c r="CJ18" s="107"/>
      <c r="CK18" s="107"/>
      <c r="CL18" s="107"/>
      <c r="CM18" s="107"/>
      <c r="CN18" s="107"/>
      <c r="CO18" s="107"/>
      <c r="CP18" s="107"/>
      <c r="CQ18" s="107"/>
      <c r="CR18" s="107"/>
      <c r="CS18" s="107"/>
      <c r="CT18" s="107"/>
      <c r="CU18" s="107"/>
      <c r="CV18" s="107"/>
      <c r="CW18" s="107"/>
      <c r="CX18" s="107"/>
      <c r="CY18" s="107"/>
      <c r="CZ18" s="107"/>
      <c r="DA18" s="107"/>
      <c r="DB18" s="107"/>
      <c r="DC18" s="107"/>
      <c r="DD18" s="107"/>
      <c r="DE18" s="107"/>
      <c r="DF18" s="107"/>
      <c r="DG18" s="107"/>
      <c r="DH18" s="107"/>
      <c r="DI18" s="107"/>
      <c r="DJ18" s="107"/>
      <c r="DK18" s="107"/>
      <c r="DL18" s="107"/>
      <c r="DM18" s="107"/>
      <c r="DN18" s="107"/>
      <c r="DO18" s="107"/>
      <c r="DP18" s="107"/>
      <c r="DQ18" s="107"/>
      <c r="DR18" s="107"/>
      <c r="DS18" s="107"/>
      <c r="DT18" s="107"/>
      <c r="DU18" s="107"/>
      <c r="DV18" s="107"/>
      <c r="DW18" s="107"/>
      <c r="DX18" s="107"/>
      <c r="DY18" s="107"/>
      <c r="DZ18" s="107"/>
      <c r="EA18" s="107"/>
      <c r="EB18" s="107"/>
      <c r="EC18" s="107"/>
      <c r="ED18" s="107"/>
      <c r="EE18" s="107"/>
      <c r="EF18" s="107"/>
      <c r="EG18" s="107"/>
      <c r="EH18" s="107"/>
    </row>
    <row r="19" spans="1:138" s="109" customFormat="1" ht="30">
      <c r="A19" s="107"/>
      <c r="B19" s="112" t="s">
        <v>37</v>
      </c>
      <c r="C19" s="310" t="s">
        <v>135</v>
      </c>
      <c r="D19" s="311"/>
      <c r="E19" s="312"/>
      <c r="F19" s="101">
        <v>3</v>
      </c>
      <c r="G19" s="107"/>
      <c r="H19" s="107"/>
      <c r="I19" s="131" t="s">
        <v>75</v>
      </c>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row>
    <row r="20" spans="1:138" s="109" customFormat="1" ht="30">
      <c r="A20" s="107"/>
      <c r="B20" s="113" t="s">
        <v>38</v>
      </c>
      <c r="C20" s="310" t="s">
        <v>136</v>
      </c>
      <c r="D20" s="311"/>
      <c r="E20" s="312"/>
      <c r="F20" s="101">
        <v>4</v>
      </c>
      <c r="G20" s="107"/>
      <c r="H20" s="107"/>
      <c r="I20" s="131" t="s">
        <v>143</v>
      </c>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c r="BT20" s="107"/>
      <c r="BU20" s="107"/>
      <c r="BV20" s="107"/>
      <c r="BW20" s="107"/>
      <c r="BX20" s="107"/>
      <c r="BY20" s="107"/>
      <c r="BZ20" s="107"/>
      <c r="CA20" s="107"/>
      <c r="CB20" s="107"/>
      <c r="CC20" s="107"/>
      <c r="CD20" s="107"/>
      <c r="CE20" s="107"/>
      <c r="CF20" s="107"/>
      <c r="CG20" s="107"/>
      <c r="CH20" s="107"/>
      <c r="CI20" s="107"/>
      <c r="CJ20" s="107"/>
      <c r="CK20" s="107"/>
      <c r="CL20" s="107"/>
      <c r="CM20" s="107"/>
      <c r="CN20" s="107"/>
      <c r="CO20" s="107"/>
      <c r="CP20" s="107"/>
      <c r="CQ20" s="107"/>
      <c r="CR20" s="107"/>
      <c r="CS20" s="107"/>
      <c r="CT20" s="107"/>
      <c r="CU20" s="107"/>
      <c r="CV20" s="107"/>
      <c r="CW20" s="107"/>
      <c r="CX20" s="107"/>
      <c r="CY20" s="107"/>
      <c r="CZ20" s="107"/>
      <c r="DA20" s="107"/>
      <c r="DB20" s="107"/>
      <c r="DC20" s="107"/>
      <c r="DD20" s="107"/>
      <c r="DE20" s="107"/>
      <c r="DF20" s="107"/>
      <c r="DG20" s="107"/>
      <c r="DH20" s="107"/>
      <c r="DI20" s="107"/>
      <c r="DJ20" s="107"/>
      <c r="DK20" s="107"/>
      <c r="DL20" s="107"/>
      <c r="DM20" s="107"/>
      <c r="DN20" s="107"/>
      <c r="DO20" s="107"/>
      <c r="DP20" s="107"/>
      <c r="DQ20" s="107"/>
      <c r="DR20" s="107"/>
      <c r="DS20" s="107"/>
      <c r="DT20" s="107"/>
      <c r="DU20" s="107"/>
      <c r="DV20" s="107"/>
      <c r="DW20" s="107"/>
      <c r="DX20" s="107"/>
      <c r="DY20" s="107"/>
      <c r="DZ20" s="107"/>
      <c r="EA20" s="107"/>
      <c r="EB20" s="107"/>
      <c r="EC20" s="107"/>
      <c r="ED20" s="107"/>
      <c r="EE20" s="107"/>
      <c r="EF20" s="107"/>
      <c r="EG20" s="107"/>
      <c r="EH20" s="107"/>
    </row>
    <row r="21" spans="1:138" s="109" customFormat="1" ht="30">
      <c r="A21" s="107"/>
      <c r="B21" s="114" t="s">
        <v>39</v>
      </c>
      <c r="C21" s="310" t="s">
        <v>137</v>
      </c>
      <c r="D21" s="311"/>
      <c r="E21" s="312"/>
      <c r="F21" s="101">
        <v>5</v>
      </c>
      <c r="G21" s="107"/>
      <c r="H21" s="107"/>
      <c r="I21" s="131" t="str">
        <f>C48</f>
        <v>Interrupción en la prestación del servicio administrativo</v>
      </c>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7"/>
      <c r="AL21" s="107"/>
      <c r="AM21" s="107"/>
      <c r="AN21" s="107"/>
      <c r="AO21" s="107"/>
      <c r="AP21" s="107"/>
      <c r="AQ21" s="107"/>
      <c r="AR21" s="107"/>
      <c r="AS21" s="107"/>
      <c r="AT21" s="107"/>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c r="BT21" s="107"/>
      <c r="BU21" s="107"/>
      <c r="BV21" s="107"/>
      <c r="BW21" s="107"/>
      <c r="BX21" s="107"/>
      <c r="BY21" s="107"/>
      <c r="BZ21" s="107"/>
      <c r="CA21" s="107"/>
      <c r="CB21" s="107"/>
      <c r="CC21" s="107"/>
      <c r="CD21" s="107"/>
      <c r="CE21" s="107"/>
      <c r="CF21" s="107"/>
      <c r="CG21" s="107"/>
      <c r="CH21" s="107"/>
      <c r="CI21" s="107"/>
      <c r="CJ21" s="107"/>
      <c r="CK21" s="107"/>
      <c r="CL21" s="107"/>
      <c r="CM21" s="107"/>
      <c r="CN21" s="107"/>
      <c r="CO21" s="107"/>
      <c r="CP21" s="107"/>
      <c r="CQ21" s="107"/>
      <c r="CR21" s="107"/>
      <c r="CS21" s="107"/>
      <c r="CT21" s="107"/>
      <c r="CU21" s="107"/>
      <c r="CV21" s="107"/>
      <c r="CW21" s="107"/>
      <c r="CX21" s="107"/>
      <c r="CY21" s="107"/>
      <c r="CZ21" s="107"/>
      <c r="DA21" s="107"/>
      <c r="DB21" s="107"/>
      <c r="DC21" s="107"/>
      <c r="DD21" s="107"/>
      <c r="DE21" s="107"/>
      <c r="DF21" s="107"/>
      <c r="DG21" s="107"/>
      <c r="DH21" s="107"/>
      <c r="DI21" s="107"/>
      <c r="DJ21" s="107"/>
      <c r="DK21" s="107"/>
      <c r="DL21" s="107"/>
      <c r="DM21" s="107"/>
      <c r="DN21" s="107"/>
      <c r="DO21" s="107"/>
      <c r="DP21" s="107"/>
      <c r="DQ21" s="107"/>
      <c r="DR21" s="107"/>
      <c r="DS21" s="107"/>
      <c r="DT21" s="107"/>
      <c r="DU21" s="107"/>
      <c r="DV21" s="107"/>
      <c r="DW21" s="107"/>
      <c r="DX21" s="107"/>
      <c r="DY21" s="107"/>
      <c r="DZ21" s="107"/>
      <c r="EA21" s="107"/>
      <c r="EB21" s="107"/>
      <c r="EC21" s="107"/>
      <c r="ED21" s="107"/>
      <c r="EE21" s="107"/>
      <c r="EF21" s="107"/>
      <c r="EG21" s="107"/>
      <c r="EH21" s="107"/>
    </row>
    <row r="22" spans="1:138" s="109" customFormat="1" ht="20.25">
      <c r="A22" s="107"/>
      <c r="B22" s="115"/>
      <c r="C22" s="106"/>
      <c r="D22" s="106"/>
      <c r="E22" s="106"/>
      <c r="F22" s="116"/>
      <c r="G22" s="107"/>
      <c r="H22" s="107"/>
      <c r="I22" s="131" t="str">
        <f>C56</f>
        <v>Afectación Ambiental</v>
      </c>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row>
    <row r="23" spans="1:138" s="109" customFormat="1" ht="20.25">
      <c r="A23" s="107"/>
      <c r="B23" s="115"/>
      <c r="C23" s="106"/>
      <c r="D23" s="106"/>
      <c r="E23" s="106"/>
      <c r="F23" s="116"/>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7"/>
      <c r="AM23" s="107"/>
      <c r="AN23" s="107"/>
      <c r="AO23" s="107"/>
      <c r="AP23" s="107"/>
      <c r="AQ23" s="107"/>
      <c r="AR23" s="107"/>
      <c r="AS23" s="107"/>
      <c r="AT23" s="107"/>
      <c r="AU23" s="107"/>
      <c r="AV23" s="107"/>
      <c r="AW23" s="107"/>
      <c r="AX23" s="107"/>
      <c r="AY23" s="107"/>
      <c r="AZ23" s="107"/>
      <c r="BA23" s="107"/>
      <c r="BB23" s="107"/>
      <c r="BC23" s="107"/>
      <c r="BD23" s="107"/>
      <c r="BE23" s="107"/>
      <c r="BF23" s="107"/>
      <c r="BG23" s="107"/>
      <c r="BH23" s="107"/>
      <c r="BI23" s="107"/>
      <c r="BJ23" s="107"/>
      <c r="BK23" s="107"/>
      <c r="BL23" s="107"/>
      <c r="BM23" s="107"/>
      <c r="BN23" s="107"/>
      <c r="BO23" s="107"/>
      <c r="BP23" s="107"/>
      <c r="BQ23" s="107"/>
      <c r="BR23" s="107"/>
      <c r="BS23" s="107"/>
      <c r="BT23" s="107"/>
      <c r="BU23" s="107"/>
      <c r="BV23" s="107"/>
      <c r="BW23" s="107"/>
      <c r="BX23" s="107"/>
      <c r="BY23" s="107"/>
      <c r="BZ23" s="107"/>
      <c r="CA23" s="107"/>
      <c r="CB23" s="107"/>
      <c r="CC23" s="107"/>
      <c r="CD23" s="107"/>
      <c r="CE23" s="107"/>
      <c r="CF23" s="107"/>
      <c r="CG23" s="107"/>
      <c r="CH23" s="107"/>
      <c r="CI23" s="107"/>
      <c r="CJ23" s="107"/>
      <c r="CK23" s="107"/>
      <c r="CL23" s="107"/>
      <c r="CM23" s="107"/>
      <c r="CN23" s="107"/>
      <c r="CO23" s="107"/>
      <c r="CP23" s="107"/>
      <c r="CQ23" s="107"/>
      <c r="CR23" s="107"/>
      <c r="CS23" s="107"/>
      <c r="CT23" s="107"/>
      <c r="CU23" s="107"/>
      <c r="CV23" s="107"/>
      <c r="CW23" s="107"/>
      <c r="CX23" s="107"/>
      <c r="CY23" s="107"/>
      <c r="CZ23" s="107"/>
      <c r="DA23" s="107"/>
      <c r="DB23" s="107"/>
      <c r="DC23" s="107"/>
      <c r="DD23" s="107"/>
      <c r="DE23" s="107"/>
      <c r="DF23" s="107"/>
      <c r="DG23" s="107"/>
      <c r="DH23" s="107"/>
      <c r="DI23" s="107"/>
      <c r="DJ23" s="107"/>
      <c r="DK23" s="107"/>
      <c r="DL23" s="107"/>
      <c r="DM23" s="107"/>
      <c r="DN23" s="107"/>
      <c r="DO23" s="107"/>
      <c r="DP23" s="107"/>
      <c r="DQ23" s="107"/>
      <c r="DR23" s="107"/>
      <c r="DS23" s="107"/>
      <c r="DT23" s="107"/>
      <c r="DU23" s="107"/>
      <c r="DV23" s="107"/>
      <c r="DW23" s="107"/>
      <c r="DX23" s="107"/>
      <c r="DY23" s="107"/>
      <c r="DZ23" s="107"/>
      <c r="EA23" s="107"/>
      <c r="EB23" s="107"/>
      <c r="EC23" s="107"/>
      <c r="ED23" s="107"/>
      <c r="EE23" s="107"/>
      <c r="EF23" s="107"/>
      <c r="EG23" s="107"/>
      <c r="EH23" s="107"/>
    </row>
    <row r="24" spans="1:138" s="109" customFormat="1" ht="20.25">
      <c r="A24" s="107"/>
      <c r="B24" s="108"/>
      <c r="C24" s="313" t="s">
        <v>74</v>
      </c>
      <c r="D24" s="313"/>
      <c r="E24" s="313"/>
      <c r="F24" s="116"/>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c r="AK24" s="107"/>
      <c r="AL24" s="107"/>
      <c r="AM24" s="107"/>
      <c r="AN24" s="107"/>
      <c r="AO24" s="107"/>
      <c r="AP24" s="107"/>
      <c r="AQ24" s="107"/>
      <c r="AR24" s="107"/>
      <c r="AS24" s="107"/>
      <c r="AT24" s="107"/>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c r="BT24" s="107"/>
      <c r="BU24" s="107"/>
      <c r="BV24" s="107"/>
      <c r="BW24" s="107"/>
      <c r="BX24" s="107"/>
      <c r="BY24" s="107"/>
      <c r="BZ24" s="107"/>
      <c r="CA24" s="107"/>
      <c r="CB24" s="107"/>
      <c r="CC24" s="107"/>
      <c r="CD24" s="107"/>
      <c r="CE24" s="107"/>
      <c r="CF24" s="107"/>
      <c r="CG24" s="107"/>
      <c r="CH24" s="107"/>
      <c r="CI24" s="107"/>
      <c r="CJ24" s="107"/>
      <c r="CK24" s="107"/>
      <c r="CL24" s="107"/>
      <c r="CM24" s="107"/>
      <c r="CN24" s="107"/>
      <c r="CO24" s="107"/>
      <c r="CP24" s="107"/>
      <c r="CQ24" s="107"/>
      <c r="CR24" s="107"/>
      <c r="CS24" s="107"/>
      <c r="CT24" s="107"/>
      <c r="CU24" s="107"/>
      <c r="CV24" s="107"/>
      <c r="CW24" s="107"/>
      <c r="CX24" s="107"/>
      <c r="CY24" s="107"/>
      <c r="CZ24" s="107"/>
      <c r="DA24" s="107"/>
      <c r="DB24" s="107"/>
      <c r="DC24" s="107"/>
      <c r="DD24" s="107"/>
      <c r="DE24" s="107"/>
      <c r="DF24" s="107"/>
      <c r="DG24" s="107"/>
      <c r="DH24" s="107"/>
      <c r="DI24" s="107"/>
      <c r="DJ24" s="107"/>
      <c r="DK24" s="107"/>
      <c r="DL24" s="107"/>
      <c r="DM24" s="107"/>
      <c r="DN24" s="107"/>
      <c r="DO24" s="107"/>
      <c r="DP24" s="107"/>
      <c r="DQ24" s="107"/>
      <c r="DR24" s="107"/>
      <c r="DS24" s="107"/>
      <c r="DT24" s="107"/>
      <c r="DU24" s="107"/>
      <c r="DV24" s="107"/>
      <c r="DW24" s="107"/>
      <c r="DX24" s="107"/>
      <c r="DY24" s="107"/>
      <c r="DZ24" s="107"/>
      <c r="EA24" s="107"/>
      <c r="EB24" s="107"/>
      <c r="EC24" s="107"/>
      <c r="ED24" s="107"/>
      <c r="EE24" s="107"/>
      <c r="EF24" s="107"/>
      <c r="EG24" s="107"/>
      <c r="EH24" s="107"/>
    </row>
    <row r="25" spans="1:138" s="109" customFormat="1" ht="20.25">
      <c r="A25" s="107"/>
      <c r="B25" s="110" t="s">
        <v>66</v>
      </c>
      <c r="C25" s="310" t="s">
        <v>259</v>
      </c>
      <c r="D25" s="311"/>
      <c r="E25" s="312"/>
      <c r="F25" s="101">
        <v>1</v>
      </c>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107"/>
      <c r="CO25" s="107"/>
      <c r="CP25" s="107"/>
      <c r="CQ25" s="107"/>
      <c r="CR25" s="107"/>
      <c r="CS25" s="107"/>
      <c r="CT25" s="107"/>
      <c r="CU25" s="107"/>
      <c r="CV25" s="107"/>
      <c r="CW25" s="107"/>
      <c r="CX25" s="107"/>
      <c r="CY25" s="107"/>
      <c r="CZ25" s="107"/>
      <c r="DA25" s="107"/>
      <c r="DB25" s="107"/>
      <c r="DC25" s="107"/>
      <c r="DD25" s="107"/>
      <c r="DE25" s="107"/>
      <c r="DF25" s="107"/>
      <c r="DG25" s="107"/>
      <c r="DH25" s="107"/>
      <c r="DI25" s="107"/>
      <c r="DJ25" s="107"/>
      <c r="DK25" s="107"/>
      <c r="DL25" s="107"/>
      <c r="DM25" s="107"/>
      <c r="DN25" s="107"/>
      <c r="DO25" s="107"/>
      <c r="DP25" s="107"/>
      <c r="DQ25" s="107"/>
      <c r="DR25" s="107"/>
      <c r="DS25" s="107"/>
      <c r="DT25" s="107"/>
      <c r="DU25" s="107"/>
      <c r="DV25" s="107"/>
      <c r="DW25" s="107"/>
      <c r="DX25" s="107"/>
      <c r="DY25" s="107"/>
      <c r="DZ25" s="107"/>
      <c r="EA25" s="107"/>
      <c r="EB25" s="107"/>
      <c r="EC25" s="107"/>
      <c r="ED25" s="107"/>
      <c r="EE25" s="107"/>
      <c r="EF25" s="107"/>
      <c r="EG25" s="107"/>
      <c r="EH25" s="107"/>
    </row>
    <row r="26" spans="1:138" s="109" customFormat="1" ht="20.25">
      <c r="A26" s="107"/>
      <c r="B26" s="111" t="s">
        <v>36</v>
      </c>
      <c r="C26" s="310" t="s">
        <v>260</v>
      </c>
      <c r="D26" s="311"/>
      <c r="E26" s="312"/>
      <c r="F26" s="101">
        <v>2</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c r="DS26" s="107"/>
      <c r="DT26" s="107"/>
      <c r="DU26" s="107"/>
      <c r="DV26" s="107"/>
      <c r="DW26" s="107"/>
      <c r="DX26" s="107"/>
      <c r="DY26" s="107"/>
      <c r="DZ26" s="107"/>
      <c r="EA26" s="107"/>
      <c r="EB26" s="107"/>
      <c r="EC26" s="107"/>
      <c r="ED26" s="107"/>
      <c r="EE26" s="107"/>
      <c r="EF26" s="107"/>
      <c r="EG26" s="107"/>
      <c r="EH26" s="107"/>
    </row>
    <row r="27" spans="1:138" s="109" customFormat="1" ht="20.25">
      <c r="A27" s="107"/>
      <c r="B27" s="112" t="s">
        <v>37</v>
      </c>
      <c r="C27" s="310" t="s">
        <v>261</v>
      </c>
      <c r="D27" s="311"/>
      <c r="E27" s="312"/>
      <c r="F27" s="101">
        <v>3</v>
      </c>
      <c r="G27" s="107"/>
      <c r="H27" s="107"/>
      <c r="I27" s="107" t="str" cm="1">
        <f t="array" ref="I27:I31">_xlfn.IFS(I10='6. Criterios'!$C$16,'6. Criterios'!$C$17:$C$21,I10='6. Criterios'!$C$24,'6. Criterios'!$C$25:$C$29,I10='6. Criterios'!$C$32,'6. Criterios'!$C$33:$C$37,I10='6. Criterios'!$C$40,'6. Criterios'!$C$41:$C$45,I10=$C$56,'6. Criterios'!$C$57:$C$61)</f>
        <v xml:space="preserve">Si el hecho llegara a presentarse, tendría consecuencias o efectos mínimos sobre la entidad.
</v>
      </c>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107"/>
      <c r="AM27" s="107"/>
      <c r="AN27" s="107"/>
      <c r="AO27" s="107"/>
      <c r="AP27" s="107"/>
      <c r="AQ27" s="107"/>
      <c r="AR27" s="107"/>
      <c r="AS27" s="107"/>
      <c r="AT27" s="107"/>
      <c r="AU27" s="107"/>
      <c r="AV27" s="107"/>
      <c r="AW27" s="107"/>
      <c r="AX27" s="107"/>
      <c r="AY27" s="107"/>
      <c r="AZ27" s="107"/>
      <c r="BA27" s="107"/>
      <c r="BB27" s="107"/>
      <c r="BC27" s="107"/>
      <c r="BD27" s="107"/>
      <c r="BE27" s="107"/>
      <c r="BF27" s="107"/>
      <c r="BG27" s="107"/>
      <c r="BH27" s="107"/>
      <c r="BI27" s="107"/>
      <c r="BJ27" s="107"/>
      <c r="BK27" s="107"/>
      <c r="BL27" s="107"/>
      <c r="BM27" s="107"/>
      <c r="BN27" s="107"/>
      <c r="BO27" s="107"/>
      <c r="BP27" s="107"/>
      <c r="BQ27" s="107"/>
      <c r="BR27" s="107"/>
      <c r="BS27" s="107"/>
      <c r="BT27" s="107"/>
      <c r="BU27" s="107"/>
      <c r="BV27" s="107"/>
      <c r="BW27" s="107"/>
      <c r="BX27" s="107"/>
      <c r="BY27" s="107"/>
      <c r="BZ27" s="107"/>
      <c r="CA27" s="107"/>
      <c r="CB27" s="107"/>
      <c r="CC27" s="107"/>
      <c r="CD27" s="107"/>
      <c r="CE27" s="107"/>
      <c r="CF27" s="107"/>
      <c r="CG27" s="107"/>
      <c r="CH27" s="107"/>
      <c r="CI27" s="107"/>
      <c r="CJ27" s="107"/>
      <c r="CK27" s="107"/>
      <c r="CL27" s="107"/>
      <c r="CM27" s="107"/>
      <c r="CN27" s="107"/>
      <c r="CO27" s="107"/>
      <c r="CP27" s="107"/>
      <c r="CQ27" s="107"/>
      <c r="CR27" s="107"/>
      <c r="CS27" s="107"/>
      <c r="CT27" s="107"/>
      <c r="CU27" s="107"/>
      <c r="CV27" s="107"/>
      <c r="CW27" s="107"/>
      <c r="CX27" s="107"/>
      <c r="CY27" s="107"/>
      <c r="CZ27" s="107"/>
      <c r="DA27" s="107"/>
      <c r="DB27" s="107"/>
      <c r="DC27" s="107"/>
      <c r="DD27" s="107"/>
      <c r="DE27" s="107"/>
      <c r="DF27" s="107"/>
      <c r="DG27" s="107"/>
      <c r="DH27" s="107"/>
      <c r="DI27" s="107"/>
      <c r="DJ27" s="107"/>
      <c r="DK27" s="107"/>
      <c r="DL27" s="107"/>
      <c r="DM27" s="107"/>
      <c r="DN27" s="107"/>
      <c r="DO27" s="107"/>
      <c r="DP27" s="107"/>
      <c r="DQ27" s="107"/>
      <c r="DR27" s="107"/>
      <c r="DS27" s="107"/>
      <c r="DT27" s="107"/>
      <c r="DU27" s="107"/>
      <c r="DV27" s="107"/>
      <c r="DW27" s="107"/>
      <c r="DX27" s="107"/>
      <c r="DY27" s="107"/>
      <c r="DZ27" s="107"/>
      <c r="EA27" s="107"/>
      <c r="EB27" s="107"/>
      <c r="EC27" s="107"/>
      <c r="ED27" s="107"/>
      <c r="EE27" s="107"/>
      <c r="EF27" s="107"/>
      <c r="EG27" s="107"/>
      <c r="EH27" s="107"/>
    </row>
    <row r="28" spans="1:138" s="109" customFormat="1" ht="20.25">
      <c r="A28" s="107"/>
      <c r="B28" s="113" t="s">
        <v>38</v>
      </c>
      <c r="C28" s="310" t="s">
        <v>262</v>
      </c>
      <c r="D28" s="311"/>
      <c r="E28" s="312"/>
      <c r="F28" s="101">
        <v>4</v>
      </c>
      <c r="G28" s="107"/>
      <c r="H28" s="107"/>
      <c r="I28" s="107" t="str">
        <v xml:space="preserve">Si el hecho llegara a presentarse, tendría bajo impacto o efecto sobre la entidad.
</v>
      </c>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c r="DS28" s="107"/>
      <c r="DT28" s="107"/>
      <c r="DU28" s="107"/>
      <c r="DV28" s="107"/>
      <c r="DW28" s="107"/>
      <c r="DX28" s="107"/>
      <c r="DY28" s="107"/>
      <c r="DZ28" s="107"/>
      <c r="EA28" s="107"/>
      <c r="EB28" s="107"/>
      <c r="EC28" s="107"/>
      <c r="ED28" s="107"/>
      <c r="EE28" s="107"/>
      <c r="EF28" s="107"/>
      <c r="EG28" s="107"/>
      <c r="EH28" s="107"/>
    </row>
    <row r="29" spans="1:138" s="109" customFormat="1" ht="20.25">
      <c r="A29" s="107"/>
      <c r="B29" s="114" t="s">
        <v>39</v>
      </c>
      <c r="C29" s="310" t="s">
        <v>263</v>
      </c>
      <c r="D29" s="311"/>
      <c r="E29" s="312"/>
      <c r="F29" s="101">
        <v>5</v>
      </c>
      <c r="G29" s="107"/>
      <c r="H29" s="107"/>
      <c r="I29" s="107" t="str">
        <v xml:space="preserve">Si el hecho llegara a presentarse, tendría medianas consecuencias o efectos sobre la entidad.
</v>
      </c>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row>
    <row r="30" spans="1:138" s="109" customFormat="1" ht="20.25">
      <c r="A30" s="107"/>
      <c r="B30" s="115"/>
      <c r="C30" s="106"/>
      <c r="D30" s="106"/>
      <c r="E30" s="106"/>
      <c r="F30" s="116"/>
      <c r="G30" s="107"/>
      <c r="H30" s="107"/>
      <c r="I30" s="107" t="str">
        <v xml:space="preserve">Si el hecho llegara a presentarse, tendría altas consecuencias o efectos sobre la entidad
</v>
      </c>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c r="BT30" s="107"/>
      <c r="BU30" s="107"/>
      <c r="BV30" s="107"/>
      <c r="BW30" s="107"/>
      <c r="BX30" s="107"/>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7"/>
      <c r="CW30" s="107"/>
      <c r="CX30" s="107"/>
      <c r="CY30" s="107"/>
      <c r="CZ30" s="107"/>
      <c r="DA30" s="107"/>
      <c r="DB30" s="107"/>
      <c r="DC30" s="107"/>
      <c r="DD30" s="107"/>
      <c r="DE30" s="107"/>
      <c r="DF30" s="107"/>
      <c r="DG30" s="107"/>
      <c r="DH30" s="107"/>
      <c r="DI30" s="107"/>
      <c r="DJ30" s="107"/>
      <c r="DK30" s="107"/>
      <c r="DL30" s="107"/>
      <c r="DM30" s="107"/>
      <c r="DN30" s="107"/>
      <c r="DO30" s="107"/>
      <c r="DP30" s="107"/>
      <c r="DQ30" s="107"/>
      <c r="DR30" s="107"/>
      <c r="DS30" s="107"/>
      <c r="DT30" s="107"/>
      <c r="DU30" s="107"/>
      <c r="DV30" s="107"/>
      <c r="DW30" s="107"/>
      <c r="DX30" s="107"/>
      <c r="DY30" s="107"/>
      <c r="DZ30" s="107"/>
      <c r="EA30" s="107"/>
      <c r="EB30" s="107"/>
      <c r="EC30" s="107"/>
      <c r="ED30" s="107"/>
      <c r="EE30" s="107"/>
      <c r="EF30" s="107"/>
      <c r="EG30" s="107"/>
      <c r="EH30" s="107"/>
    </row>
    <row r="31" spans="1:138" s="107" customFormat="1" ht="20.25">
      <c r="B31" s="117"/>
      <c r="C31" s="117"/>
      <c r="D31" s="117"/>
      <c r="E31" s="117"/>
      <c r="F31" s="116"/>
      <c r="I31" s="107" t="str">
        <v xml:space="preserve">Si el hecho llegara a presentarse, tendría desastrosas consecuencias o efectos sobre la entidad.
</v>
      </c>
    </row>
    <row r="32" spans="1:138" s="107" customFormat="1" ht="20.25">
      <c r="B32" s="108"/>
      <c r="C32" s="313" t="s">
        <v>75</v>
      </c>
      <c r="D32" s="313"/>
      <c r="E32" s="313"/>
      <c r="F32" s="116"/>
    </row>
    <row r="33" spans="2:6" s="107" customFormat="1" ht="20.25">
      <c r="B33" s="110" t="s">
        <v>66</v>
      </c>
      <c r="C33" s="310" t="s">
        <v>138</v>
      </c>
      <c r="D33" s="311"/>
      <c r="E33" s="312"/>
      <c r="F33" s="101">
        <v>1</v>
      </c>
    </row>
    <row r="34" spans="2:6" s="107" customFormat="1" ht="20.25">
      <c r="B34" s="111" t="s">
        <v>36</v>
      </c>
      <c r="C34" s="310" t="s">
        <v>139</v>
      </c>
      <c r="D34" s="311"/>
      <c r="E34" s="312"/>
      <c r="F34" s="101">
        <v>2</v>
      </c>
    </row>
    <row r="35" spans="2:6" s="107" customFormat="1" ht="20.25">
      <c r="B35" s="112" t="s">
        <v>37</v>
      </c>
      <c r="C35" s="310" t="s">
        <v>140</v>
      </c>
      <c r="D35" s="311"/>
      <c r="E35" s="312"/>
      <c r="F35" s="101">
        <v>3</v>
      </c>
    </row>
    <row r="36" spans="2:6" s="107" customFormat="1" ht="20.25">
      <c r="B36" s="113" t="s">
        <v>38</v>
      </c>
      <c r="C36" s="310" t="s">
        <v>141</v>
      </c>
      <c r="D36" s="311"/>
      <c r="E36" s="312"/>
      <c r="F36" s="101">
        <v>4</v>
      </c>
    </row>
    <row r="37" spans="2:6" s="107" customFormat="1" ht="20.25">
      <c r="B37" s="114" t="s">
        <v>39</v>
      </c>
      <c r="C37" s="310" t="s">
        <v>142</v>
      </c>
      <c r="D37" s="311"/>
      <c r="E37" s="312"/>
      <c r="F37" s="101">
        <v>5</v>
      </c>
    </row>
    <row r="38" spans="2:6" s="107" customFormat="1" ht="20.25">
      <c r="B38" s="117"/>
      <c r="C38" s="117"/>
      <c r="D38" s="117"/>
      <c r="E38" s="117"/>
      <c r="F38" s="116"/>
    </row>
    <row r="39" spans="2:6" s="107" customFormat="1" ht="20.25">
      <c r="B39" s="117"/>
      <c r="C39" s="117"/>
      <c r="D39" s="117"/>
      <c r="E39" s="117"/>
      <c r="F39" s="116"/>
    </row>
    <row r="40" spans="2:6" s="107" customFormat="1" ht="20.25">
      <c r="B40" s="108"/>
      <c r="C40" s="313" t="s">
        <v>143</v>
      </c>
      <c r="D40" s="313"/>
      <c r="E40" s="313"/>
      <c r="F40" s="116"/>
    </row>
    <row r="41" spans="2:6" s="107" customFormat="1" ht="20.25">
      <c r="B41" s="110" t="s">
        <v>66</v>
      </c>
      <c r="C41" s="310" t="s">
        <v>145</v>
      </c>
      <c r="D41" s="311"/>
      <c r="E41" s="312"/>
      <c r="F41" s="101">
        <v>1</v>
      </c>
    </row>
    <row r="42" spans="2:6" s="107" customFormat="1" ht="20.25">
      <c r="B42" s="111" t="s">
        <v>36</v>
      </c>
      <c r="C42" s="310" t="s">
        <v>147</v>
      </c>
      <c r="D42" s="311"/>
      <c r="E42" s="312"/>
      <c r="F42" s="101">
        <v>2</v>
      </c>
    </row>
    <row r="43" spans="2:6" s="107" customFormat="1" ht="20.25">
      <c r="B43" s="112" t="s">
        <v>37</v>
      </c>
      <c r="C43" s="310" t="s">
        <v>149</v>
      </c>
      <c r="D43" s="311"/>
      <c r="E43" s="312"/>
      <c r="F43" s="101">
        <v>3</v>
      </c>
    </row>
    <row r="44" spans="2:6" s="107" customFormat="1" ht="20.25">
      <c r="B44" s="113" t="s">
        <v>38</v>
      </c>
      <c r="C44" s="310" t="s">
        <v>151</v>
      </c>
      <c r="D44" s="311"/>
      <c r="E44" s="312"/>
      <c r="F44" s="101">
        <v>4</v>
      </c>
    </row>
    <row r="45" spans="2:6" s="107" customFormat="1" ht="20.25">
      <c r="B45" s="114" t="s">
        <v>39</v>
      </c>
      <c r="C45" s="310" t="s">
        <v>153</v>
      </c>
      <c r="D45" s="311"/>
      <c r="E45" s="312"/>
      <c r="F45" s="101">
        <v>5</v>
      </c>
    </row>
    <row r="46" spans="2:6" s="107" customFormat="1" ht="20.25">
      <c r="B46" s="115"/>
      <c r="C46" s="115" t="s">
        <v>40</v>
      </c>
      <c r="D46" s="115"/>
      <c r="F46" s="116"/>
    </row>
    <row r="47" spans="2:6" s="107" customFormat="1" ht="20.25">
      <c r="B47" s="115"/>
      <c r="C47" s="115"/>
      <c r="D47" s="115"/>
      <c r="F47" s="116"/>
    </row>
    <row r="48" spans="2:6" s="107" customFormat="1" ht="20.25">
      <c r="B48" s="108"/>
      <c r="C48" s="313" t="s">
        <v>144</v>
      </c>
      <c r="D48" s="313"/>
      <c r="E48" s="313"/>
      <c r="F48" s="116"/>
    </row>
    <row r="49" spans="2:6" s="107" customFormat="1" ht="20.25" customHeight="1">
      <c r="B49" s="110" t="s">
        <v>66</v>
      </c>
      <c r="C49" s="310" t="s">
        <v>146</v>
      </c>
      <c r="D49" s="311"/>
      <c r="E49" s="312"/>
      <c r="F49" s="101">
        <v>1</v>
      </c>
    </row>
    <row r="50" spans="2:6" s="107" customFormat="1" ht="20.25" customHeight="1">
      <c r="B50" s="111" t="s">
        <v>36</v>
      </c>
      <c r="C50" s="310" t="s">
        <v>148</v>
      </c>
      <c r="D50" s="311"/>
      <c r="E50" s="312"/>
      <c r="F50" s="101">
        <v>2</v>
      </c>
    </row>
    <row r="51" spans="2:6" s="107" customFormat="1" ht="20.25" customHeight="1">
      <c r="B51" s="112" t="s">
        <v>37</v>
      </c>
      <c r="C51" s="310" t="s">
        <v>150</v>
      </c>
      <c r="D51" s="311"/>
      <c r="E51" s="312"/>
      <c r="F51" s="101">
        <v>3</v>
      </c>
    </row>
    <row r="52" spans="2:6" s="107" customFormat="1" ht="20.25" customHeight="1">
      <c r="B52" s="113" t="s">
        <v>38</v>
      </c>
      <c r="C52" s="310" t="s">
        <v>152</v>
      </c>
      <c r="D52" s="311"/>
      <c r="E52" s="312"/>
      <c r="F52" s="101">
        <v>4</v>
      </c>
    </row>
    <row r="53" spans="2:6" s="107" customFormat="1" ht="20.25" customHeight="1">
      <c r="B53" s="114" t="s">
        <v>39</v>
      </c>
      <c r="C53" s="310" t="s">
        <v>154</v>
      </c>
      <c r="D53" s="311"/>
      <c r="E53" s="312"/>
      <c r="F53" s="101">
        <v>5</v>
      </c>
    </row>
    <row r="54" spans="2:6" s="107" customFormat="1" ht="20.25">
      <c r="B54" s="115"/>
      <c r="C54" s="115"/>
      <c r="D54" s="115"/>
      <c r="E54" s="115"/>
      <c r="F54" s="116"/>
    </row>
    <row r="55" spans="2:6" s="107" customFormat="1" ht="20.25"/>
    <row r="56" spans="2:6" s="107" customFormat="1" ht="20.25" customHeight="1">
      <c r="B56" s="108"/>
      <c r="C56" s="134" t="s">
        <v>208</v>
      </c>
      <c r="D56" s="134"/>
      <c r="E56" s="134"/>
      <c r="F56" s="116"/>
    </row>
    <row r="57" spans="2:6" s="107" customFormat="1" ht="20.25" customHeight="1">
      <c r="B57" s="110" t="s">
        <v>66</v>
      </c>
      <c r="C57" s="135" t="s">
        <v>209</v>
      </c>
      <c r="D57" s="136"/>
      <c r="E57" s="137"/>
      <c r="F57" s="101">
        <v>1</v>
      </c>
    </row>
    <row r="58" spans="2:6" s="107" customFormat="1" ht="20.25" customHeight="1">
      <c r="B58" s="111" t="s">
        <v>36</v>
      </c>
      <c r="C58" s="135" t="s">
        <v>210</v>
      </c>
      <c r="D58" s="136"/>
      <c r="E58" s="137"/>
      <c r="F58" s="101">
        <v>2</v>
      </c>
    </row>
    <row r="59" spans="2:6" s="107" customFormat="1" ht="20.25" customHeight="1">
      <c r="B59" s="112" t="s">
        <v>37</v>
      </c>
      <c r="C59" s="135" t="s">
        <v>211</v>
      </c>
      <c r="D59" s="136"/>
      <c r="E59" s="137"/>
      <c r="F59" s="101">
        <v>3</v>
      </c>
    </row>
    <row r="60" spans="2:6" s="107" customFormat="1" ht="20.25" customHeight="1">
      <c r="B60" s="113" t="s">
        <v>38</v>
      </c>
      <c r="C60" s="135" t="s">
        <v>212</v>
      </c>
      <c r="D60" s="136"/>
      <c r="E60" s="137"/>
      <c r="F60" s="101">
        <v>4</v>
      </c>
    </row>
    <row r="61" spans="2:6" s="107" customFormat="1" ht="20.25" customHeight="1">
      <c r="B61" s="114" t="s">
        <v>39</v>
      </c>
      <c r="C61" s="135" t="s">
        <v>213</v>
      </c>
      <c r="D61" s="136"/>
      <c r="E61" s="137"/>
      <c r="F61" s="101">
        <v>5</v>
      </c>
    </row>
    <row r="62" spans="2:6" s="107" customFormat="1" ht="20.25">
      <c r="E62" s="118"/>
    </row>
    <row r="63" spans="2:6" s="107" customFormat="1" ht="20.25">
      <c r="E63" s="118"/>
    </row>
    <row r="64" spans="2:6" s="107" customFormat="1" ht="20.25">
      <c r="E64" s="118"/>
    </row>
    <row r="65" spans="5:5" s="107" customFormat="1" ht="20.25">
      <c r="E65" s="118"/>
    </row>
    <row r="66" spans="5:5" s="107" customFormat="1" ht="20.25">
      <c r="E66" s="118"/>
    </row>
    <row r="67" spans="5:5" s="107" customFormat="1" ht="20.25">
      <c r="E67" s="118"/>
    </row>
    <row r="68" spans="5:5" s="107" customFormat="1" ht="20.25">
      <c r="E68" s="118"/>
    </row>
    <row r="69" spans="5:5" s="107" customFormat="1" ht="20.25">
      <c r="E69" s="118"/>
    </row>
    <row r="70" spans="5:5" s="107" customFormat="1" ht="20.25">
      <c r="E70" s="118"/>
    </row>
    <row r="71" spans="5:5" s="107" customFormat="1" ht="20.25">
      <c r="E71" s="118"/>
    </row>
    <row r="72" spans="5:5" s="107" customFormat="1" ht="20.25">
      <c r="E72" s="118"/>
    </row>
    <row r="73" spans="5:5" s="107" customFormat="1" ht="20.25">
      <c r="E73" s="118"/>
    </row>
    <row r="74" spans="5:5" s="107" customFormat="1" ht="20.25">
      <c r="E74" s="118"/>
    </row>
    <row r="75" spans="5:5" s="107" customFormat="1" ht="20.25">
      <c r="E75" s="118"/>
    </row>
    <row r="76" spans="5:5" s="107" customFormat="1" ht="20.25">
      <c r="E76" s="118"/>
    </row>
    <row r="77" spans="5:5" s="107" customFormat="1" ht="20.25">
      <c r="E77" s="118"/>
    </row>
    <row r="78" spans="5:5" s="107" customFormat="1" ht="20.25">
      <c r="E78" s="118"/>
    </row>
    <row r="79" spans="5:5" s="107" customFormat="1" ht="20.25">
      <c r="E79" s="118"/>
    </row>
    <row r="80" spans="5:5" s="107" customFormat="1" ht="20.25">
      <c r="E80" s="118"/>
    </row>
    <row r="81" spans="5:5" s="107" customFormat="1" ht="20.25">
      <c r="E81" s="118"/>
    </row>
    <row r="82" spans="5:5" s="107" customFormat="1" ht="20.25">
      <c r="E82" s="118"/>
    </row>
    <row r="83" spans="5:5" s="107" customFormat="1" ht="20.25">
      <c r="E83" s="118"/>
    </row>
    <row r="84" spans="5:5" s="107" customFormat="1" ht="20.25">
      <c r="E84" s="118"/>
    </row>
    <row r="85" spans="5:5" s="107" customFormat="1" ht="20.25">
      <c r="E85" s="118"/>
    </row>
    <row r="86" spans="5:5" s="107" customFormat="1" ht="20.25">
      <c r="E86" s="118"/>
    </row>
    <row r="87" spans="5:5" s="107" customFormat="1" ht="20.25">
      <c r="E87" s="118"/>
    </row>
    <row r="88" spans="5:5" s="107" customFormat="1" ht="20.25">
      <c r="E88" s="118"/>
    </row>
    <row r="89" spans="5:5" s="107" customFormat="1" ht="20.25">
      <c r="E89" s="118"/>
    </row>
    <row r="90" spans="5:5" s="107" customFormat="1" ht="20.25">
      <c r="E90" s="118"/>
    </row>
    <row r="91" spans="5:5" s="107" customFormat="1" ht="20.25">
      <c r="E91" s="118"/>
    </row>
    <row r="92" spans="5:5" s="107" customFormat="1" ht="20.25">
      <c r="E92" s="118"/>
    </row>
    <row r="93" spans="5:5" s="107" customFormat="1" ht="20.25">
      <c r="E93" s="118"/>
    </row>
    <row r="94" spans="5:5" s="107" customFormat="1" ht="20.25">
      <c r="E94" s="118"/>
    </row>
    <row r="95" spans="5:5" s="107" customFormat="1" ht="20.25">
      <c r="E95" s="118"/>
    </row>
    <row r="96" spans="5:5" s="107" customFormat="1" ht="20.25">
      <c r="E96" s="118"/>
    </row>
    <row r="97" spans="5:5" s="107" customFormat="1" ht="20.25">
      <c r="E97" s="118"/>
    </row>
    <row r="98" spans="5:5" s="107" customFormat="1" ht="20.25">
      <c r="E98" s="118"/>
    </row>
    <row r="99" spans="5:5" s="107" customFormat="1" ht="20.25">
      <c r="E99" s="118"/>
    </row>
    <row r="100" spans="5:5" s="107" customFormat="1" ht="20.25">
      <c r="E100" s="118"/>
    </row>
    <row r="101" spans="5:5" s="107" customFormat="1" ht="20.25">
      <c r="E101" s="118"/>
    </row>
    <row r="102" spans="5:5" s="107" customFormat="1" ht="20.25">
      <c r="E102" s="118"/>
    </row>
    <row r="103" spans="5:5" s="107" customFormat="1" ht="20.25">
      <c r="E103" s="118"/>
    </row>
    <row r="104" spans="5:5" s="107" customFormat="1" ht="20.25">
      <c r="E104" s="118"/>
    </row>
    <row r="105" spans="5:5" s="107" customFormat="1" ht="20.25">
      <c r="E105" s="118"/>
    </row>
    <row r="106" spans="5:5" s="107" customFormat="1" ht="20.25">
      <c r="E106" s="118"/>
    </row>
    <row r="107" spans="5:5" s="107" customFormat="1" ht="20.25">
      <c r="E107" s="118"/>
    </row>
    <row r="108" spans="5:5" s="107" customFormat="1" ht="20.25">
      <c r="E108" s="118"/>
    </row>
    <row r="109" spans="5:5" s="107" customFormat="1" ht="20.25">
      <c r="E109" s="118"/>
    </row>
    <row r="110" spans="5:5" s="107" customFormat="1" ht="20.25">
      <c r="E110" s="118"/>
    </row>
    <row r="111" spans="5:5" s="107" customFormat="1" ht="20.25">
      <c r="E111" s="118"/>
    </row>
    <row r="112" spans="5:5" s="107" customFormat="1" ht="20.25">
      <c r="E112" s="118"/>
    </row>
    <row r="113" spans="5:5" s="107" customFormat="1" ht="20.25">
      <c r="E113" s="118"/>
    </row>
    <row r="114" spans="5:5" s="107" customFormat="1" ht="20.25">
      <c r="E114" s="118"/>
    </row>
    <row r="115" spans="5:5" s="107" customFormat="1" ht="20.25">
      <c r="E115" s="118"/>
    </row>
    <row r="116" spans="5:5" s="107" customFormat="1" ht="20.25">
      <c r="E116" s="118"/>
    </row>
    <row r="117" spans="5:5" s="107" customFormat="1" ht="20.25">
      <c r="E117" s="118"/>
    </row>
    <row r="118" spans="5:5" s="107" customFormat="1" ht="20.25">
      <c r="E118" s="118"/>
    </row>
    <row r="119" spans="5:5" s="107" customFormat="1" ht="20.25">
      <c r="E119" s="118"/>
    </row>
    <row r="120" spans="5:5" s="107" customFormat="1" ht="20.25">
      <c r="E120" s="118"/>
    </row>
    <row r="121" spans="5:5" s="107" customFormat="1" ht="20.25">
      <c r="E121" s="118"/>
    </row>
    <row r="122" spans="5:5" s="107" customFormat="1" ht="20.25">
      <c r="E122" s="118"/>
    </row>
    <row r="123" spans="5:5" s="107" customFormat="1" ht="20.25">
      <c r="E123" s="118"/>
    </row>
    <row r="124" spans="5:5" s="107" customFormat="1" ht="20.25">
      <c r="E124" s="118"/>
    </row>
    <row r="125" spans="5:5" s="107" customFormat="1" ht="20.25">
      <c r="E125" s="118"/>
    </row>
    <row r="126" spans="5:5" s="107" customFormat="1" ht="20.25">
      <c r="E126" s="118"/>
    </row>
    <row r="127" spans="5:5" s="107" customFormat="1" ht="20.25">
      <c r="E127" s="118"/>
    </row>
    <row r="128" spans="5:5" s="107" customFormat="1" ht="20.25">
      <c r="E128" s="118"/>
    </row>
    <row r="129" spans="5:5" s="107" customFormat="1" ht="20.25">
      <c r="E129" s="118"/>
    </row>
    <row r="130" spans="5:5" s="107" customFormat="1" ht="20.25">
      <c r="E130" s="118"/>
    </row>
    <row r="131" spans="5:5" s="107" customFormat="1" ht="20.25">
      <c r="E131" s="118"/>
    </row>
    <row r="132" spans="5:5" s="107" customFormat="1" ht="20.25">
      <c r="E132" s="118"/>
    </row>
    <row r="133" spans="5:5" s="107" customFormat="1" ht="20.25">
      <c r="E133" s="118"/>
    </row>
    <row r="134" spans="5:5" s="107" customFormat="1" ht="20.25">
      <c r="E134" s="118"/>
    </row>
    <row r="135" spans="5:5" s="107" customFormat="1" ht="20.25">
      <c r="E135" s="118"/>
    </row>
    <row r="136" spans="5:5" s="107" customFormat="1" ht="20.25">
      <c r="E136" s="118"/>
    </row>
    <row r="137" spans="5:5" s="107" customFormat="1" ht="20.25">
      <c r="E137" s="118"/>
    </row>
    <row r="138" spans="5:5" s="107" customFormat="1" ht="20.25">
      <c r="E138" s="118"/>
    </row>
    <row r="139" spans="5:5" s="107" customFormat="1" ht="20.25">
      <c r="E139" s="118"/>
    </row>
    <row r="140" spans="5:5" s="107" customFormat="1" ht="20.25">
      <c r="E140" s="118"/>
    </row>
    <row r="141" spans="5:5" s="107" customFormat="1" ht="20.25">
      <c r="E141" s="118"/>
    </row>
    <row r="142" spans="5:5" s="107" customFormat="1" ht="20.25">
      <c r="E142" s="118"/>
    </row>
    <row r="143" spans="5:5" s="107" customFormat="1" ht="20.25">
      <c r="E143" s="118"/>
    </row>
    <row r="144" spans="5:5" s="107" customFormat="1" ht="20.25">
      <c r="E144" s="118"/>
    </row>
    <row r="145" spans="5:5" s="107" customFormat="1" ht="20.25">
      <c r="E145" s="118"/>
    </row>
    <row r="146" spans="5:5" s="107" customFormat="1" ht="20.25">
      <c r="E146" s="118"/>
    </row>
    <row r="147" spans="5:5" s="107" customFormat="1" ht="20.25">
      <c r="E147" s="118"/>
    </row>
    <row r="148" spans="5:5" s="107" customFormat="1" ht="20.25">
      <c r="E148" s="118"/>
    </row>
    <row r="149" spans="5:5" s="107" customFormat="1" ht="20.25">
      <c r="E149" s="118"/>
    </row>
    <row r="150" spans="5:5" s="107" customFormat="1" ht="20.25">
      <c r="E150" s="118"/>
    </row>
    <row r="151" spans="5:5" s="107" customFormat="1" ht="20.25">
      <c r="E151" s="118"/>
    </row>
    <row r="152" spans="5:5" s="107" customFormat="1" ht="20.25">
      <c r="E152" s="118"/>
    </row>
    <row r="153" spans="5:5" s="107" customFormat="1" ht="20.25">
      <c r="E153" s="118"/>
    </row>
    <row r="154" spans="5:5" s="107" customFormat="1" ht="20.25">
      <c r="E154" s="118"/>
    </row>
    <row r="155" spans="5:5" s="107" customFormat="1" ht="20.25">
      <c r="E155" s="118"/>
    </row>
    <row r="156" spans="5:5" s="107" customFormat="1" ht="20.25">
      <c r="E156" s="118"/>
    </row>
    <row r="157" spans="5:5" s="107" customFormat="1" ht="20.25">
      <c r="E157" s="118"/>
    </row>
    <row r="158" spans="5:5" s="107" customFormat="1" ht="20.25">
      <c r="E158" s="118"/>
    </row>
    <row r="159" spans="5:5" s="107" customFormat="1" ht="20.25">
      <c r="E159" s="118"/>
    </row>
    <row r="160" spans="5:5" s="107" customFormat="1" ht="20.25">
      <c r="E160" s="118"/>
    </row>
    <row r="161" spans="5:5" s="107" customFormat="1" ht="20.25">
      <c r="E161" s="118"/>
    </row>
    <row r="162" spans="5:5" s="107" customFormat="1" ht="20.25">
      <c r="E162" s="118"/>
    </row>
    <row r="163" spans="5:5" s="107" customFormat="1" ht="20.25">
      <c r="E163" s="118"/>
    </row>
    <row r="164" spans="5:5" s="107" customFormat="1" ht="20.25">
      <c r="E164" s="118"/>
    </row>
    <row r="165" spans="5:5" s="107" customFormat="1" ht="20.25">
      <c r="E165" s="118"/>
    </row>
    <row r="166" spans="5:5" s="107" customFormat="1" ht="20.25">
      <c r="E166" s="118"/>
    </row>
    <row r="167" spans="5:5" s="107" customFormat="1" ht="20.25">
      <c r="E167" s="118"/>
    </row>
    <row r="168" spans="5:5" s="107" customFormat="1" ht="20.25">
      <c r="E168" s="118"/>
    </row>
    <row r="169" spans="5:5" s="107" customFormat="1" ht="20.25">
      <c r="E169" s="118"/>
    </row>
    <row r="170" spans="5:5" s="107" customFormat="1" ht="20.25">
      <c r="E170" s="118"/>
    </row>
    <row r="171" spans="5:5" s="107" customFormat="1" ht="20.25">
      <c r="E171" s="118"/>
    </row>
    <row r="172" spans="5:5" s="107" customFormat="1" ht="20.25">
      <c r="E172" s="118"/>
    </row>
    <row r="173" spans="5:5" s="107" customFormat="1" ht="20.25">
      <c r="E173" s="118"/>
    </row>
    <row r="174" spans="5:5" s="107" customFormat="1" ht="20.25">
      <c r="E174" s="118"/>
    </row>
    <row r="175" spans="5:5" s="107" customFormat="1" ht="20.25">
      <c r="E175" s="118"/>
    </row>
    <row r="176" spans="5:5" s="107" customFormat="1" ht="20.25">
      <c r="E176" s="118"/>
    </row>
    <row r="177" spans="5:5" s="107" customFormat="1" ht="20.25">
      <c r="E177" s="118"/>
    </row>
    <row r="178" spans="5:5" s="107" customFormat="1" ht="20.25">
      <c r="E178" s="118"/>
    </row>
    <row r="179" spans="5:5" s="107" customFormat="1" ht="20.25">
      <c r="E179" s="118"/>
    </row>
    <row r="180" spans="5:5" s="107" customFormat="1" ht="20.25">
      <c r="E180" s="118"/>
    </row>
    <row r="181" spans="5:5" s="107" customFormat="1" ht="20.25">
      <c r="E181" s="118"/>
    </row>
    <row r="182" spans="5:5" s="107" customFormat="1" ht="20.25">
      <c r="E182" s="118"/>
    </row>
    <row r="183" spans="5:5" s="107" customFormat="1" ht="20.25">
      <c r="E183" s="118"/>
    </row>
    <row r="184" spans="5:5" s="107" customFormat="1" ht="20.25">
      <c r="E184" s="118"/>
    </row>
    <row r="185" spans="5:5" s="107" customFormat="1" ht="20.25">
      <c r="E185" s="118"/>
    </row>
    <row r="186" spans="5:5" s="107" customFormat="1" ht="20.25">
      <c r="E186" s="118"/>
    </row>
    <row r="187" spans="5:5" s="107" customFormat="1" ht="20.25">
      <c r="E187" s="118"/>
    </row>
    <row r="188" spans="5:5" s="107" customFormat="1" ht="20.25">
      <c r="E188" s="118"/>
    </row>
    <row r="189" spans="5:5" s="107" customFormat="1" ht="20.25">
      <c r="E189" s="118"/>
    </row>
    <row r="190" spans="5:5" s="107" customFormat="1" ht="20.25">
      <c r="E190" s="118"/>
    </row>
    <row r="191" spans="5:5" s="107" customFormat="1" ht="20.25">
      <c r="E191" s="118"/>
    </row>
    <row r="192" spans="5:5" s="107" customFormat="1" ht="20.25">
      <c r="E192" s="118"/>
    </row>
    <row r="193" spans="5:5" s="107" customFormat="1" ht="20.25">
      <c r="E193" s="118"/>
    </row>
    <row r="194" spans="5:5" s="107" customFormat="1" ht="20.25">
      <c r="E194" s="118"/>
    </row>
    <row r="195" spans="5:5" s="107" customFormat="1" ht="20.25">
      <c r="E195" s="118"/>
    </row>
    <row r="196" spans="5:5" s="107" customFormat="1" ht="20.25">
      <c r="E196" s="118"/>
    </row>
    <row r="197" spans="5:5" s="107" customFormat="1" ht="20.25">
      <c r="E197" s="118"/>
    </row>
    <row r="198" spans="5:5" s="107" customFormat="1" ht="20.25">
      <c r="E198" s="118"/>
    </row>
    <row r="199" spans="5:5" s="3" customFormat="1">
      <c r="E199" s="54"/>
    </row>
    <row r="200" spans="5:5" s="3" customFormat="1">
      <c r="E200" s="54"/>
    </row>
    <row r="201" spans="5:5" s="3" customFormat="1">
      <c r="E201" s="54"/>
    </row>
    <row r="202" spans="5:5" s="3" customFormat="1">
      <c r="E202" s="54"/>
    </row>
    <row r="203" spans="5:5" s="3" customFormat="1">
      <c r="E203" s="54"/>
    </row>
    <row r="204" spans="5:5" s="3" customFormat="1">
      <c r="E204" s="54"/>
    </row>
    <row r="205" spans="5:5" s="3" customFormat="1">
      <c r="E205" s="54"/>
    </row>
    <row r="206" spans="5:5" s="3" customFormat="1">
      <c r="E206" s="54"/>
    </row>
    <row r="207" spans="5:5" s="3" customFormat="1">
      <c r="E207" s="54"/>
    </row>
    <row r="208" spans="5:5" s="3" customFormat="1">
      <c r="E208" s="54"/>
    </row>
    <row r="209" spans="5:5" s="3" customFormat="1">
      <c r="E209" s="54"/>
    </row>
    <row r="210" spans="5:5" s="3" customFormat="1">
      <c r="E210" s="54"/>
    </row>
    <row r="211" spans="5:5" s="3" customFormat="1">
      <c r="E211" s="54"/>
    </row>
    <row r="212" spans="5:5" s="3" customFormat="1">
      <c r="E212" s="54"/>
    </row>
    <row r="213" spans="5:5" s="3" customFormat="1">
      <c r="E213" s="54"/>
    </row>
    <row r="214" spans="5:5" s="3" customFormat="1">
      <c r="E214" s="54"/>
    </row>
    <row r="215" spans="5:5" s="3" customFormat="1">
      <c r="E215" s="54"/>
    </row>
    <row r="216" spans="5:5" s="3" customFormat="1">
      <c r="E216" s="54"/>
    </row>
    <row r="217" spans="5:5" s="3" customFormat="1">
      <c r="E217" s="54"/>
    </row>
    <row r="218" spans="5:5" s="3" customFormat="1">
      <c r="E218" s="54"/>
    </row>
    <row r="219" spans="5:5" s="3" customFormat="1">
      <c r="E219" s="54"/>
    </row>
    <row r="220" spans="5:5" s="3" customFormat="1">
      <c r="E220" s="54"/>
    </row>
    <row r="221" spans="5:5" s="3" customFormat="1">
      <c r="E221" s="54"/>
    </row>
    <row r="222" spans="5:5" s="3" customFormat="1">
      <c r="E222" s="54"/>
    </row>
    <row r="223" spans="5:5" s="3" customFormat="1">
      <c r="E223" s="54"/>
    </row>
    <row r="224" spans="5:5" s="3" customFormat="1">
      <c r="E224" s="54"/>
    </row>
    <row r="225" spans="5:5" s="3" customFormat="1">
      <c r="E225" s="54"/>
    </row>
    <row r="226" spans="5:5" s="3" customFormat="1">
      <c r="E226" s="54"/>
    </row>
    <row r="227" spans="5:5" s="3" customFormat="1">
      <c r="E227" s="54"/>
    </row>
    <row r="228" spans="5:5" s="3" customFormat="1">
      <c r="E228" s="54"/>
    </row>
    <row r="229" spans="5:5" s="3" customFormat="1">
      <c r="E229" s="54"/>
    </row>
    <row r="230" spans="5:5" s="3" customFormat="1">
      <c r="E230" s="54"/>
    </row>
    <row r="231" spans="5:5" s="3" customFormat="1">
      <c r="E231" s="54"/>
    </row>
    <row r="232" spans="5:5" s="3" customFormat="1">
      <c r="E232" s="54"/>
    </row>
    <row r="233" spans="5:5" s="3" customFormat="1">
      <c r="E233" s="54"/>
    </row>
    <row r="234" spans="5:5" s="3" customFormat="1">
      <c r="E234" s="54"/>
    </row>
    <row r="235" spans="5:5" s="3" customFormat="1">
      <c r="E235" s="54"/>
    </row>
    <row r="236" spans="5:5" s="3" customFormat="1">
      <c r="E236" s="54"/>
    </row>
    <row r="237" spans="5:5" s="3" customFormat="1">
      <c r="E237" s="54"/>
    </row>
    <row r="238" spans="5:5" s="3" customFormat="1">
      <c r="E238" s="54"/>
    </row>
    <row r="239" spans="5:5" s="3" customFormat="1">
      <c r="E239" s="54"/>
    </row>
    <row r="240" spans="5:5" s="3" customFormat="1">
      <c r="E240" s="54"/>
    </row>
    <row r="241" spans="5:5" s="3" customFormat="1">
      <c r="E241" s="54"/>
    </row>
    <row r="242" spans="5:5" s="3" customFormat="1">
      <c r="E242" s="54"/>
    </row>
    <row r="243" spans="5:5" s="3" customFormat="1">
      <c r="E243" s="54"/>
    </row>
    <row r="244" spans="5:5" s="3" customFormat="1">
      <c r="E244" s="54"/>
    </row>
    <row r="245" spans="5:5" s="3" customFormat="1">
      <c r="E245" s="54"/>
    </row>
    <row r="246" spans="5:5" s="3" customFormat="1">
      <c r="E246" s="54"/>
    </row>
    <row r="247" spans="5:5" s="3" customFormat="1">
      <c r="E247" s="54"/>
    </row>
    <row r="248" spans="5:5" s="3" customFormat="1">
      <c r="E248" s="54"/>
    </row>
    <row r="249" spans="5:5" s="3" customFormat="1">
      <c r="E249" s="54"/>
    </row>
    <row r="250" spans="5:5" s="3" customFormat="1">
      <c r="E250" s="54"/>
    </row>
    <row r="251" spans="5:5" s="3" customFormat="1">
      <c r="E251" s="54"/>
    </row>
    <row r="252" spans="5:5" s="3" customFormat="1">
      <c r="E252" s="54"/>
    </row>
    <row r="253" spans="5:5" s="3" customFormat="1">
      <c r="E253" s="54"/>
    </row>
    <row r="254" spans="5:5" s="3" customFormat="1">
      <c r="E254" s="54"/>
    </row>
    <row r="255" spans="5:5" s="3" customFormat="1">
      <c r="E255" s="54"/>
    </row>
    <row r="256" spans="5:5" s="3" customFormat="1">
      <c r="E256" s="54"/>
    </row>
    <row r="257" spans="5:5" s="3" customFormat="1">
      <c r="E257" s="54"/>
    </row>
    <row r="258" spans="5:5" s="3" customFormat="1">
      <c r="E258" s="54"/>
    </row>
    <row r="259" spans="5:5" s="3" customFormat="1">
      <c r="E259" s="54"/>
    </row>
    <row r="260" spans="5:5" s="3" customFormat="1">
      <c r="E260" s="54"/>
    </row>
    <row r="261" spans="5:5" s="3" customFormat="1">
      <c r="E261" s="54"/>
    </row>
    <row r="262" spans="5:5" s="3" customFormat="1">
      <c r="E262" s="54"/>
    </row>
    <row r="263" spans="5:5" s="3" customFormat="1">
      <c r="E263" s="54"/>
    </row>
    <row r="264" spans="5:5" s="3" customFormat="1">
      <c r="E264" s="54"/>
    </row>
    <row r="265" spans="5:5" s="3" customFormat="1">
      <c r="E265" s="54"/>
    </row>
    <row r="266" spans="5:5" s="3" customFormat="1">
      <c r="E266" s="54"/>
    </row>
    <row r="267" spans="5:5" s="3" customFormat="1">
      <c r="E267" s="54"/>
    </row>
    <row r="268" spans="5:5" s="3" customFormat="1">
      <c r="E268" s="54"/>
    </row>
    <row r="269" spans="5:5" s="3" customFormat="1">
      <c r="E269" s="54"/>
    </row>
    <row r="270" spans="5:5" s="3" customFormat="1">
      <c r="E270" s="54"/>
    </row>
    <row r="271" spans="5:5" s="3" customFormat="1">
      <c r="E271" s="54"/>
    </row>
    <row r="272" spans="5:5" s="3" customFormat="1">
      <c r="E272" s="54"/>
    </row>
    <row r="273" spans="5:5" s="3" customFormat="1">
      <c r="E273" s="54"/>
    </row>
    <row r="274" spans="5:5" s="3" customFormat="1">
      <c r="E274" s="54"/>
    </row>
    <row r="275" spans="5:5" s="3" customFormat="1">
      <c r="E275" s="54"/>
    </row>
    <row r="276" spans="5:5" s="3" customFormat="1">
      <c r="E276" s="54"/>
    </row>
    <row r="277" spans="5:5" s="3" customFormat="1">
      <c r="E277" s="54"/>
    </row>
    <row r="278" spans="5:5" s="3" customFormat="1">
      <c r="E278" s="54"/>
    </row>
    <row r="279" spans="5:5" s="3" customFormat="1">
      <c r="E279" s="54"/>
    </row>
    <row r="280" spans="5:5" s="3" customFormat="1">
      <c r="E280" s="54"/>
    </row>
    <row r="281" spans="5:5" s="3" customFormat="1">
      <c r="E281" s="54"/>
    </row>
    <row r="282" spans="5:5" s="3" customFormat="1">
      <c r="E282" s="54"/>
    </row>
    <row r="283" spans="5:5" s="3" customFormat="1">
      <c r="E283" s="54"/>
    </row>
    <row r="284" spans="5:5" s="3" customFormat="1">
      <c r="E284" s="54"/>
    </row>
    <row r="285" spans="5:5" s="3" customFormat="1">
      <c r="E285" s="54"/>
    </row>
    <row r="286" spans="5:5" s="3" customFormat="1">
      <c r="E286" s="54"/>
    </row>
    <row r="287" spans="5:5" s="3" customFormat="1">
      <c r="E287" s="54"/>
    </row>
    <row r="288" spans="5:5" s="3" customFormat="1">
      <c r="E288" s="54"/>
    </row>
    <row r="289" spans="5:5" s="3" customFormat="1">
      <c r="E289" s="54"/>
    </row>
    <row r="290" spans="5:5" s="3" customFormat="1">
      <c r="E290" s="54"/>
    </row>
    <row r="291" spans="5:5" s="3" customFormat="1">
      <c r="E291" s="54"/>
    </row>
    <row r="292" spans="5:5" s="3" customFormat="1">
      <c r="E292" s="54"/>
    </row>
    <row r="293" spans="5:5" s="3" customFormat="1">
      <c r="E293" s="54"/>
    </row>
    <row r="294" spans="5:5" s="3" customFormat="1">
      <c r="E294" s="54"/>
    </row>
    <row r="295" spans="5:5" s="3" customFormat="1">
      <c r="E295" s="54"/>
    </row>
    <row r="296" spans="5:5" s="3" customFormat="1">
      <c r="E296" s="54"/>
    </row>
    <row r="297" spans="5:5" s="3" customFormat="1">
      <c r="E297" s="54"/>
    </row>
    <row r="298" spans="5:5" s="3" customFormat="1">
      <c r="E298" s="54"/>
    </row>
    <row r="299" spans="5:5" s="3" customFormat="1">
      <c r="E299" s="54"/>
    </row>
    <row r="300" spans="5:5" s="3" customFormat="1">
      <c r="E300" s="54"/>
    </row>
    <row r="301" spans="5:5" s="3" customFormat="1">
      <c r="E301" s="54"/>
    </row>
    <row r="302" spans="5:5" s="3" customFormat="1">
      <c r="E302" s="54"/>
    </row>
    <row r="303" spans="5:5" s="3" customFormat="1">
      <c r="E303" s="54"/>
    </row>
    <row r="304" spans="5:5" s="3" customFormat="1">
      <c r="E304" s="54"/>
    </row>
    <row r="305" spans="5:5" s="3" customFormat="1">
      <c r="E305" s="54"/>
    </row>
    <row r="306" spans="5:5" s="3" customFormat="1">
      <c r="E306" s="54"/>
    </row>
    <row r="307" spans="5:5" s="3" customFormat="1">
      <c r="E307" s="54"/>
    </row>
    <row r="308" spans="5:5" s="3" customFormat="1">
      <c r="E308" s="54"/>
    </row>
    <row r="309" spans="5:5" s="3" customFormat="1">
      <c r="E309" s="54"/>
    </row>
    <row r="310" spans="5:5" s="3" customFormat="1">
      <c r="E310" s="54"/>
    </row>
    <row r="311" spans="5:5" s="3" customFormat="1">
      <c r="E311" s="54"/>
    </row>
    <row r="312" spans="5:5" s="3" customFormat="1">
      <c r="E312" s="54"/>
    </row>
    <row r="313" spans="5:5" s="3" customFormat="1">
      <c r="E313" s="54"/>
    </row>
    <row r="314" spans="5:5" s="3" customFormat="1">
      <c r="E314" s="54"/>
    </row>
    <row r="315" spans="5:5" s="3" customFormat="1">
      <c r="E315" s="54"/>
    </row>
    <row r="316" spans="5:5" s="3" customFormat="1">
      <c r="E316" s="54"/>
    </row>
    <row r="317" spans="5:5" s="3" customFormat="1">
      <c r="E317" s="54"/>
    </row>
    <row r="318" spans="5:5" s="3" customFormat="1">
      <c r="E318" s="54"/>
    </row>
    <row r="319" spans="5:5" s="3" customFormat="1">
      <c r="E319" s="54"/>
    </row>
    <row r="320" spans="5:5" s="3" customFormat="1">
      <c r="E320" s="54"/>
    </row>
    <row r="321" spans="5:5" s="3" customFormat="1">
      <c r="E321" s="54"/>
    </row>
    <row r="322" spans="5:5" s="3" customFormat="1">
      <c r="E322" s="54"/>
    </row>
    <row r="323" spans="5:5" s="3" customFormat="1">
      <c r="E323" s="54"/>
    </row>
    <row r="324" spans="5:5" s="3" customFormat="1">
      <c r="E324" s="54"/>
    </row>
    <row r="325" spans="5:5" s="3" customFormat="1">
      <c r="E325" s="54"/>
    </row>
    <row r="326" spans="5:5" s="3" customFormat="1">
      <c r="E326" s="54"/>
    </row>
    <row r="327" spans="5:5" s="3" customFormat="1">
      <c r="E327" s="54"/>
    </row>
    <row r="328" spans="5:5" s="3" customFormat="1">
      <c r="E328" s="54"/>
    </row>
    <row r="329" spans="5:5" s="3" customFormat="1">
      <c r="E329" s="54"/>
    </row>
    <row r="330" spans="5:5" s="3" customFormat="1">
      <c r="E330" s="54"/>
    </row>
    <row r="331" spans="5:5" s="3" customFormat="1">
      <c r="E331" s="54"/>
    </row>
    <row r="332" spans="5:5" s="3" customFormat="1">
      <c r="E332" s="54"/>
    </row>
    <row r="333" spans="5:5" s="3" customFormat="1">
      <c r="E333" s="54"/>
    </row>
    <row r="334" spans="5:5" s="3" customFormat="1">
      <c r="E334" s="54"/>
    </row>
    <row r="335" spans="5:5" s="3" customFormat="1">
      <c r="E335" s="54"/>
    </row>
    <row r="336" spans="5:5" s="3" customFormat="1">
      <c r="E336" s="54"/>
    </row>
    <row r="337" spans="5:5" s="3" customFormat="1">
      <c r="E337" s="54"/>
    </row>
    <row r="338" spans="5:5" s="3" customFormat="1">
      <c r="E338" s="54"/>
    </row>
    <row r="339" spans="5:5" s="3" customFormat="1">
      <c r="E339" s="54"/>
    </row>
    <row r="340" spans="5:5" s="3" customFormat="1">
      <c r="E340" s="54"/>
    </row>
    <row r="341" spans="5:5" s="3" customFormat="1">
      <c r="E341" s="54"/>
    </row>
    <row r="342" spans="5:5" s="3" customFormat="1">
      <c r="E342" s="54"/>
    </row>
    <row r="343" spans="5:5" s="3" customFormat="1">
      <c r="E343" s="54"/>
    </row>
    <row r="344" spans="5:5" s="3" customFormat="1">
      <c r="E344" s="54"/>
    </row>
    <row r="345" spans="5:5" s="3" customFormat="1">
      <c r="E345" s="54"/>
    </row>
    <row r="346" spans="5:5" s="3" customFormat="1">
      <c r="E346" s="54"/>
    </row>
    <row r="347" spans="5:5" s="3" customFormat="1">
      <c r="E347" s="54"/>
    </row>
    <row r="348" spans="5:5" s="3" customFormat="1">
      <c r="E348" s="54"/>
    </row>
    <row r="349" spans="5:5" s="3" customFormat="1">
      <c r="E349" s="54"/>
    </row>
    <row r="350" spans="5:5" s="3" customFormat="1">
      <c r="E350" s="54"/>
    </row>
    <row r="351" spans="5:5" s="3" customFormat="1">
      <c r="E351" s="54"/>
    </row>
    <row r="352" spans="5:5" s="3" customFormat="1">
      <c r="E352" s="54"/>
    </row>
    <row r="353" spans="5:5" s="3" customFormat="1">
      <c r="E353" s="54"/>
    </row>
    <row r="354" spans="5:5" s="3" customFormat="1">
      <c r="E354" s="54"/>
    </row>
    <row r="355" spans="5:5" s="3" customFormat="1">
      <c r="E355" s="54"/>
    </row>
    <row r="356" spans="5:5" s="3" customFormat="1">
      <c r="E356" s="54"/>
    </row>
    <row r="357" spans="5:5" s="3" customFormat="1">
      <c r="E357" s="54"/>
    </row>
    <row r="358" spans="5:5" s="3" customFormat="1">
      <c r="E358" s="54"/>
    </row>
    <row r="359" spans="5:5" s="3" customFormat="1">
      <c r="E359" s="54"/>
    </row>
    <row r="360" spans="5:5" s="3" customFormat="1">
      <c r="E360" s="54"/>
    </row>
    <row r="361" spans="5:5" s="3" customFormat="1">
      <c r="E361" s="54"/>
    </row>
    <row r="362" spans="5:5" s="3" customFormat="1">
      <c r="E362" s="54"/>
    </row>
    <row r="363" spans="5:5" s="3" customFormat="1">
      <c r="E363" s="54"/>
    </row>
    <row r="364" spans="5:5" s="3" customFormat="1">
      <c r="E364" s="54"/>
    </row>
    <row r="365" spans="5:5" s="3" customFormat="1">
      <c r="E365" s="54"/>
    </row>
    <row r="366" spans="5:5" s="3" customFormat="1">
      <c r="E366" s="54"/>
    </row>
    <row r="367" spans="5:5" s="3" customFormat="1">
      <c r="E367" s="54"/>
    </row>
    <row r="368" spans="5:5" s="3" customFormat="1">
      <c r="E368" s="54"/>
    </row>
    <row r="369" spans="5:5" s="3" customFormat="1">
      <c r="E369" s="54"/>
    </row>
    <row r="370" spans="5:5" s="3" customFormat="1">
      <c r="E370" s="54"/>
    </row>
    <row r="371" spans="5:5" s="3" customFormat="1">
      <c r="E371" s="54"/>
    </row>
    <row r="372" spans="5:5" s="3" customFormat="1">
      <c r="E372" s="54"/>
    </row>
    <row r="373" spans="5:5" s="3" customFormat="1">
      <c r="E373" s="54"/>
    </row>
    <row r="374" spans="5:5" s="3" customFormat="1">
      <c r="E374" s="54"/>
    </row>
    <row r="375" spans="5:5" s="3" customFormat="1">
      <c r="E375" s="54"/>
    </row>
    <row r="376" spans="5:5" s="3" customFormat="1">
      <c r="E376" s="54"/>
    </row>
    <row r="377" spans="5:5" s="3" customFormat="1">
      <c r="E377" s="54"/>
    </row>
    <row r="378" spans="5:5" s="3" customFormat="1">
      <c r="E378" s="54"/>
    </row>
    <row r="379" spans="5:5" s="3" customFormat="1">
      <c r="E379" s="54"/>
    </row>
    <row r="380" spans="5:5" s="3" customFormat="1">
      <c r="E380" s="54"/>
    </row>
    <row r="381" spans="5:5" s="3" customFormat="1">
      <c r="E381" s="54"/>
    </row>
    <row r="382" spans="5:5" s="3" customFormat="1">
      <c r="E382" s="54"/>
    </row>
    <row r="383" spans="5:5" s="3" customFormat="1">
      <c r="E383" s="54"/>
    </row>
    <row r="384" spans="5:5" s="3" customFormat="1">
      <c r="E384" s="54"/>
    </row>
    <row r="385" spans="5:5" s="3" customFormat="1">
      <c r="E385" s="54"/>
    </row>
    <row r="386" spans="5:5" s="3" customFormat="1">
      <c r="E386" s="54"/>
    </row>
    <row r="387" spans="5:5" s="3" customFormat="1">
      <c r="E387" s="54"/>
    </row>
    <row r="388" spans="5:5" s="3" customFormat="1">
      <c r="E388" s="54"/>
    </row>
    <row r="389" spans="5:5" s="3" customFormat="1">
      <c r="E389" s="54"/>
    </row>
    <row r="390" spans="5:5" s="3" customFormat="1">
      <c r="E390" s="54"/>
    </row>
    <row r="391" spans="5:5" s="3" customFormat="1">
      <c r="E391" s="54"/>
    </row>
    <row r="392" spans="5:5" s="3" customFormat="1">
      <c r="E392" s="54"/>
    </row>
    <row r="393" spans="5:5" s="3" customFormat="1">
      <c r="E393" s="54"/>
    </row>
    <row r="394" spans="5:5" s="3" customFormat="1">
      <c r="E394" s="54"/>
    </row>
    <row r="395" spans="5:5" s="3" customFormat="1">
      <c r="E395" s="54"/>
    </row>
    <row r="396" spans="5:5" s="3" customFormat="1">
      <c r="E396" s="54"/>
    </row>
    <row r="397" spans="5:5" s="3" customFormat="1">
      <c r="E397" s="54"/>
    </row>
    <row r="398" spans="5:5" s="3" customFormat="1">
      <c r="E398" s="54"/>
    </row>
    <row r="399" spans="5:5" s="3" customFormat="1">
      <c r="E399" s="54"/>
    </row>
    <row r="400" spans="5:5" s="3" customFormat="1">
      <c r="E400" s="54"/>
    </row>
    <row r="401" spans="5:5" s="3" customFormat="1">
      <c r="E401" s="54"/>
    </row>
    <row r="402" spans="5:5" s="3" customFormat="1">
      <c r="E402" s="54"/>
    </row>
    <row r="403" spans="5:5" s="3" customFormat="1">
      <c r="E403" s="54"/>
    </row>
    <row r="404" spans="5:5" s="3" customFormat="1">
      <c r="E404" s="54"/>
    </row>
    <row r="405" spans="5:5" s="3" customFormat="1">
      <c r="E405" s="54"/>
    </row>
    <row r="406" spans="5:5" s="3" customFormat="1">
      <c r="E406" s="54"/>
    </row>
    <row r="407" spans="5:5" s="3" customFormat="1">
      <c r="E407" s="54"/>
    </row>
    <row r="408" spans="5:5" s="3" customFormat="1">
      <c r="E408" s="54"/>
    </row>
    <row r="409" spans="5:5" s="3" customFormat="1">
      <c r="E409" s="54"/>
    </row>
    <row r="410" spans="5:5" s="3" customFormat="1">
      <c r="E410" s="54"/>
    </row>
    <row r="411" spans="5:5" s="3" customFormat="1">
      <c r="E411" s="54"/>
    </row>
    <row r="412" spans="5:5" s="3" customFormat="1">
      <c r="E412" s="54"/>
    </row>
    <row r="413" spans="5:5" s="3" customFormat="1">
      <c r="E413" s="54"/>
    </row>
    <row r="414" spans="5:5" s="3" customFormat="1">
      <c r="E414" s="54"/>
    </row>
    <row r="415" spans="5:5" s="3" customFormat="1">
      <c r="E415" s="54"/>
    </row>
    <row r="416" spans="5:5" s="3" customFormat="1">
      <c r="E416" s="54"/>
    </row>
    <row r="417" spans="5:5" s="3" customFormat="1">
      <c r="E417" s="54"/>
    </row>
    <row r="418" spans="5:5" s="3" customFormat="1">
      <c r="E418" s="54"/>
    </row>
    <row r="419" spans="5:5" s="3" customFormat="1">
      <c r="E419" s="54"/>
    </row>
    <row r="420" spans="5:5" s="3" customFormat="1">
      <c r="E420" s="54"/>
    </row>
    <row r="421" spans="5:5" s="3" customFormat="1">
      <c r="E421" s="54"/>
    </row>
    <row r="422" spans="5:5" s="3" customFormat="1">
      <c r="E422" s="54"/>
    </row>
    <row r="423" spans="5:5" s="3" customFormat="1">
      <c r="E423" s="54"/>
    </row>
    <row r="424" spans="5:5" s="3" customFormat="1">
      <c r="E424" s="54"/>
    </row>
    <row r="425" spans="5:5" s="3" customFormat="1">
      <c r="E425" s="54"/>
    </row>
    <row r="426" spans="5:5" s="3" customFormat="1">
      <c r="E426" s="54"/>
    </row>
    <row r="427" spans="5:5" s="3" customFormat="1">
      <c r="E427" s="54"/>
    </row>
    <row r="428" spans="5:5" s="3" customFormat="1">
      <c r="E428" s="54"/>
    </row>
    <row r="429" spans="5:5" s="3" customFormat="1">
      <c r="E429" s="54"/>
    </row>
    <row r="430" spans="5:5" s="3" customFormat="1">
      <c r="E430" s="54"/>
    </row>
    <row r="431" spans="5:5" s="3" customFormat="1">
      <c r="E431" s="54"/>
    </row>
    <row r="432" spans="5:5" s="3" customFormat="1">
      <c r="E432" s="54"/>
    </row>
    <row r="433" spans="5:5" s="3" customFormat="1">
      <c r="E433" s="54"/>
    </row>
    <row r="434" spans="5:5" s="3" customFormat="1">
      <c r="E434" s="54"/>
    </row>
    <row r="435" spans="5:5" s="3" customFormat="1">
      <c r="E435" s="54"/>
    </row>
    <row r="436" spans="5:5" s="3" customFormat="1">
      <c r="E436" s="54"/>
    </row>
    <row r="437" spans="5:5" s="3" customFormat="1">
      <c r="E437" s="54"/>
    </row>
    <row r="438" spans="5:5" s="3" customFormat="1">
      <c r="E438" s="54"/>
    </row>
    <row r="439" spans="5:5" s="3" customFormat="1">
      <c r="E439" s="54"/>
    </row>
    <row r="440" spans="5:5" s="3" customFormat="1">
      <c r="E440" s="54"/>
    </row>
    <row r="441" spans="5:5" s="3" customFormat="1">
      <c r="E441" s="54"/>
    </row>
    <row r="442" spans="5:5" s="3" customFormat="1">
      <c r="E442" s="54"/>
    </row>
    <row r="443" spans="5:5" s="3" customFormat="1">
      <c r="E443" s="54"/>
    </row>
    <row r="444" spans="5:5" s="3" customFormat="1">
      <c r="E444" s="54"/>
    </row>
    <row r="445" spans="5:5" s="3" customFormat="1">
      <c r="E445" s="54"/>
    </row>
    <row r="446" spans="5:5" s="3" customFormat="1">
      <c r="E446" s="54"/>
    </row>
    <row r="447" spans="5:5" s="3" customFormat="1">
      <c r="E447" s="54"/>
    </row>
    <row r="448" spans="5:5" s="3" customFormat="1">
      <c r="E448" s="54"/>
    </row>
    <row r="449" spans="5:5" s="3" customFormat="1">
      <c r="E449" s="54"/>
    </row>
    <row r="450" spans="5:5" s="3" customFormat="1">
      <c r="E450" s="54"/>
    </row>
    <row r="451" spans="5:5" s="3" customFormat="1">
      <c r="E451" s="54"/>
    </row>
    <row r="452" spans="5:5" s="3" customFormat="1">
      <c r="E452" s="54"/>
    </row>
    <row r="453" spans="5:5" s="3" customFormat="1">
      <c r="E453" s="54"/>
    </row>
    <row r="454" spans="5:5" s="3" customFormat="1">
      <c r="E454" s="54"/>
    </row>
    <row r="455" spans="5:5" s="3" customFormat="1">
      <c r="E455" s="54"/>
    </row>
    <row r="456" spans="5:5" s="3" customFormat="1">
      <c r="E456" s="54"/>
    </row>
    <row r="457" spans="5:5" s="3" customFormat="1">
      <c r="E457" s="54"/>
    </row>
    <row r="458" spans="5:5" s="3" customFormat="1">
      <c r="E458" s="54"/>
    </row>
    <row r="459" spans="5:5" s="3" customFormat="1">
      <c r="E459" s="54"/>
    </row>
    <row r="460" spans="5:5" s="3" customFormat="1">
      <c r="E460" s="54"/>
    </row>
    <row r="461" spans="5:5" s="3" customFormat="1">
      <c r="E461" s="54"/>
    </row>
    <row r="462" spans="5:5" s="3" customFormat="1">
      <c r="E462" s="54"/>
    </row>
    <row r="463" spans="5:5" s="3" customFormat="1">
      <c r="E463" s="54"/>
    </row>
    <row r="464" spans="5:5" s="3" customFormat="1">
      <c r="E464" s="54"/>
    </row>
    <row r="465" spans="5:5" s="3" customFormat="1">
      <c r="E465" s="54"/>
    </row>
    <row r="466" spans="5:5" s="3" customFormat="1">
      <c r="E466" s="54"/>
    </row>
    <row r="467" spans="5:5" s="3" customFormat="1">
      <c r="E467" s="54"/>
    </row>
    <row r="468" spans="5:5" s="3" customFormat="1">
      <c r="E468" s="54"/>
    </row>
    <row r="469" spans="5:5" s="3" customFormat="1">
      <c r="E469" s="54"/>
    </row>
    <row r="470" spans="5:5" s="3" customFormat="1">
      <c r="E470" s="54"/>
    </row>
    <row r="471" spans="5:5" s="3" customFormat="1">
      <c r="E471" s="54"/>
    </row>
    <row r="472" spans="5:5" s="3" customFormat="1">
      <c r="E472" s="54"/>
    </row>
    <row r="473" spans="5:5" s="3" customFormat="1">
      <c r="E473" s="54"/>
    </row>
    <row r="474" spans="5:5" s="3" customFormat="1">
      <c r="E474" s="54"/>
    </row>
    <row r="475" spans="5:5" s="3" customFormat="1">
      <c r="E475" s="54"/>
    </row>
    <row r="476" spans="5:5" s="3" customFormat="1">
      <c r="E476" s="54"/>
    </row>
    <row r="477" spans="5:5" s="3" customFormat="1">
      <c r="E477" s="54"/>
    </row>
    <row r="478" spans="5:5" s="3" customFormat="1">
      <c r="E478" s="54"/>
    </row>
    <row r="479" spans="5:5" s="3" customFormat="1">
      <c r="E479" s="54"/>
    </row>
    <row r="480" spans="5:5" s="3" customFormat="1">
      <c r="E480" s="54"/>
    </row>
    <row r="481" spans="5:5" s="3" customFormat="1">
      <c r="E481" s="54"/>
    </row>
    <row r="482" spans="5:5" s="3" customFormat="1">
      <c r="E482" s="54"/>
    </row>
    <row r="483" spans="5:5" s="3" customFormat="1">
      <c r="E483" s="54"/>
    </row>
    <row r="484" spans="5:5" s="3" customFormat="1">
      <c r="E484" s="54"/>
    </row>
    <row r="485" spans="5:5" s="3" customFormat="1">
      <c r="E485" s="54"/>
    </row>
    <row r="486" spans="5:5" s="3" customFormat="1">
      <c r="E486" s="54"/>
    </row>
    <row r="487" spans="5:5" s="3" customFormat="1">
      <c r="E487" s="54"/>
    </row>
    <row r="488" spans="5:5" s="3" customFormat="1">
      <c r="E488" s="54"/>
    </row>
    <row r="489" spans="5:5" s="3" customFormat="1">
      <c r="E489" s="54"/>
    </row>
    <row r="490" spans="5:5" s="3" customFormat="1">
      <c r="E490" s="54"/>
    </row>
    <row r="491" spans="5:5" s="3" customFormat="1">
      <c r="E491" s="54"/>
    </row>
    <row r="492" spans="5:5" s="3" customFormat="1">
      <c r="E492" s="54"/>
    </row>
    <row r="493" spans="5:5" s="3" customFormat="1">
      <c r="E493" s="54"/>
    </row>
    <row r="494" spans="5:5" s="3" customFormat="1">
      <c r="E494" s="54"/>
    </row>
    <row r="495" spans="5:5" s="3" customFormat="1">
      <c r="E495" s="54"/>
    </row>
    <row r="496" spans="5:5" s="3" customFormat="1">
      <c r="E496" s="54"/>
    </row>
    <row r="497" spans="5:5" s="3" customFormat="1">
      <c r="E497" s="54"/>
    </row>
    <row r="498" spans="5:5" s="3" customFormat="1">
      <c r="E498" s="54"/>
    </row>
    <row r="499" spans="5:5" s="3" customFormat="1">
      <c r="E499" s="54"/>
    </row>
    <row r="500" spans="5:5" s="3" customFormat="1">
      <c r="E500" s="54"/>
    </row>
    <row r="501" spans="5:5" s="3" customFormat="1">
      <c r="E501" s="54"/>
    </row>
    <row r="502" spans="5:5" s="3" customFormat="1">
      <c r="E502" s="54"/>
    </row>
    <row r="503" spans="5:5" s="3" customFormat="1">
      <c r="E503" s="54"/>
    </row>
    <row r="504" spans="5:5" s="3" customFormat="1">
      <c r="E504" s="54"/>
    </row>
    <row r="505" spans="5:5" s="3" customFormat="1">
      <c r="E505" s="54"/>
    </row>
    <row r="506" spans="5:5" s="3" customFormat="1">
      <c r="E506" s="54"/>
    </row>
    <row r="507" spans="5:5" s="3" customFormat="1">
      <c r="E507" s="54"/>
    </row>
    <row r="508" spans="5:5" s="3" customFormat="1">
      <c r="E508" s="54"/>
    </row>
    <row r="509" spans="5:5" s="3" customFormat="1">
      <c r="E509" s="54"/>
    </row>
    <row r="510" spans="5:5" s="3" customFormat="1">
      <c r="E510" s="54"/>
    </row>
    <row r="511" spans="5:5" s="3" customFormat="1">
      <c r="E511" s="54"/>
    </row>
    <row r="512" spans="5:5" s="3" customFormat="1">
      <c r="E512" s="54"/>
    </row>
    <row r="513" spans="5:5" s="3" customFormat="1">
      <c r="E513" s="54"/>
    </row>
    <row r="514" spans="5:5" s="3" customFormat="1">
      <c r="E514" s="54"/>
    </row>
    <row r="515" spans="5:5" s="3" customFormat="1">
      <c r="E515" s="54"/>
    </row>
    <row r="516" spans="5:5" s="3" customFormat="1">
      <c r="E516" s="54"/>
    </row>
    <row r="517" spans="5:5" s="3" customFormat="1">
      <c r="E517" s="54"/>
    </row>
    <row r="518" spans="5:5" s="3" customFormat="1">
      <c r="E518" s="54"/>
    </row>
    <row r="519" spans="5:5" s="3" customFormat="1">
      <c r="E519" s="54"/>
    </row>
    <row r="520" spans="5:5" s="3" customFormat="1">
      <c r="E520" s="54"/>
    </row>
    <row r="521" spans="5:5" s="3" customFormat="1">
      <c r="E521" s="54"/>
    </row>
    <row r="522" spans="5:5" s="3" customFormat="1">
      <c r="E522" s="54"/>
    </row>
    <row r="523" spans="5:5" s="3" customFormat="1">
      <c r="E523" s="54"/>
    </row>
    <row r="524" spans="5:5" s="3" customFormat="1">
      <c r="E524" s="54"/>
    </row>
    <row r="525" spans="5:5" s="3" customFormat="1">
      <c r="E525" s="54"/>
    </row>
    <row r="526" spans="5:5" s="3" customFormat="1">
      <c r="E526" s="54"/>
    </row>
    <row r="527" spans="5:5" s="3" customFormat="1">
      <c r="E527" s="54"/>
    </row>
    <row r="528" spans="5:5" s="3" customFormat="1">
      <c r="E528" s="54"/>
    </row>
    <row r="529" spans="5:5" s="3" customFormat="1">
      <c r="E529" s="54"/>
    </row>
    <row r="530" spans="5:5" s="3" customFormat="1">
      <c r="E530" s="54"/>
    </row>
    <row r="531" spans="5:5" s="3" customFormat="1">
      <c r="E531" s="54"/>
    </row>
    <row r="532" spans="5:5" s="3" customFormat="1">
      <c r="E532" s="54"/>
    </row>
    <row r="533" spans="5:5" s="3" customFormat="1">
      <c r="E533" s="54"/>
    </row>
    <row r="534" spans="5:5" s="3" customFormat="1">
      <c r="E534" s="54"/>
    </row>
    <row r="535" spans="5:5" s="3" customFormat="1">
      <c r="E535" s="54"/>
    </row>
    <row r="536" spans="5:5" s="3" customFormat="1">
      <c r="E536" s="54"/>
    </row>
    <row r="537" spans="5:5" s="3" customFormat="1">
      <c r="E537" s="54"/>
    </row>
    <row r="538" spans="5:5" s="3" customFormat="1">
      <c r="E538" s="54"/>
    </row>
    <row r="539" spans="5:5" s="3" customFormat="1">
      <c r="E539" s="54"/>
    </row>
    <row r="540" spans="5:5" s="3" customFormat="1">
      <c r="E540" s="54"/>
    </row>
    <row r="541" spans="5:5" s="3" customFormat="1">
      <c r="E541" s="54"/>
    </row>
    <row r="542" spans="5:5" s="3" customFormat="1">
      <c r="E542" s="54"/>
    </row>
    <row r="543" spans="5:5" s="3" customFormat="1">
      <c r="E543" s="54"/>
    </row>
    <row r="544" spans="5:5" s="3" customFormat="1">
      <c r="E544" s="54"/>
    </row>
    <row r="545" spans="5:5" s="3" customFormat="1">
      <c r="E545" s="54"/>
    </row>
    <row r="546" spans="5:5" s="3" customFormat="1">
      <c r="E546" s="54"/>
    </row>
    <row r="547" spans="5:5" s="3" customFormat="1">
      <c r="E547" s="54"/>
    </row>
    <row r="548" spans="5:5" s="3" customFormat="1">
      <c r="E548" s="54"/>
    </row>
    <row r="549" spans="5:5" s="3" customFormat="1">
      <c r="E549" s="54"/>
    </row>
    <row r="550" spans="5:5" s="3" customFormat="1">
      <c r="E550" s="54"/>
    </row>
    <row r="551" spans="5:5" s="3" customFormat="1">
      <c r="E551" s="54"/>
    </row>
    <row r="552" spans="5:5" s="3" customFormat="1">
      <c r="E552" s="54"/>
    </row>
    <row r="553" spans="5:5" s="3" customFormat="1">
      <c r="E553" s="54"/>
    </row>
    <row r="554" spans="5:5" s="3" customFormat="1">
      <c r="E554" s="54"/>
    </row>
    <row r="555" spans="5:5" s="3" customFormat="1">
      <c r="E555" s="54"/>
    </row>
    <row r="556" spans="5:5" s="3" customFormat="1">
      <c r="E556" s="54"/>
    </row>
    <row r="557" spans="5:5" s="3" customFormat="1">
      <c r="E557" s="54"/>
    </row>
    <row r="558" spans="5:5" s="3" customFormat="1">
      <c r="E558" s="54"/>
    </row>
    <row r="559" spans="5:5" s="3" customFormat="1">
      <c r="E559" s="54"/>
    </row>
    <row r="560" spans="5:5" s="3" customFormat="1">
      <c r="E560" s="54"/>
    </row>
    <row r="561" spans="5:5" s="3" customFormat="1">
      <c r="E561" s="54"/>
    </row>
    <row r="562" spans="5:5" s="3" customFormat="1">
      <c r="E562" s="54"/>
    </row>
    <row r="563" spans="5:5" s="3" customFormat="1">
      <c r="E563" s="54"/>
    </row>
    <row r="564" spans="5:5" s="3" customFormat="1">
      <c r="E564" s="54"/>
    </row>
    <row r="565" spans="5:5" s="3" customFormat="1">
      <c r="E565" s="54"/>
    </row>
    <row r="566" spans="5:5" s="3" customFormat="1">
      <c r="E566" s="54"/>
    </row>
    <row r="567" spans="5:5" s="3" customFormat="1">
      <c r="E567" s="54"/>
    </row>
    <row r="568" spans="5:5" s="3" customFormat="1">
      <c r="E568" s="54"/>
    </row>
    <row r="569" spans="5:5" s="3" customFormat="1">
      <c r="E569" s="54"/>
    </row>
    <row r="570" spans="5:5" s="3" customFormat="1">
      <c r="E570" s="54"/>
    </row>
    <row r="571" spans="5:5" s="3" customFormat="1">
      <c r="E571" s="54"/>
    </row>
    <row r="572" spans="5:5" s="3" customFormat="1">
      <c r="E572" s="54"/>
    </row>
    <row r="573" spans="5:5" s="3" customFormat="1">
      <c r="E573" s="54"/>
    </row>
    <row r="574" spans="5:5" s="3" customFormat="1">
      <c r="E574" s="54"/>
    </row>
    <row r="575" spans="5:5" s="3" customFormat="1">
      <c r="E575" s="54"/>
    </row>
    <row r="576" spans="5:5" s="3" customFormat="1">
      <c r="E576" s="54"/>
    </row>
    <row r="577" spans="5:5" s="3" customFormat="1">
      <c r="E577" s="54"/>
    </row>
    <row r="578" spans="5:5" s="3" customFormat="1">
      <c r="E578" s="54"/>
    </row>
    <row r="579" spans="5:5" s="3" customFormat="1">
      <c r="E579" s="54"/>
    </row>
    <row r="580" spans="5:5" s="3" customFormat="1">
      <c r="E580" s="54"/>
    </row>
    <row r="581" spans="5:5" s="3" customFormat="1">
      <c r="E581" s="54"/>
    </row>
    <row r="582" spans="5:5" s="3" customFormat="1">
      <c r="E582" s="54"/>
    </row>
    <row r="583" spans="5:5" s="3" customFormat="1">
      <c r="E583" s="54"/>
    </row>
    <row r="584" spans="5:5" s="3" customFormat="1">
      <c r="E584" s="54"/>
    </row>
    <row r="585" spans="5:5" s="3" customFormat="1">
      <c r="E585" s="54"/>
    </row>
    <row r="586" spans="5:5" s="3" customFormat="1">
      <c r="E586" s="54"/>
    </row>
    <row r="587" spans="5:5" s="3" customFormat="1">
      <c r="E587" s="54"/>
    </row>
    <row r="588" spans="5:5" s="3" customFormat="1">
      <c r="E588" s="54"/>
    </row>
    <row r="589" spans="5:5" s="3" customFormat="1">
      <c r="E589" s="54"/>
    </row>
    <row r="590" spans="5:5" s="3" customFormat="1">
      <c r="E590" s="54"/>
    </row>
    <row r="591" spans="5:5" s="3" customFormat="1">
      <c r="E591" s="54"/>
    </row>
    <row r="592" spans="5:5" s="3" customFormat="1">
      <c r="E592" s="54"/>
    </row>
    <row r="593" spans="5:5" s="3" customFormat="1">
      <c r="E593" s="54"/>
    </row>
    <row r="594" spans="5:5" s="3" customFormat="1">
      <c r="E594" s="54"/>
    </row>
    <row r="595" spans="5:5" s="3" customFormat="1">
      <c r="E595" s="54"/>
    </row>
    <row r="596" spans="5:5" s="3" customFormat="1">
      <c r="E596" s="54"/>
    </row>
    <row r="597" spans="5:5" s="3" customFormat="1">
      <c r="E597" s="54"/>
    </row>
    <row r="598" spans="5:5" s="3" customFormat="1">
      <c r="E598" s="54"/>
    </row>
    <row r="599" spans="5:5" s="3" customFormat="1">
      <c r="E599" s="54"/>
    </row>
    <row r="600" spans="5:5" s="3" customFormat="1">
      <c r="E600" s="54"/>
    </row>
    <row r="601" spans="5:5" s="3" customFormat="1">
      <c r="E601" s="54"/>
    </row>
    <row r="602" spans="5:5" s="3" customFormat="1">
      <c r="E602" s="54"/>
    </row>
    <row r="603" spans="5:5" s="3" customFormat="1">
      <c r="E603" s="54"/>
    </row>
    <row r="604" spans="5:5" s="3" customFormat="1">
      <c r="E604" s="54"/>
    </row>
    <row r="605" spans="5:5" s="3" customFormat="1">
      <c r="E605" s="54"/>
    </row>
    <row r="606" spans="5:5" s="3" customFormat="1">
      <c r="E606" s="54"/>
    </row>
    <row r="607" spans="5:5" s="3" customFormat="1">
      <c r="E607" s="54"/>
    </row>
    <row r="608" spans="5:5" s="3" customFormat="1">
      <c r="E608" s="54"/>
    </row>
    <row r="609" spans="5:5" s="3" customFormat="1">
      <c r="E609" s="54"/>
    </row>
    <row r="610" spans="5:5" s="3" customFormat="1">
      <c r="E610" s="54"/>
    </row>
    <row r="611" spans="5:5" s="3" customFormat="1">
      <c r="E611" s="54"/>
    </row>
    <row r="612" spans="5:5" s="3" customFormat="1">
      <c r="E612" s="54"/>
    </row>
    <row r="613" spans="5:5" s="3" customFormat="1">
      <c r="E613" s="54"/>
    </row>
    <row r="614" spans="5:5" s="3" customFormat="1">
      <c r="E614" s="54"/>
    </row>
    <row r="615" spans="5:5" s="3" customFormat="1">
      <c r="E615" s="54"/>
    </row>
    <row r="616" spans="5:5" s="3" customFormat="1">
      <c r="E616" s="54"/>
    </row>
    <row r="617" spans="5:5" s="3" customFormat="1">
      <c r="E617" s="54"/>
    </row>
    <row r="618" spans="5:5" s="3" customFormat="1">
      <c r="E618" s="54"/>
    </row>
    <row r="619" spans="5:5" s="3" customFormat="1">
      <c r="E619" s="54"/>
    </row>
    <row r="620" spans="5:5" s="3" customFormat="1">
      <c r="E620" s="54"/>
    </row>
    <row r="621" spans="5:5" s="3" customFormat="1">
      <c r="E621" s="54"/>
    </row>
    <row r="622" spans="5:5" s="3" customFormat="1">
      <c r="E622" s="54"/>
    </row>
    <row r="623" spans="5:5" s="3" customFormat="1">
      <c r="E623" s="54"/>
    </row>
    <row r="624" spans="5:5" s="3" customFormat="1">
      <c r="E624" s="54"/>
    </row>
    <row r="625" spans="5:5" s="3" customFormat="1">
      <c r="E625" s="54"/>
    </row>
    <row r="626" spans="5:5" s="3" customFormat="1">
      <c r="E626" s="54"/>
    </row>
    <row r="627" spans="5:5" s="3" customFormat="1">
      <c r="E627" s="54"/>
    </row>
    <row r="628" spans="5:5" s="3" customFormat="1">
      <c r="E628" s="54"/>
    </row>
    <row r="629" spans="5:5" s="3" customFormat="1">
      <c r="E629" s="54"/>
    </row>
    <row r="630" spans="5:5" s="3" customFormat="1">
      <c r="E630" s="54"/>
    </row>
    <row r="631" spans="5:5" s="3" customFormat="1">
      <c r="E631" s="54"/>
    </row>
    <row r="632" spans="5:5" s="3" customFormat="1">
      <c r="E632" s="54"/>
    </row>
    <row r="633" spans="5:5" s="3" customFormat="1">
      <c r="E633" s="54"/>
    </row>
    <row r="634" spans="5:5" s="3" customFormat="1">
      <c r="E634" s="54"/>
    </row>
    <row r="635" spans="5:5" s="3" customFormat="1">
      <c r="E635" s="54"/>
    </row>
    <row r="636" spans="5:5" s="3" customFormat="1">
      <c r="E636" s="54"/>
    </row>
    <row r="637" spans="5:5" s="3" customFormat="1">
      <c r="E637" s="54"/>
    </row>
    <row r="638" spans="5:5" s="3" customFormat="1">
      <c r="E638" s="54"/>
    </row>
    <row r="639" spans="5:5" s="3" customFormat="1">
      <c r="E639" s="54"/>
    </row>
    <row r="640" spans="5:5" s="3" customFormat="1">
      <c r="E640" s="54"/>
    </row>
    <row r="641" spans="5:5" s="3" customFormat="1">
      <c r="E641" s="54"/>
    </row>
    <row r="642" spans="5:5" s="3" customFormat="1">
      <c r="E642" s="54"/>
    </row>
    <row r="643" spans="5:5" s="3" customFormat="1">
      <c r="E643" s="54"/>
    </row>
    <row r="644" spans="5:5" s="3" customFormat="1">
      <c r="E644" s="54"/>
    </row>
    <row r="645" spans="5:5" s="3" customFormat="1">
      <c r="E645" s="54"/>
    </row>
    <row r="646" spans="5:5" s="3" customFormat="1">
      <c r="E646" s="54"/>
    </row>
    <row r="647" spans="5:5" s="3" customFormat="1">
      <c r="E647" s="54"/>
    </row>
    <row r="648" spans="5:5" s="3" customFormat="1">
      <c r="E648" s="54"/>
    </row>
    <row r="649" spans="5:5" s="3" customFormat="1">
      <c r="E649" s="54"/>
    </row>
    <row r="650" spans="5:5" s="3" customFormat="1">
      <c r="E650" s="54"/>
    </row>
    <row r="651" spans="5:5" s="3" customFormat="1">
      <c r="E651" s="54"/>
    </row>
    <row r="652" spans="5:5" s="3" customFormat="1">
      <c r="E652" s="54"/>
    </row>
    <row r="653" spans="5:5" s="3" customFormat="1">
      <c r="E653" s="54"/>
    </row>
    <row r="654" spans="5:5" s="3" customFormat="1">
      <c r="E654" s="54"/>
    </row>
    <row r="655" spans="5:5" s="3" customFormat="1">
      <c r="E655" s="54"/>
    </row>
    <row r="656" spans="5:5" s="3" customFormat="1">
      <c r="E656" s="54"/>
    </row>
    <row r="657" spans="5:5" s="3" customFormat="1">
      <c r="E657" s="54"/>
    </row>
    <row r="658" spans="5:5" s="3" customFormat="1">
      <c r="E658" s="54"/>
    </row>
    <row r="659" spans="5:5" s="3" customFormat="1">
      <c r="E659" s="54"/>
    </row>
    <row r="660" spans="5:5" s="3" customFormat="1">
      <c r="E660" s="54"/>
    </row>
    <row r="661" spans="5:5" s="3" customFormat="1">
      <c r="E661" s="54"/>
    </row>
    <row r="662" spans="5:5" s="3" customFormat="1">
      <c r="E662" s="54"/>
    </row>
    <row r="663" spans="5:5" s="3" customFormat="1">
      <c r="E663" s="54"/>
    </row>
    <row r="664" spans="5:5" s="3" customFormat="1">
      <c r="E664" s="54"/>
    </row>
    <row r="665" spans="5:5" s="3" customFormat="1">
      <c r="E665" s="54"/>
    </row>
    <row r="666" spans="5:5" s="3" customFormat="1">
      <c r="E666" s="54"/>
    </row>
    <row r="667" spans="5:5" s="3" customFormat="1">
      <c r="E667" s="54"/>
    </row>
    <row r="668" spans="5:5" s="3" customFormat="1">
      <c r="E668" s="54"/>
    </row>
    <row r="669" spans="5:5" s="3" customFormat="1">
      <c r="E669" s="54"/>
    </row>
    <row r="670" spans="5:5" s="3" customFormat="1">
      <c r="E670" s="54"/>
    </row>
    <row r="671" spans="5:5" s="3" customFormat="1">
      <c r="E671" s="54"/>
    </row>
    <row r="672" spans="5:5" s="3" customFormat="1">
      <c r="E672" s="54"/>
    </row>
    <row r="673" spans="5:5" s="3" customFormat="1">
      <c r="E673" s="54"/>
    </row>
    <row r="674" spans="5:5" s="3" customFormat="1">
      <c r="E674" s="54"/>
    </row>
    <row r="675" spans="5:5" s="3" customFormat="1">
      <c r="E675" s="54"/>
    </row>
    <row r="676" spans="5:5" s="3" customFormat="1">
      <c r="E676" s="54"/>
    </row>
    <row r="677" spans="5:5" s="3" customFormat="1">
      <c r="E677" s="54"/>
    </row>
    <row r="678" spans="5:5" s="3" customFormat="1">
      <c r="E678" s="54"/>
    </row>
    <row r="679" spans="5:5" s="3" customFormat="1">
      <c r="E679" s="54"/>
    </row>
    <row r="680" spans="5:5" s="3" customFormat="1">
      <c r="E680" s="54"/>
    </row>
    <row r="681" spans="5:5" s="3" customFormat="1">
      <c r="E681" s="54"/>
    </row>
    <row r="682" spans="5:5" s="3" customFormat="1">
      <c r="E682" s="54"/>
    </row>
    <row r="683" spans="5:5" s="3" customFormat="1">
      <c r="E683" s="54"/>
    </row>
    <row r="684" spans="5:5" s="3" customFormat="1">
      <c r="E684" s="54"/>
    </row>
    <row r="685" spans="5:5" s="3" customFormat="1">
      <c r="E685" s="54"/>
    </row>
    <row r="686" spans="5:5" s="3" customFormat="1">
      <c r="E686" s="54"/>
    </row>
    <row r="687" spans="5:5" s="3" customFormat="1">
      <c r="E687" s="54"/>
    </row>
    <row r="688" spans="5:5" s="3" customFormat="1">
      <c r="E688" s="54"/>
    </row>
    <row r="689" spans="5:5" s="3" customFormat="1">
      <c r="E689" s="54"/>
    </row>
    <row r="690" spans="5:5" s="3" customFormat="1">
      <c r="E690" s="54"/>
    </row>
    <row r="691" spans="5:5" s="3" customFormat="1">
      <c r="E691" s="54"/>
    </row>
    <row r="692" spans="5:5" s="3" customFormat="1">
      <c r="E692" s="54"/>
    </row>
    <row r="693" spans="5:5" s="3" customFormat="1">
      <c r="E693" s="54"/>
    </row>
    <row r="694" spans="5:5" s="3" customFormat="1">
      <c r="E694" s="54"/>
    </row>
    <row r="695" spans="5:5" s="3" customFormat="1">
      <c r="E695" s="54"/>
    </row>
    <row r="696" spans="5:5" s="3" customFormat="1">
      <c r="E696" s="54"/>
    </row>
    <row r="697" spans="5:5" s="3" customFormat="1">
      <c r="E697" s="54"/>
    </row>
    <row r="698" spans="5:5" s="3" customFormat="1">
      <c r="E698" s="54"/>
    </row>
    <row r="699" spans="5:5" s="3" customFormat="1">
      <c r="E699" s="54"/>
    </row>
    <row r="700" spans="5:5" s="3" customFormat="1">
      <c r="E700" s="54"/>
    </row>
    <row r="701" spans="5:5" s="3" customFormat="1">
      <c r="E701" s="54"/>
    </row>
    <row r="702" spans="5:5" s="3" customFormat="1">
      <c r="E702" s="54"/>
    </row>
    <row r="703" spans="5:5" s="3" customFormat="1">
      <c r="E703" s="54"/>
    </row>
    <row r="704" spans="5:5" s="3" customFormat="1">
      <c r="E704" s="54"/>
    </row>
    <row r="705" spans="5:5" s="3" customFormat="1">
      <c r="E705" s="54"/>
    </row>
    <row r="706" spans="5:5" s="3" customFormat="1">
      <c r="E706" s="54"/>
    </row>
    <row r="707" spans="5:5" s="3" customFormat="1">
      <c r="E707" s="54"/>
    </row>
    <row r="708" spans="5:5" s="3" customFormat="1">
      <c r="E708" s="54"/>
    </row>
    <row r="709" spans="5:5" s="3" customFormat="1">
      <c r="E709" s="54"/>
    </row>
    <row r="710" spans="5:5" s="3" customFormat="1">
      <c r="E710" s="54"/>
    </row>
    <row r="711" spans="5:5" s="3" customFormat="1">
      <c r="E711" s="54"/>
    </row>
    <row r="712" spans="5:5" s="3" customFormat="1">
      <c r="E712" s="54"/>
    </row>
    <row r="713" spans="5:5" s="3" customFormat="1">
      <c r="E713" s="54"/>
    </row>
    <row r="714" spans="5:5" s="3" customFormat="1">
      <c r="E714" s="54"/>
    </row>
    <row r="715" spans="5:5" s="3" customFormat="1">
      <c r="E715" s="54"/>
    </row>
    <row r="716" spans="5:5" s="3" customFormat="1">
      <c r="E716" s="54"/>
    </row>
    <row r="717" spans="5:5" s="3" customFormat="1">
      <c r="E717" s="54"/>
    </row>
    <row r="718" spans="5:5" s="3" customFormat="1">
      <c r="E718" s="54"/>
    </row>
  </sheetData>
  <mergeCells count="32">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B4:S42"/>
  <sheetViews>
    <sheetView topLeftCell="A22" zoomScale="70" zoomScaleNormal="70" workbookViewId="0">
      <selection activeCell="I10" sqref="I10"/>
    </sheetView>
  </sheetViews>
  <sheetFormatPr baseColWidth="10" defaultColWidth="11.42578125" defaultRowHeight="15"/>
  <cols>
    <col min="1" max="1" width="3.7109375" style="3" customWidth="1"/>
    <col min="2" max="2" width="6.7109375" style="3" customWidth="1"/>
    <col min="3" max="3" width="11.42578125" style="3" customWidth="1"/>
    <col min="4" max="4" width="29.7109375" style="3" customWidth="1"/>
    <col min="5" max="9" width="25.28515625" style="3" customWidth="1"/>
    <col min="10" max="11" width="11.42578125" style="3"/>
    <col min="12" max="12" width="4.5703125" style="3" customWidth="1"/>
    <col min="13" max="13" width="2.42578125" style="3" hidden="1" customWidth="1"/>
    <col min="14" max="16" width="11.42578125" style="3" hidden="1" customWidth="1"/>
    <col min="17" max="17" width="11.42578125" style="3"/>
    <col min="18" max="18" width="20.7109375" style="3" customWidth="1"/>
    <col min="19" max="19" width="20.85546875" style="3" customWidth="1"/>
    <col min="20" max="20" width="11.42578125" style="3"/>
    <col min="21" max="21" width="17.5703125" style="3" customWidth="1"/>
    <col min="22" max="16384" width="11.42578125" style="3"/>
  </cols>
  <sheetData>
    <row r="4" spans="2:19">
      <c r="B4" s="315" t="s">
        <v>78</v>
      </c>
      <c r="C4" s="315"/>
      <c r="D4" s="315"/>
      <c r="E4" s="316" t="s">
        <v>3</v>
      </c>
      <c r="F4" s="316"/>
      <c r="G4" s="316"/>
      <c r="H4" s="316"/>
      <c r="I4" s="316"/>
      <c r="Q4" s="317" t="s">
        <v>9</v>
      </c>
      <c r="R4" s="317"/>
    </row>
    <row r="5" spans="2:19">
      <c r="B5" s="315"/>
      <c r="C5" s="315"/>
      <c r="D5" s="315"/>
      <c r="E5" s="316"/>
      <c r="F5" s="316"/>
      <c r="G5" s="316"/>
      <c r="H5" s="316"/>
      <c r="I5" s="316"/>
      <c r="Q5" s="317"/>
      <c r="R5" s="317"/>
    </row>
    <row r="6" spans="2:19">
      <c r="B6" s="315"/>
      <c r="C6" s="315"/>
      <c r="D6" s="315"/>
      <c r="E6" s="316"/>
      <c r="F6" s="316"/>
      <c r="G6" s="316"/>
      <c r="H6" s="316"/>
      <c r="I6" s="316"/>
      <c r="Q6" s="317"/>
      <c r="R6" s="317"/>
    </row>
    <row r="7" spans="2:19" ht="15.75" thickBot="1"/>
    <row r="8" spans="2:19" ht="62.25" customHeight="1" thickBot="1">
      <c r="B8" s="318" t="s">
        <v>28</v>
      </c>
      <c r="C8" s="318"/>
      <c r="D8" s="82" t="s">
        <v>109</v>
      </c>
      <c r="E8" s="83">
        <v>5</v>
      </c>
      <c r="F8" s="83">
        <v>10</v>
      </c>
      <c r="G8" s="83">
        <v>15</v>
      </c>
      <c r="H8" s="83">
        <v>20</v>
      </c>
      <c r="I8" s="84">
        <v>25</v>
      </c>
      <c r="K8" s="319" t="s">
        <v>41</v>
      </c>
      <c r="L8" s="320"/>
      <c r="M8" s="320"/>
      <c r="N8" s="320"/>
      <c r="O8" s="320"/>
      <c r="P8" s="321"/>
      <c r="Q8" s="322" t="s">
        <v>77</v>
      </c>
      <c r="R8" s="322"/>
      <c r="S8" s="3" t="s">
        <v>73</v>
      </c>
    </row>
    <row r="9" spans="2:19" ht="62.25" customHeight="1" thickBot="1">
      <c r="B9" s="318"/>
      <c r="C9" s="318"/>
      <c r="D9" s="82" t="s">
        <v>110</v>
      </c>
      <c r="E9" s="85">
        <v>4</v>
      </c>
      <c r="F9" s="85">
        <v>8</v>
      </c>
      <c r="G9" s="83">
        <v>12</v>
      </c>
      <c r="H9" s="83">
        <v>16</v>
      </c>
      <c r="I9" s="84">
        <v>20</v>
      </c>
      <c r="K9" s="323" t="s">
        <v>42</v>
      </c>
      <c r="L9" s="324"/>
      <c r="M9" s="324"/>
      <c r="N9" s="324"/>
      <c r="O9" s="324"/>
      <c r="P9" s="324"/>
      <c r="Q9" s="325" t="s">
        <v>76</v>
      </c>
      <c r="R9" s="326"/>
      <c r="S9" s="3" t="s">
        <v>206</v>
      </c>
    </row>
    <row r="10" spans="2:19" ht="62.25" customHeight="1" thickBot="1">
      <c r="B10" s="318"/>
      <c r="C10" s="318"/>
      <c r="D10" s="82" t="s">
        <v>111</v>
      </c>
      <c r="E10" s="85">
        <v>3</v>
      </c>
      <c r="F10" s="85">
        <v>6</v>
      </c>
      <c r="G10" s="85">
        <v>9</v>
      </c>
      <c r="H10" s="83">
        <v>12</v>
      </c>
      <c r="I10" s="84">
        <v>15</v>
      </c>
      <c r="K10" s="327" t="s">
        <v>37</v>
      </c>
      <c r="L10" s="328"/>
      <c r="M10" s="328"/>
      <c r="N10" s="328"/>
      <c r="O10" s="328"/>
      <c r="P10" s="328"/>
      <c r="Q10" s="322" t="s">
        <v>94</v>
      </c>
      <c r="R10" s="322"/>
      <c r="S10" s="3" t="s">
        <v>205</v>
      </c>
    </row>
    <row r="11" spans="2:19" ht="62.25" customHeight="1">
      <c r="B11" s="318"/>
      <c r="C11" s="318"/>
      <c r="D11" s="82" t="s">
        <v>112</v>
      </c>
      <c r="E11" s="86">
        <v>2</v>
      </c>
      <c r="F11" s="85">
        <v>4</v>
      </c>
      <c r="G11" s="85">
        <v>6</v>
      </c>
      <c r="H11" s="83">
        <v>8</v>
      </c>
      <c r="I11" s="84">
        <v>10</v>
      </c>
      <c r="K11" s="329" t="s">
        <v>43</v>
      </c>
      <c r="L11" s="330"/>
      <c r="M11" s="330"/>
      <c r="N11" s="330"/>
      <c r="O11" s="330"/>
      <c r="P11" s="330"/>
      <c r="Q11" s="322" t="s">
        <v>93</v>
      </c>
      <c r="R11" s="232"/>
      <c r="S11" s="3" t="s">
        <v>93</v>
      </c>
    </row>
    <row r="12" spans="2:19" ht="62.25" customHeight="1">
      <c r="B12" s="318"/>
      <c r="C12" s="318"/>
      <c r="D12" s="82" t="s">
        <v>113</v>
      </c>
      <c r="E12" s="86">
        <v>1</v>
      </c>
      <c r="F12" s="86">
        <v>2</v>
      </c>
      <c r="G12" s="85">
        <v>3</v>
      </c>
      <c r="H12" s="83">
        <v>4</v>
      </c>
      <c r="I12" s="84">
        <v>5</v>
      </c>
    </row>
    <row r="13" spans="2:19" ht="62.25" customHeight="1">
      <c r="E13" s="70" t="s">
        <v>114</v>
      </c>
      <c r="F13" s="70" t="s">
        <v>115</v>
      </c>
      <c r="G13" s="70" t="s">
        <v>116</v>
      </c>
      <c r="H13" s="70" t="s">
        <v>117</v>
      </c>
      <c r="I13" s="70" t="s">
        <v>118</v>
      </c>
    </row>
    <row r="18" spans="4:6" ht="15.75">
      <c r="D18" t="s">
        <v>46</v>
      </c>
      <c r="E18" s="86" t="s">
        <v>43</v>
      </c>
      <c r="F18" s="86">
        <v>1</v>
      </c>
    </row>
    <row r="19" spans="4:6">
      <c r="D19" t="s">
        <v>47</v>
      </c>
      <c r="E19" t="s">
        <v>43</v>
      </c>
      <c r="F19">
        <v>2</v>
      </c>
    </row>
    <row r="20" spans="4:6">
      <c r="D20" t="s">
        <v>48</v>
      </c>
      <c r="E20" t="s">
        <v>37</v>
      </c>
      <c r="F20">
        <v>2</v>
      </c>
    </row>
    <row r="21" spans="4:6">
      <c r="D21" t="s">
        <v>49</v>
      </c>
      <c r="E21" t="s">
        <v>45</v>
      </c>
      <c r="F21">
        <v>3</v>
      </c>
    </row>
    <row r="22" spans="4:6">
      <c r="D22" t="s">
        <v>50</v>
      </c>
      <c r="E22" t="s">
        <v>41</v>
      </c>
      <c r="F22">
        <v>4</v>
      </c>
    </row>
    <row r="23" spans="4:6">
      <c r="D23" t="s">
        <v>52</v>
      </c>
      <c r="E23" t="s">
        <v>43</v>
      </c>
      <c r="F23">
        <v>1</v>
      </c>
    </row>
    <row r="24" spans="4:6">
      <c r="D24" t="s">
        <v>53</v>
      </c>
      <c r="E24" t="s">
        <v>37</v>
      </c>
      <c r="F24">
        <v>2</v>
      </c>
    </row>
    <row r="25" spans="4:6">
      <c r="D25" t="s">
        <v>54</v>
      </c>
      <c r="E25" t="s">
        <v>37</v>
      </c>
      <c r="F25">
        <v>2</v>
      </c>
    </row>
    <row r="26" spans="4:6">
      <c r="D26" t="s">
        <v>55</v>
      </c>
      <c r="E26" t="s">
        <v>42</v>
      </c>
      <c r="F26">
        <v>3</v>
      </c>
    </row>
    <row r="27" spans="4:6">
      <c r="D27" t="s">
        <v>56</v>
      </c>
      <c r="E27" t="s">
        <v>41</v>
      </c>
      <c r="F27">
        <v>4</v>
      </c>
    </row>
    <row r="28" spans="4:6">
      <c r="D28" t="s">
        <v>57</v>
      </c>
      <c r="E28" t="s">
        <v>37</v>
      </c>
      <c r="F28">
        <v>2</v>
      </c>
    </row>
    <row r="29" spans="4:6">
      <c r="D29" t="s">
        <v>51</v>
      </c>
      <c r="E29" t="s">
        <v>37</v>
      </c>
      <c r="F29">
        <v>2</v>
      </c>
    </row>
    <row r="30" spans="4:6">
      <c r="D30" t="s">
        <v>65</v>
      </c>
      <c r="E30" t="s">
        <v>37</v>
      </c>
      <c r="F30">
        <v>2</v>
      </c>
    </row>
    <row r="31" spans="4:6">
      <c r="D31" t="s">
        <v>58</v>
      </c>
      <c r="E31" t="s">
        <v>42</v>
      </c>
      <c r="F31">
        <v>3</v>
      </c>
    </row>
    <row r="32" spans="4:6">
      <c r="D32" t="s">
        <v>59</v>
      </c>
      <c r="E32" t="s">
        <v>41</v>
      </c>
      <c r="F32">
        <v>4</v>
      </c>
    </row>
    <row r="33" spans="4:6">
      <c r="D33" t="s">
        <v>60</v>
      </c>
      <c r="E33" t="s">
        <v>37</v>
      </c>
      <c r="F33">
        <v>2</v>
      </c>
    </row>
    <row r="34" spans="4:6">
      <c r="D34" t="s">
        <v>61</v>
      </c>
      <c r="E34" t="s">
        <v>37</v>
      </c>
      <c r="F34">
        <v>2</v>
      </c>
    </row>
    <row r="35" spans="4:6">
      <c r="D35" t="s">
        <v>62</v>
      </c>
      <c r="E35" t="s">
        <v>42</v>
      </c>
      <c r="F35">
        <v>3</v>
      </c>
    </row>
    <row r="36" spans="4:6">
      <c r="D36" t="s">
        <v>63</v>
      </c>
      <c r="E36" t="s">
        <v>42</v>
      </c>
      <c r="F36">
        <v>3</v>
      </c>
    </row>
    <row r="37" spans="4:6">
      <c r="D37" t="s">
        <v>64</v>
      </c>
      <c r="E37" t="s">
        <v>41</v>
      </c>
      <c r="F37">
        <v>4</v>
      </c>
    </row>
    <row r="38" spans="4:6">
      <c r="D38" t="s">
        <v>68</v>
      </c>
      <c r="E38" t="s">
        <v>42</v>
      </c>
      <c r="F38">
        <v>3</v>
      </c>
    </row>
    <row r="39" spans="4:6">
      <c r="D39" t="s">
        <v>69</v>
      </c>
      <c r="E39" t="s">
        <v>42</v>
      </c>
      <c r="F39">
        <v>3</v>
      </c>
    </row>
    <row r="40" spans="4:6">
      <c r="D40" t="s">
        <v>70</v>
      </c>
      <c r="E40" t="s">
        <v>42</v>
      </c>
      <c r="F40">
        <v>3</v>
      </c>
    </row>
    <row r="41" spans="4:6">
      <c r="D41" t="s">
        <v>71</v>
      </c>
      <c r="E41" t="s">
        <v>42</v>
      </c>
      <c r="F41">
        <v>3</v>
      </c>
    </row>
    <row r="42" spans="4:6">
      <c r="D42" t="s">
        <v>72</v>
      </c>
      <c r="E42" t="s">
        <v>41</v>
      </c>
      <c r="F42">
        <v>4</v>
      </c>
    </row>
  </sheetData>
  <mergeCells count="12">
    <mergeCell ref="B4:D6"/>
    <mergeCell ref="E4:I6"/>
    <mergeCell ref="Q4:R6"/>
    <mergeCell ref="B8:C12"/>
    <mergeCell ref="K8:P8"/>
    <mergeCell ref="Q8:R8"/>
    <mergeCell ref="K9:P9"/>
    <mergeCell ref="Q9:R9"/>
    <mergeCell ref="K10:P10"/>
    <mergeCell ref="Q10:R10"/>
    <mergeCell ref="K11:P11"/>
    <mergeCell ref="Q11:R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JK39"/>
  <sheetViews>
    <sheetView topLeftCell="A8" zoomScale="71" zoomScaleNormal="71" workbookViewId="0">
      <selection activeCell="R50" sqref="R50"/>
    </sheetView>
  </sheetViews>
  <sheetFormatPr baseColWidth="10" defaultColWidth="11.42578125" defaultRowHeight="15"/>
  <cols>
    <col min="1" max="1" width="18.42578125" style="10" customWidth="1"/>
    <col min="2" max="2" width="35.8554687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48.28515625" customWidth="1"/>
    <col min="14" max="169" width="11.42578125" style="3"/>
  </cols>
  <sheetData>
    <row r="1" spans="1:271" s="15" customFormat="1" ht="16.5" customHeight="1">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37">
        <f>'5. Mapa Final'!A10</f>
        <v>1</v>
      </c>
      <c r="B10" s="337" t="str">
        <f>'5. Mapa Final'!B10</f>
        <v>Ofrecer, prometer, entregar, aceptar o solicitar una ventaja indebida para conseguir el favorecimiento competitivo  en  la adjudicación y adiciones  de  contratos relacionados con la elaboración de  estudios o investigaciones socio – jurídicas ,  en beneficio propio y de terceros.</v>
      </c>
      <c r="C10" s="337" t="str">
        <f>'5. Mapa Final'!C10</f>
        <v xml:space="preserve">Cuando por indebido interés 
Ofrecer, prometer, entregar, aceptar o solicitar una ventaja indebida para conseguir el favorecimiento competitivo  en  la adjudicación y adiciones  de  contratos relacionados con la elaboración de  estudios o investigaciones socio – jurídicas ,  en beneficio propio y de terceros
 </v>
      </c>
      <c r="D10" s="340" t="str">
        <f>'5. Mapa Final'!J10</f>
        <v>Muy Baja - 1</v>
      </c>
      <c r="E10" s="344" t="str">
        <f>'5. Mapa Final'!K10</f>
        <v>Moderado - 3</v>
      </c>
      <c r="F10" s="331" t="str">
        <f>'5. Mapa Final'!M10</f>
        <v>Moderado - 3</v>
      </c>
      <c r="G10" s="223" t="s">
        <v>206</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38"/>
      <c r="B11" s="338"/>
      <c r="C11" s="338"/>
      <c r="D11" s="341"/>
      <c r="E11" s="345"/>
      <c r="F11" s="332"/>
      <c r="G11" s="223"/>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38"/>
      <c r="B12" s="338"/>
      <c r="C12" s="338"/>
      <c r="D12" s="341"/>
      <c r="E12" s="345"/>
      <c r="F12" s="332"/>
      <c r="G12" s="223"/>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38"/>
      <c r="B13" s="338"/>
      <c r="C13" s="338"/>
      <c r="D13" s="341"/>
      <c r="E13" s="345"/>
      <c r="F13" s="332"/>
      <c r="G13" s="223"/>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38"/>
      <c r="B14" s="338"/>
      <c r="C14" s="338"/>
      <c r="D14" s="341"/>
      <c r="E14" s="345"/>
      <c r="F14" s="332"/>
      <c r="G14" s="223"/>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38"/>
      <c r="B15" s="338"/>
      <c r="C15" s="338"/>
      <c r="D15" s="341"/>
      <c r="E15" s="345"/>
      <c r="F15" s="332"/>
      <c r="G15" s="223"/>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38"/>
      <c r="B16" s="338"/>
      <c r="C16" s="338"/>
      <c r="D16" s="341"/>
      <c r="E16" s="345"/>
      <c r="F16" s="332"/>
      <c r="G16" s="223"/>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38"/>
      <c r="B17" s="338"/>
      <c r="C17" s="338"/>
      <c r="D17" s="342"/>
      <c r="E17" s="346"/>
      <c r="F17" s="332"/>
      <c r="G17" s="223"/>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38"/>
      <c r="B18" s="338"/>
      <c r="C18" s="338"/>
      <c r="D18" s="342"/>
      <c r="E18" s="346"/>
      <c r="F18" s="332"/>
      <c r="G18" s="223"/>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39"/>
      <c r="B19" s="339"/>
      <c r="C19" s="339"/>
      <c r="D19" s="343"/>
      <c r="E19" s="347"/>
      <c r="F19" s="333"/>
      <c r="G19" s="224"/>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37">
        <f>'5. Mapa Final'!A20</f>
        <v>2</v>
      </c>
      <c r="B20" s="337" t="str">
        <f>'5. Mapa Final'!B20</f>
        <v>Ofrecer, prometer, entregar, aceptar o solicitar una ventaja indebida para influir o direccionar los conceptos en la supervisón técnica en los procesos de contratación con el objetivo de favorecer intereses propios o de terceros.</v>
      </c>
      <c r="C20" s="337" t="str">
        <f>'5. Mapa Final'!C20</f>
        <v>Cuando se favorece indebidamente a contratistas a través de conceptos en la supervisión técnica que direccionen la ejecución del contrato en beneficio propio o de terceros</v>
      </c>
      <c r="D20" s="340" t="str">
        <f>'5. Mapa Final'!J20</f>
        <v>Muy Baja - 1</v>
      </c>
      <c r="E20" s="344" t="str">
        <f>'5. Mapa Final'!K20</f>
        <v>Moderado - 3</v>
      </c>
      <c r="F20" s="331" t="str">
        <f>'5. Mapa Final'!M20</f>
        <v>Moderado - 3</v>
      </c>
      <c r="G20" s="223"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38"/>
      <c r="B21" s="338"/>
      <c r="C21" s="338"/>
      <c r="D21" s="341"/>
      <c r="E21" s="345"/>
      <c r="F21" s="332"/>
      <c r="G21" s="223"/>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38"/>
      <c r="B22" s="338"/>
      <c r="C22" s="338"/>
      <c r="D22" s="341"/>
      <c r="E22" s="345"/>
      <c r="F22" s="332"/>
      <c r="G22" s="223"/>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38"/>
      <c r="B23" s="338"/>
      <c r="C23" s="338"/>
      <c r="D23" s="341"/>
      <c r="E23" s="345"/>
      <c r="F23" s="332"/>
      <c r="G23" s="223"/>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38"/>
      <c r="B24" s="338"/>
      <c r="C24" s="338"/>
      <c r="D24" s="341"/>
      <c r="E24" s="345"/>
      <c r="F24" s="332"/>
      <c r="G24" s="223"/>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38"/>
      <c r="B25" s="338"/>
      <c r="C25" s="338"/>
      <c r="D25" s="341"/>
      <c r="E25" s="345"/>
      <c r="F25" s="332"/>
      <c r="G25" s="223"/>
      <c r="H25" s="335"/>
      <c r="I25" s="335"/>
      <c r="J25" s="335"/>
      <c r="K25" s="335"/>
      <c r="L25" s="335"/>
      <c r="M25" s="335"/>
      <c r="N25" s="30"/>
      <c r="O25" s="30"/>
    </row>
    <row r="26" spans="1:169">
      <c r="A26" s="338"/>
      <c r="B26" s="338"/>
      <c r="C26" s="338"/>
      <c r="D26" s="341"/>
      <c r="E26" s="345"/>
      <c r="F26" s="332"/>
      <c r="G26" s="223"/>
      <c r="H26" s="335"/>
      <c r="I26" s="335"/>
      <c r="J26" s="335"/>
      <c r="K26" s="335"/>
      <c r="L26" s="335"/>
      <c r="M26" s="335"/>
      <c r="N26" s="30"/>
      <c r="O26" s="30"/>
    </row>
    <row r="27" spans="1:169">
      <c r="A27" s="338"/>
      <c r="B27" s="338"/>
      <c r="C27" s="338"/>
      <c r="D27" s="342"/>
      <c r="E27" s="346"/>
      <c r="F27" s="332"/>
      <c r="G27" s="223"/>
      <c r="H27" s="335"/>
      <c r="I27" s="335"/>
      <c r="J27" s="335"/>
      <c r="K27" s="335"/>
      <c r="L27" s="335"/>
      <c r="M27" s="335"/>
      <c r="N27" s="30"/>
      <c r="O27" s="30"/>
    </row>
    <row r="28" spans="1:169">
      <c r="A28" s="338"/>
      <c r="B28" s="338"/>
      <c r="C28" s="338"/>
      <c r="D28" s="342"/>
      <c r="E28" s="346"/>
      <c r="F28" s="332"/>
      <c r="G28" s="223"/>
      <c r="H28" s="335"/>
      <c r="I28" s="335"/>
      <c r="J28" s="335"/>
      <c r="K28" s="335"/>
      <c r="L28" s="335"/>
      <c r="M28" s="335"/>
      <c r="N28" s="30"/>
      <c r="O28" s="30"/>
    </row>
    <row r="29" spans="1:169" ht="15.75" thickBot="1">
      <c r="A29" s="339"/>
      <c r="B29" s="339"/>
      <c r="C29" s="339"/>
      <c r="D29" s="343"/>
      <c r="E29" s="347"/>
      <c r="F29" s="333"/>
      <c r="G29" s="224"/>
      <c r="H29" s="336"/>
      <c r="I29" s="336"/>
      <c r="J29" s="336"/>
      <c r="K29" s="336"/>
      <c r="L29" s="336"/>
      <c r="M29" s="336"/>
      <c r="N29" s="30"/>
      <c r="O29" s="30"/>
    </row>
    <row r="30" spans="1:169">
      <c r="A30" s="337" t="e">
        <f>'5. Mapa Final'!#REF!</f>
        <v>#REF!</v>
      </c>
      <c r="B30" s="337" t="e">
        <f>'5. Mapa Final'!#REF!</f>
        <v>#REF!</v>
      </c>
      <c r="C30" s="337" t="e">
        <f>'5. Mapa Final'!#REF!</f>
        <v>#REF!</v>
      </c>
      <c r="D30" s="340" t="e">
        <f>'5. Mapa Final'!#REF!</f>
        <v>#REF!</v>
      </c>
      <c r="E30" s="344" t="e">
        <f>'5. Mapa Final'!#REF!</f>
        <v>#REF!</v>
      </c>
      <c r="F30" s="331" t="e">
        <f>'5. Mapa Final'!#REF!</f>
        <v>#REF!</v>
      </c>
      <c r="G30" s="223" t="s">
        <v>205</v>
      </c>
      <c r="H30" s="334"/>
      <c r="I30" s="334"/>
      <c r="J30" s="334"/>
      <c r="K30" s="334"/>
      <c r="L30" s="334"/>
      <c r="M30" s="334"/>
    </row>
    <row r="31" spans="1:169">
      <c r="A31" s="338"/>
      <c r="B31" s="338"/>
      <c r="C31" s="338"/>
      <c r="D31" s="341"/>
      <c r="E31" s="345"/>
      <c r="F31" s="332"/>
      <c r="G31" s="223"/>
      <c r="H31" s="335"/>
      <c r="I31" s="335"/>
      <c r="J31" s="335"/>
      <c r="K31" s="335"/>
      <c r="L31" s="335"/>
      <c r="M31" s="335"/>
    </row>
    <row r="32" spans="1:169">
      <c r="A32" s="338"/>
      <c r="B32" s="338"/>
      <c r="C32" s="338"/>
      <c r="D32" s="341"/>
      <c r="E32" s="345"/>
      <c r="F32" s="332"/>
      <c r="G32" s="223"/>
      <c r="H32" s="335"/>
      <c r="I32" s="335"/>
      <c r="J32" s="335"/>
      <c r="K32" s="335"/>
      <c r="L32" s="335"/>
      <c r="M32" s="335"/>
    </row>
    <row r="33" spans="1:13">
      <c r="A33" s="338"/>
      <c r="B33" s="338"/>
      <c r="C33" s="338"/>
      <c r="D33" s="341"/>
      <c r="E33" s="345"/>
      <c r="F33" s="332"/>
      <c r="G33" s="223"/>
      <c r="H33" s="335"/>
      <c r="I33" s="335"/>
      <c r="J33" s="335"/>
      <c r="K33" s="335"/>
      <c r="L33" s="335"/>
      <c r="M33" s="335"/>
    </row>
    <row r="34" spans="1:13">
      <c r="A34" s="338"/>
      <c r="B34" s="338"/>
      <c r="C34" s="338"/>
      <c r="D34" s="341"/>
      <c r="E34" s="345"/>
      <c r="F34" s="332"/>
      <c r="G34" s="223"/>
      <c r="H34" s="335"/>
      <c r="I34" s="335"/>
      <c r="J34" s="335"/>
      <c r="K34" s="335"/>
      <c r="L34" s="335"/>
      <c r="M34" s="335"/>
    </row>
    <row r="35" spans="1:13">
      <c r="A35" s="338"/>
      <c r="B35" s="338"/>
      <c r="C35" s="338"/>
      <c r="D35" s="341"/>
      <c r="E35" s="345"/>
      <c r="F35" s="332"/>
      <c r="G35" s="223"/>
      <c r="H35" s="335"/>
      <c r="I35" s="335"/>
      <c r="J35" s="335"/>
      <c r="K35" s="335"/>
      <c r="L35" s="335"/>
      <c r="M35" s="335"/>
    </row>
    <row r="36" spans="1:13">
      <c r="A36" s="338"/>
      <c r="B36" s="338"/>
      <c r="C36" s="338"/>
      <c r="D36" s="341"/>
      <c r="E36" s="345"/>
      <c r="F36" s="332"/>
      <c r="G36" s="223"/>
      <c r="H36" s="335"/>
      <c r="I36" s="335"/>
      <c r="J36" s="335"/>
      <c r="K36" s="335"/>
      <c r="L36" s="335"/>
      <c r="M36" s="335"/>
    </row>
    <row r="37" spans="1:13">
      <c r="A37" s="338"/>
      <c r="B37" s="338"/>
      <c r="C37" s="338"/>
      <c r="D37" s="342"/>
      <c r="E37" s="346"/>
      <c r="F37" s="332"/>
      <c r="G37" s="223"/>
      <c r="H37" s="335"/>
      <c r="I37" s="335"/>
      <c r="J37" s="335"/>
      <c r="K37" s="335"/>
      <c r="L37" s="335"/>
      <c r="M37" s="335"/>
    </row>
    <row r="38" spans="1:13">
      <c r="A38" s="338"/>
      <c r="B38" s="338"/>
      <c r="C38" s="338"/>
      <c r="D38" s="342"/>
      <c r="E38" s="346"/>
      <c r="F38" s="332"/>
      <c r="G38" s="223"/>
      <c r="H38" s="335"/>
      <c r="I38" s="335"/>
      <c r="J38" s="335"/>
      <c r="K38" s="335"/>
      <c r="L38" s="335"/>
      <c r="M38" s="335"/>
    </row>
    <row r="39" spans="1:13" ht="15.75" thickBot="1">
      <c r="A39" s="339"/>
      <c r="B39" s="339"/>
      <c r="C39" s="339"/>
      <c r="D39" s="343"/>
      <c r="E39" s="347"/>
      <c r="F39" s="333"/>
      <c r="G39" s="224"/>
      <c r="H39" s="336"/>
      <c r="I39" s="336"/>
      <c r="J39" s="336"/>
      <c r="K39" s="336"/>
      <c r="L39" s="336"/>
      <c r="M39" s="336"/>
    </row>
  </sheetData>
  <mergeCells count="57">
    <mergeCell ref="H7:H8"/>
    <mergeCell ref="I7:J7"/>
    <mergeCell ref="K7:L7"/>
    <mergeCell ref="M7:M8"/>
    <mergeCell ref="A6:B6"/>
    <mergeCell ref="C6:G6"/>
    <mergeCell ref="A7:C7"/>
    <mergeCell ref="D7:F7"/>
    <mergeCell ref="G7:G8"/>
    <mergeCell ref="K1:M3"/>
    <mergeCell ref="A4:B4"/>
    <mergeCell ref="C4:G4"/>
    <mergeCell ref="H4:J4"/>
    <mergeCell ref="A5:B5"/>
    <mergeCell ref="C5:G5"/>
    <mergeCell ref="A1:B2"/>
    <mergeCell ref="C1:J3"/>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L20:L29"/>
    <mergeCell ref="M20:M29"/>
    <mergeCell ref="B10:B19"/>
    <mergeCell ref="B20:B29"/>
    <mergeCell ref="F20:F29"/>
    <mergeCell ref="A30:A39"/>
    <mergeCell ref="A20:A29"/>
    <mergeCell ref="C20:C29"/>
    <mergeCell ref="D10:D19"/>
    <mergeCell ref="E10:E19"/>
    <mergeCell ref="B30:B39"/>
    <mergeCell ref="C30:C39"/>
    <mergeCell ref="D20:D29"/>
    <mergeCell ref="E20:E29"/>
    <mergeCell ref="D30:D39"/>
    <mergeCell ref="E30:E39"/>
    <mergeCell ref="F30:F39"/>
    <mergeCell ref="G20:G29"/>
    <mergeCell ref="H20:H29"/>
    <mergeCell ref="I20:I29"/>
    <mergeCell ref="G30:G39"/>
    <mergeCell ref="H30:H39"/>
    <mergeCell ref="I30:I39"/>
  </mergeCells>
  <conditionalFormatting sqref="A7:B7 C8 A10:C10 A20:C20 A30:C30">
    <cfRule type="containsText" dxfId="179" priority="669" operator="containsText" text="3- Moderado">
      <formula>NOT(ISERROR(SEARCH("3- Moderado",A7)))</formula>
    </cfRule>
    <cfRule type="containsText" dxfId="178" priority="670" operator="containsText" text="6- Moderado">
      <formula>NOT(ISERROR(SEARCH("6- Moderado",A7)))</formula>
    </cfRule>
    <cfRule type="containsText" dxfId="177" priority="671" operator="containsText" text="4- Moderado">
      <formula>NOT(ISERROR(SEARCH("4- Moderado",A7)))</formula>
    </cfRule>
    <cfRule type="containsText" dxfId="176" priority="672" operator="containsText" text="3- Bajo">
      <formula>NOT(ISERROR(SEARCH("3- Bajo",A7)))</formula>
    </cfRule>
    <cfRule type="containsText" dxfId="175" priority="673" operator="containsText" text="4- Bajo">
      <formula>NOT(ISERROR(SEARCH("4- Bajo",A7)))</formula>
    </cfRule>
    <cfRule type="containsText" dxfId="174" priority="674" operator="containsText" text="1- Bajo">
      <formula>NOT(ISERROR(SEARCH("1- Bajo",A7)))</formula>
    </cfRule>
  </conditionalFormatting>
  <conditionalFormatting sqref="D10:E10 D20:E20 D30:E30">
    <cfRule type="containsText" dxfId="173" priority="645" operator="containsText" text="3- Moderado">
      <formula>NOT(ISERROR(SEARCH("3- Moderado",D10)))</formula>
    </cfRule>
    <cfRule type="containsText" dxfId="172" priority="646" operator="containsText" text="6- Moderado">
      <formula>NOT(ISERROR(SEARCH("6- Moderado",D10)))</formula>
    </cfRule>
    <cfRule type="containsText" dxfId="171" priority="647" operator="containsText" text="4- Moderado">
      <formula>NOT(ISERROR(SEARCH("4- Moderado",D10)))</formula>
    </cfRule>
    <cfRule type="containsText" dxfId="170" priority="648" operator="containsText" text="3- Bajo">
      <formula>NOT(ISERROR(SEARCH("3- Bajo",D10)))</formula>
    </cfRule>
    <cfRule type="containsText" dxfId="169" priority="649" operator="containsText" text="4- Bajo">
      <formula>NOT(ISERROR(SEARCH("4- Bajo",D10)))</formula>
    </cfRule>
    <cfRule type="containsText" dxfId="168" priority="650" operator="containsText" text="1- Bajo">
      <formula>NOT(ISERROR(SEARCH("1- Bajo",D10)))</formula>
    </cfRule>
  </conditionalFormatting>
  <conditionalFormatting sqref="E8">
    <cfRule type="containsText" dxfId="167" priority="615" operator="containsText" text="3- Moderado">
      <formula>NOT(ISERROR(SEARCH("3- Moderado",E8)))</formula>
    </cfRule>
    <cfRule type="containsText" dxfId="166" priority="616" operator="containsText" text="6- Moderado">
      <formula>NOT(ISERROR(SEARCH("6- Moderado",E8)))</formula>
    </cfRule>
    <cfRule type="containsText" dxfId="165" priority="617" operator="containsText" text="4- Moderado">
      <formula>NOT(ISERROR(SEARCH("4- Moderado",E8)))</formula>
    </cfRule>
    <cfRule type="containsText" dxfId="164" priority="618" operator="containsText" text="3- Bajo">
      <formula>NOT(ISERROR(SEARCH("3- Bajo",E8)))</formula>
    </cfRule>
    <cfRule type="containsText" dxfId="163" priority="619" operator="containsText" text="4- Bajo">
      <formula>NOT(ISERROR(SEARCH("4- Bajo",E8)))</formula>
    </cfRule>
    <cfRule type="containsText" dxfId="162" priority="620" operator="containsText" text="1- Bajo">
      <formula>NOT(ISERROR(SEARCH("1- Bajo",E8)))</formula>
    </cfRule>
  </conditionalFormatting>
  <conditionalFormatting sqref="F8">
    <cfRule type="containsText" dxfId="161" priority="609" operator="containsText" text="3- Moderado">
      <formula>NOT(ISERROR(SEARCH("3- Moderado",F8)))</formula>
    </cfRule>
    <cfRule type="containsText" dxfId="160" priority="610" operator="containsText" text="6- Moderado">
      <formula>NOT(ISERROR(SEARCH("6- Moderado",F8)))</formula>
    </cfRule>
    <cfRule type="containsText" dxfId="159" priority="611" operator="containsText" text="4- Moderado">
      <formula>NOT(ISERROR(SEARCH("4- Moderado",F8)))</formula>
    </cfRule>
    <cfRule type="containsText" dxfId="158" priority="612" operator="containsText" text="3- Bajo">
      <formula>NOT(ISERROR(SEARCH("3- Bajo",F8)))</formula>
    </cfRule>
    <cfRule type="containsText" dxfId="157" priority="613" operator="containsText" text="4- Bajo">
      <formula>NOT(ISERROR(SEARCH("4- Bajo",F8)))</formula>
    </cfRule>
    <cfRule type="containsText" dxfId="156" priority="614" operator="containsText" text="1- Bajo">
      <formula>NOT(ISERROR(SEARCH("1- Bajo",F8)))</formula>
    </cfRule>
  </conditionalFormatting>
  <conditionalFormatting sqref="D10:D39">
    <cfRule type="containsText" dxfId="155" priority="578" operator="containsText" text="Media">
      <formula>NOT(ISERROR(SEARCH("Media",D10)))</formula>
    </cfRule>
  </conditionalFormatting>
  <conditionalFormatting sqref="E10:E39">
    <cfRule type="containsText" dxfId="154" priority="577" operator="containsText" text="Moderado">
      <formula>NOT(ISERROR(SEARCH("Moderado",E10)))</formula>
    </cfRule>
  </conditionalFormatting>
  <conditionalFormatting sqref="D10:D39">
    <cfRule type="containsText" dxfId="153" priority="560" operator="containsText" text="Baja">
      <formula>NOT(ISERROR(SEARCH("Baja",D10)))</formula>
    </cfRule>
    <cfRule type="containsText" dxfId="152" priority="561" operator="containsText" text="Muy Baja">
      <formula>NOT(ISERROR(SEARCH("Muy Baja",D10)))</formula>
    </cfRule>
  </conditionalFormatting>
  <conditionalFormatting sqref="D10:D39">
    <cfRule type="containsText" dxfId="151" priority="558" operator="containsText" text="Muy Alta">
      <formula>NOT(ISERROR(SEARCH("Muy Alta",D10)))</formula>
    </cfRule>
    <cfRule type="containsText" dxfId="150" priority="559" operator="containsText" text="Alta">
      <formula>NOT(ISERROR(SEARCH("Alta",D10)))</formula>
    </cfRule>
  </conditionalFormatting>
  <conditionalFormatting sqref="E10:E39">
    <cfRule type="containsText" dxfId="149" priority="554" operator="containsText" text="Catastrófico">
      <formula>NOT(ISERROR(SEARCH("Catastrófico",E10)))</formula>
    </cfRule>
    <cfRule type="containsText" dxfId="148" priority="555" operator="containsText" text="Mayor">
      <formula>NOT(ISERROR(SEARCH("Mayor",E10)))</formula>
    </cfRule>
    <cfRule type="containsText" dxfId="147" priority="556" operator="containsText" text="Menor">
      <formula>NOT(ISERROR(SEARCH("Menor",E10)))</formula>
    </cfRule>
    <cfRule type="containsText" dxfId="146" priority="557" operator="containsText" text="Leve">
      <formula>NOT(ISERROR(SEARCH("Leve",E10)))</formula>
    </cfRule>
  </conditionalFormatting>
  <conditionalFormatting sqref="D8">
    <cfRule type="containsText" dxfId="145" priority="1" operator="containsText" text="3- Moderado">
      <formula>NOT(ISERROR(SEARCH("3- Moderado",D8)))</formula>
    </cfRule>
    <cfRule type="containsText" dxfId="144" priority="2" operator="containsText" text="6- Moderado">
      <formula>NOT(ISERROR(SEARCH("6- Moderado",D8)))</formula>
    </cfRule>
    <cfRule type="containsText" dxfId="143" priority="3" operator="containsText" text="4- Moderado">
      <formula>NOT(ISERROR(SEARCH("4- Moderado",D8)))</formula>
    </cfRule>
    <cfRule type="containsText" dxfId="142" priority="4" operator="containsText" text="3- Bajo">
      <formula>NOT(ISERROR(SEARCH("3- Bajo",D8)))</formula>
    </cfRule>
    <cfRule type="containsText" dxfId="141" priority="5" operator="containsText" text="4- Bajo">
      <formula>NOT(ISERROR(SEARCH("4- Bajo",D8)))</formula>
    </cfRule>
    <cfRule type="containsText" dxfId="140" priority="6" operator="containsText" text="1- Bajo">
      <formula>NOT(ISERROR(SEARCH("1- Bajo",D8)))</formula>
    </cfRule>
  </conditionalFormatting>
  <conditionalFormatting sqref="F10:F39">
    <cfRule type="containsText" dxfId="139" priority="713" operator="containsText" text="Moderado">
      <formula>NOT(ISERROR(SEARCH("Moderado",F10)))</formula>
    </cfRule>
    <cfRule type="containsText" dxfId="138" priority="714" operator="containsText" text="Bajo">
      <formula>NOT(ISERROR(SEARCH("Bajo",F10)))</formula>
    </cfRule>
    <cfRule type="containsText" dxfId="137" priority="715" operator="containsText" text="Moderado">
      <formula>NOT(ISERROR(SEARCH("Moderado",F10)))</formula>
    </cfRule>
    <cfRule type="containsText" dxfId="136" priority="716" operator="containsText" text="Alto">
      <formula>NOT(ISERROR(SEARCH("Alto",F10)))</formula>
    </cfRule>
    <cfRule type="containsText" dxfId="135" priority="717" operator="containsText" text="Extremo">
      <formula>NOT(ISERROR(SEARCH("Extremo",F10)))</formula>
    </cfRule>
    <cfRule type="colorScale" priority="718">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700-000000000000}"/>
    <dataValidation allowBlank="1" showInputMessage="1" showErrorMessage="1" prompt="Seleccionar si el responsable es el responsable de las acciones es el nivel central" sqref="I7:I8" xr:uid="{00000000-0002-0000-0700-000001000000}"/>
    <dataValidation allowBlank="1" showInputMessage="1" showErrorMessage="1" prompt="Describir las actividades que se van a desarrollar para el proyecto" sqref="H7" xr:uid="{00000000-0002-0000-07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7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'7. Matriz de Calor'!$S$8:$S$11</xm:f>
          </x14:formula1>
          <xm:sqref>G10:G39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JK109"/>
  <sheetViews>
    <sheetView topLeftCell="A7" zoomScale="71" zoomScaleNormal="71" workbookViewId="0">
      <selection activeCell="J10" sqref="J10:J19"/>
    </sheetView>
  </sheetViews>
  <sheetFormatPr baseColWidth="10" defaultColWidth="11.42578125" defaultRowHeight="1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37">
        <f>'5. Mapa Final'!A10</f>
        <v>1</v>
      </c>
      <c r="B10" s="337" t="str">
        <f>'5. Mapa Final'!B10</f>
        <v>Ofrecer, prometer, entregar, aceptar o solicitar una ventaja indebida para conseguir el favorecimiento competitivo  en  la adjudicación y adiciones  de  contratos relacionados con la elaboración de  estudios o investigaciones socio – jurídicas ,  en beneficio propio y de terceros.</v>
      </c>
      <c r="C10" s="337" t="str">
        <f>'5. Mapa Final'!C10</f>
        <v xml:space="preserve">Cuando por indebido interés 
Ofrecer, prometer, entregar, aceptar o solicitar una ventaja indebida para conseguir el favorecimiento competitivo  en  la adjudicación y adiciones  de  contratos relacionados con la elaboración de  estudios o investigaciones socio – jurídicas ,  en beneficio propio y de terceros
 </v>
      </c>
      <c r="D10" s="340" t="str">
        <f>'5. Mapa Final'!J10</f>
        <v>Muy Baja - 1</v>
      </c>
      <c r="E10" s="344" t="str">
        <f>'5. Mapa Final'!K10</f>
        <v>Moderado - 3</v>
      </c>
      <c r="F10" s="331" t="str">
        <f>'5. Mapa Final'!M10</f>
        <v>Moderado - 3</v>
      </c>
      <c r="G10" s="223" t="s">
        <v>206</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38"/>
      <c r="B11" s="338"/>
      <c r="C11" s="338"/>
      <c r="D11" s="341"/>
      <c r="E11" s="345"/>
      <c r="F11" s="332"/>
      <c r="G11" s="223"/>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38"/>
      <c r="B12" s="338"/>
      <c r="C12" s="338"/>
      <c r="D12" s="341"/>
      <c r="E12" s="345"/>
      <c r="F12" s="332"/>
      <c r="G12" s="223"/>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38"/>
      <c r="B13" s="338"/>
      <c r="C13" s="338"/>
      <c r="D13" s="341"/>
      <c r="E13" s="345"/>
      <c r="F13" s="332"/>
      <c r="G13" s="223"/>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38"/>
      <c r="B14" s="338"/>
      <c r="C14" s="338"/>
      <c r="D14" s="341"/>
      <c r="E14" s="345"/>
      <c r="F14" s="332"/>
      <c r="G14" s="223"/>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38"/>
      <c r="B15" s="338"/>
      <c r="C15" s="338"/>
      <c r="D15" s="341"/>
      <c r="E15" s="345"/>
      <c r="F15" s="332"/>
      <c r="G15" s="223"/>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38"/>
      <c r="B16" s="338"/>
      <c r="C16" s="338"/>
      <c r="D16" s="341"/>
      <c r="E16" s="345"/>
      <c r="F16" s="332"/>
      <c r="G16" s="223"/>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38"/>
      <c r="B17" s="338"/>
      <c r="C17" s="338"/>
      <c r="D17" s="342"/>
      <c r="E17" s="346"/>
      <c r="F17" s="332"/>
      <c r="G17" s="223"/>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38"/>
      <c r="B18" s="338"/>
      <c r="C18" s="338"/>
      <c r="D18" s="342"/>
      <c r="E18" s="346"/>
      <c r="F18" s="332"/>
      <c r="G18" s="223"/>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39"/>
      <c r="B19" s="339"/>
      <c r="C19" s="339"/>
      <c r="D19" s="343"/>
      <c r="E19" s="347"/>
      <c r="F19" s="333"/>
      <c r="G19" s="224"/>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37">
        <f>'5. Mapa Final'!A20</f>
        <v>2</v>
      </c>
      <c r="B20" s="337" t="str">
        <f>'5. Mapa Final'!B20</f>
        <v>Ofrecer, prometer, entregar, aceptar o solicitar una ventaja indebida para influir o direccionar los conceptos en la supervisón técnica en los procesos de contratación con el objetivo de favorecer intereses propios o de terceros.</v>
      </c>
      <c r="C20" s="337" t="str">
        <f>'5. Mapa Final'!C20</f>
        <v>Cuando se favorece indebidamente a contratistas a través de conceptos en la supervisión técnica que direccionen la ejecución del contrato en beneficio propio o de terceros</v>
      </c>
      <c r="D20" s="340" t="str">
        <f>'5. Mapa Final'!J20</f>
        <v>Muy Baja - 1</v>
      </c>
      <c r="E20" s="344" t="str">
        <f>'5. Mapa Final'!K20</f>
        <v>Moderado - 3</v>
      </c>
      <c r="F20" s="331" t="str">
        <f>'5. Mapa Final'!M20</f>
        <v>Moderado - 3</v>
      </c>
      <c r="G20" s="223"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38"/>
      <c r="B21" s="338"/>
      <c r="C21" s="338"/>
      <c r="D21" s="341"/>
      <c r="E21" s="345"/>
      <c r="F21" s="332"/>
      <c r="G21" s="223"/>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38"/>
      <c r="B22" s="338"/>
      <c r="C22" s="338"/>
      <c r="D22" s="341"/>
      <c r="E22" s="345"/>
      <c r="F22" s="332"/>
      <c r="G22" s="223"/>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38"/>
      <c r="B23" s="338"/>
      <c r="C23" s="338"/>
      <c r="D23" s="341"/>
      <c r="E23" s="345"/>
      <c r="F23" s="332"/>
      <c r="G23" s="223"/>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38"/>
      <c r="B24" s="338"/>
      <c r="C24" s="338"/>
      <c r="D24" s="341"/>
      <c r="E24" s="345"/>
      <c r="F24" s="332"/>
      <c r="G24" s="223"/>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38"/>
      <c r="B25" s="338"/>
      <c r="C25" s="338"/>
      <c r="D25" s="341"/>
      <c r="E25" s="345"/>
      <c r="F25" s="332"/>
      <c r="G25" s="223"/>
      <c r="H25" s="335"/>
      <c r="I25" s="335"/>
      <c r="J25" s="335"/>
      <c r="K25" s="335"/>
      <c r="L25" s="335"/>
      <c r="M25" s="335"/>
      <c r="N25" s="30"/>
      <c r="O25" s="30"/>
    </row>
    <row r="26" spans="1:169">
      <c r="A26" s="338"/>
      <c r="B26" s="338"/>
      <c r="C26" s="338"/>
      <c r="D26" s="341"/>
      <c r="E26" s="345"/>
      <c r="F26" s="332"/>
      <c r="G26" s="223"/>
      <c r="H26" s="335"/>
      <c r="I26" s="335"/>
      <c r="J26" s="335"/>
      <c r="K26" s="335"/>
      <c r="L26" s="335"/>
      <c r="M26" s="335"/>
      <c r="N26" s="30"/>
      <c r="O26" s="30"/>
    </row>
    <row r="27" spans="1:169">
      <c r="A27" s="338"/>
      <c r="B27" s="338"/>
      <c r="C27" s="338"/>
      <c r="D27" s="342"/>
      <c r="E27" s="346"/>
      <c r="F27" s="332"/>
      <c r="G27" s="223"/>
      <c r="H27" s="335"/>
      <c r="I27" s="335"/>
      <c r="J27" s="335"/>
      <c r="K27" s="335"/>
      <c r="L27" s="335"/>
      <c r="M27" s="335"/>
      <c r="N27" s="30"/>
      <c r="O27" s="30"/>
    </row>
    <row r="28" spans="1:169">
      <c r="A28" s="338"/>
      <c r="B28" s="338"/>
      <c r="C28" s="338"/>
      <c r="D28" s="342"/>
      <c r="E28" s="346"/>
      <c r="F28" s="332"/>
      <c r="G28" s="223"/>
      <c r="H28" s="335"/>
      <c r="I28" s="335"/>
      <c r="J28" s="335"/>
      <c r="K28" s="335"/>
      <c r="L28" s="335"/>
      <c r="M28" s="335"/>
      <c r="N28" s="30"/>
      <c r="O28" s="30"/>
    </row>
    <row r="29" spans="1:169" ht="15.75" thickBot="1">
      <c r="A29" s="339"/>
      <c r="B29" s="339"/>
      <c r="C29" s="339"/>
      <c r="D29" s="343"/>
      <c r="E29" s="347"/>
      <c r="F29" s="333"/>
      <c r="G29" s="224"/>
      <c r="H29" s="336"/>
      <c r="I29" s="336"/>
      <c r="J29" s="336"/>
      <c r="K29" s="336"/>
      <c r="L29" s="336"/>
      <c r="M29" s="336"/>
      <c r="N29" s="30"/>
      <c r="O29" s="30"/>
    </row>
    <row r="30" spans="1:169">
      <c r="A30" s="337" t="e">
        <f>'5. Mapa Final'!#REF!</f>
        <v>#REF!</v>
      </c>
      <c r="B30" s="337" t="e">
        <f>'5. Mapa Final'!#REF!</f>
        <v>#REF!</v>
      </c>
      <c r="C30" s="337" t="e">
        <f>'5. Mapa Final'!#REF!</f>
        <v>#REF!</v>
      </c>
      <c r="D30" s="340" t="e">
        <f>'5. Mapa Final'!#REF!</f>
        <v>#REF!</v>
      </c>
      <c r="E30" s="344" t="e">
        <f>'5. Mapa Final'!#REF!</f>
        <v>#REF!</v>
      </c>
      <c r="F30" s="331" t="e">
        <f>'5. Mapa Final'!#REF!</f>
        <v>#REF!</v>
      </c>
      <c r="G30" s="223" t="s">
        <v>205</v>
      </c>
      <c r="H30" s="334"/>
      <c r="I30" s="334"/>
      <c r="J30" s="334"/>
      <c r="K30" s="334"/>
      <c r="L30" s="334"/>
      <c r="M30" s="334"/>
    </row>
    <row r="31" spans="1:169">
      <c r="A31" s="338"/>
      <c r="B31" s="338"/>
      <c r="C31" s="338"/>
      <c r="D31" s="341"/>
      <c r="E31" s="345"/>
      <c r="F31" s="332"/>
      <c r="G31" s="223"/>
      <c r="H31" s="335"/>
      <c r="I31" s="335"/>
      <c r="J31" s="335"/>
      <c r="K31" s="335"/>
      <c r="L31" s="335"/>
      <c r="M31" s="335"/>
    </row>
    <row r="32" spans="1:169">
      <c r="A32" s="338"/>
      <c r="B32" s="338"/>
      <c r="C32" s="338"/>
      <c r="D32" s="341"/>
      <c r="E32" s="345"/>
      <c r="F32" s="332"/>
      <c r="G32" s="223"/>
      <c r="H32" s="335"/>
      <c r="I32" s="335"/>
      <c r="J32" s="335"/>
      <c r="K32" s="335"/>
      <c r="L32" s="335"/>
      <c r="M32" s="335"/>
    </row>
    <row r="33" spans="1:13">
      <c r="A33" s="338"/>
      <c r="B33" s="338"/>
      <c r="C33" s="338"/>
      <c r="D33" s="341"/>
      <c r="E33" s="345"/>
      <c r="F33" s="332"/>
      <c r="G33" s="223"/>
      <c r="H33" s="335"/>
      <c r="I33" s="335"/>
      <c r="J33" s="335"/>
      <c r="K33" s="335"/>
      <c r="L33" s="335"/>
      <c r="M33" s="335"/>
    </row>
    <row r="34" spans="1:13">
      <c r="A34" s="338"/>
      <c r="B34" s="338"/>
      <c r="C34" s="338"/>
      <c r="D34" s="341"/>
      <c r="E34" s="345"/>
      <c r="F34" s="332"/>
      <c r="G34" s="223"/>
      <c r="H34" s="335"/>
      <c r="I34" s="335"/>
      <c r="J34" s="335"/>
      <c r="K34" s="335"/>
      <c r="L34" s="335"/>
      <c r="M34" s="335"/>
    </row>
    <row r="35" spans="1:13">
      <c r="A35" s="338"/>
      <c r="B35" s="338"/>
      <c r="C35" s="338"/>
      <c r="D35" s="341"/>
      <c r="E35" s="345"/>
      <c r="F35" s="332"/>
      <c r="G35" s="223"/>
      <c r="H35" s="335"/>
      <c r="I35" s="335"/>
      <c r="J35" s="335"/>
      <c r="K35" s="335"/>
      <c r="L35" s="335"/>
      <c r="M35" s="335"/>
    </row>
    <row r="36" spans="1:13">
      <c r="A36" s="338"/>
      <c r="B36" s="338"/>
      <c r="C36" s="338"/>
      <c r="D36" s="341"/>
      <c r="E36" s="345"/>
      <c r="F36" s="332"/>
      <c r="G36" s="223"/>
      <c r="H36" s="335"/>
      <c r="I36" s="335"/>
      <c r="J36" s="335"/>
      <c r="K36" s="335"/>
      <c r="L36" s="335"/>
      <c r="M36" s="335"/>
    </row>
    <row r="37" spans="1:13">
      <c r="A37" s="338"/>
      <c r="B37" s="338"/>
      <c r="C37" s="338"/>
      <c r="D37" s="342"/>
      <c r="E37" s="346"/>
      <c r="F37" s="332"/>
      <c r="G37" s="223"/>
      <c r="H37" s="335"/>
      <c r="I37" s="335"/>
      <c r="J37" s="335"/>
      <c r="K37" s="335"/>
      <c r="L37" s="335"/>
      <c r="M37" s="335"/>
    </row>
    <row r="38" spans="1:13">
      <c r="A38" s="338"/>
      <c r="B38" s="338"/>
      <c r="C38" s="338"/>
      <c r="D38" s="342"/>
      <c r="E38" s="346"/>
      <c r="F38" s="332"/>
      <c r="G38" s="223"/>
      <c r="H38" s="335"/>
      <c r="I38" s="335"/>
      <c r="J38" s="335"/>
      <c r="K38" s="335"/>
      <c r="L38" s="335"/>
      <c r="M38" s="335"/>
    </row>
    <row r="39" spans="1:13" ht="15.75" thickBot="1">
      <c r="A39" s="339"/>
      <c r="B39" s="339"/>
      <c r="C39" s="339"/>
      <c r="D39" s="343"/>
      <c r="E39" s="347"/>
      <c r="F39" s="333"/>
      <c r="G39" s="224"/>
      <c r="H39" s="336"/>
      <c r="I39" s="336"/>
      <c r="J39" s="336"/>
      <c r="K39" s="336"/>
      <c r="L39" s="336"/>
      <c r="M39" s="336"/>
    </row>
    <row r="40" spans="1:13">
      <c r="A40" s="337" t="e">
        <f>'5. Mapa Final'!#REF!</f>
        <v>#REF!</v>
      </c>
      <c r="B40" s="337" t="e">
        <f>'5. Mapa Final'!#REF!</f>
        <v>#REF!</v>
      </c>
      <c r="C40" s="337" t="e">
        <f>'5. Mapa Final'!#REF!</f>
        <v>#REF!</v>
      </c>
      <c r="D40" s="340" t="e">
        <f>'5. Mapa Final'!#REF!</f>
        <v>#REF!</v>
      </c>
      <c r="E40" s="344" t="e">
        <f>'5. Mapa Final'!#REF!</f>
        <v>#REF!</v>
      </c>
      <c r="F40" s="331" t="e">
        <f>'5. Mapa Final'!#REF!</f>
        <v>#REF!</v>
      </c>
      <c r="G40" s="223" t="s">
        <v>93</v>
      </c>
      <c r="H40" s="334"/>
      <c r="I40" s="334"/>
      <c r="J40" s="334"/>
      <c r="K40" s="334"/>
      <c r="L40" s="334"/>
      <c r="M40" s="334"/>
    </row>
    <row r="41" spans="1:13">
      <c r="A41" s="338"/>
      <c r="B41" s="338"/>
      <c r="C41" s="338"/>
      <c r="D41" s="341"/>
      <c r="E41" s="345"/>
      <c r="F41" s="332"/>
      <c r="G41" s="223"/>
      <c r="H41" s="335"/>
      <c r="I41" s="335"/>
      <c r="J41" s="335"/>
      <c r="K41" s="335"/>
      <c r="L41" s="335"/>
      <c r="M41" s="335"/>
    </row>
    <row r="42" spans="1:13">
      <c r="A42" s="338"/>
      <c r="B42" s="338"/>
      <c r="C42" s="338"/>
      <c r="D42" s="341"/>
      <c r="E42" s="345"/>
      <c r="F42" s="332"/>
      <c r="G42" s="223"/>
      <c r="H42" s="335"/>
      <c r="I42" s="335"/>
      <c r="J42" s="335"/>
      <c r="K42" s="335"/>
      <c r="L42" s="335"/>
      <c r="M42" s="335"/>
    </row>
    <row r="43" spans="1:13">
      <c r="A43" s="338"/>
      <c r="B43" s="338"/>
      <c r="C43" s="338"/>
      <c r="D43" s="341"/>
      <c r="E43" s="345"/>
      <c r="F43" s="332"/>
      <c r="G43" s="223"/>
      <c r="H43" s="335"/>
      <c r="I43" s="335"/>
      <c r="J43" s="335"/>
      <c r="K43" s="335"/>
      <c r="L43" s="335"/>
      <c r="M43" s="335"/>
    </row>
    <row r="44" spans="1:13">
      <c r="A44" s="338"/>
      <c r="B44" s="338"/>
      <c r="C44" s="338"/>
      <c r="D44" s="341"/>
      <c r="E44" s="345"/>
      <c r="F44" s="332"/>
      <c r="G44" s="223"/>
      <c r="H44" s="335"/>
      <c r="I44" s="335"/>
      <c r="J44" s="335"/>
      <c r="K44" s="335"/>
      <c r="L44" s="335"/>
      <c r="M44" s="335"/>
    </row>
    <row r="45" spans="1:13">
      <c r="A45" s="338"/>
      <c r="B45" s="338"/>
      <c r="C45" s="338"/>
      <c r="D45" s="341"/>
      <c r="E45" s="345"/>
      <c r="F45" s="332"/>
      <c r="G45" s="223"/>
      <c r="H45" s="335"/>
      <c r="I45" s="335"/>
      <c r="J45" s="335"/>
      <c r="K45" s="335"/>
      <c r="L45" s="335"/>
      <c r="M45" s="335"/>
    </row>
    <row r="46" spans="1:13">
      <c r="A46" s="338"/>
      <c r="B46" s="338"/>
      <c r="C46" s="338"/>
      <c r="D46" s="341"/>
      <c r="E46" s="345"/>
      <c r="F46" s="332"/>
      <c r="G46" s="223"/>
      <c r="H46" s="335"/>
      <c r="I46" s="335"/>
      <c r="J46" s="335"/>
      <c r="K46" s="335"/>
      <c r="L46" s="335"/>
      <c r="M46" s="335"/>
    </row>
    <row r="47" spans="1:13">
      <c r="A47" s="338"/>
      <c r="B47" s="338"/>
      <c r="C47" s="338"/>
      <c r="D47" s="342"/>
      <c r="E47" s="346"/>
      <c r="F47" s="332"/>
      <c r="G47" s="223"/>
      <c r="H47" s="335"/>
      <c r="I47" s="335"/>
      <c r="J47" s="335"/>
      <c r="K47" s="335"/>
      <c r="L47" s="335"/>
      <c r="M47" s="335"/>
    </row>
    <row r="48" spans="1:13">
      <c r="A48" s="338"/>
      <c r="B48" s="338"/>
      <c r="C48" s="338"/>
      <c r="D48" s="342"/>
      <c r="E48" s="346"/>
      <c r="F48" s="332"/>
      <c r="G48" s="223"/>
      <c r="H48" s="335"/>
      <c r="I48" s="335"/>
      <c r="J48" s="335"/>
      <c r="K48" s="335"/>
      <c r="L48" s="335"/>
      <c r="M48" s="335"/>
    </row>
    <row r="49" spans="1:13" ht="15.75" thickBot="1">
      <c r="A49" s="339"/>
      <c r="B49" s="339"/>
      <c r="C49" s="339"/>
      <c r="D49" s="343"/>
      <c r="E49" s="347"/>
      <c r="F49" s="333"/>
      <c r="G49" s="224"/>
      <c r="H49" s="336"/>
      <c r="I49" s="336"/>
      <c r="J49" s="336"/>
      <c r="K49" s="336"/>
      <c r="L49" s="336"/>
      <c r="M49" s="336"/>
    </row>
    <row r="50" spans="1:13">
      <c r="A50" s="337" t="e">
        <f>'5. Mapa Final'!#REF!</f>
        <v>#REF!</v>
      </c>
      <c r="B50" s="337" t="e">
        <f>'5. Mapa Final'!#REF!</f>
        <v>#REF!</v>
      </c>
      <c r="C50" s="337" t="e">
        <f>'5. Mapa Final'!#REF!</f>
        <v>#REF!</v>
      </c>
      <c r="D50" s="340" t="e">
        <f>'5. Mapa Final'!#REF!</f>
        <v>#REF!</v>
      </c>
      <c r="E50" s="344" t="e">
        <f>'5. Mapa Final'!#REF!</f>
        <v>#REF!</v>
      </c>
      <c r="F50" s="331" t="e">
        <f>'5. Mapa Final'!#REF!</f>
        <v>#REF!</v>
      </c>
      <c r="G50" s="223" t="s">
        <v>93</v>
      </c>
      <c r="H50" s="334"/>
      <c r="I50" s="334"/>
      <c r="J50" s="334"/>
      <c r="K50" s="334"/>
      <c r="L50" s="334"/>
      <c r="M50" s="334"/>
    </row>
    <row r="51" spans="1:13">
      <c r="A51" s="338"/>
      <c r="B51" s="338"/>
      <c r="C51" s="338"/>
      <c r="D51" s="341"/>
      <c r="E51" s="345"/>
      <c r="F51" s="332"/>
      <c r="G51" s="223"/>
      <c r="H51" s="335"/>
      <c r="I51" s="335"/>
      <c r="J51" s="335"/>
      <c r="K51" s="335"/>
      <c r="L51" s="335"/>
      <c r="M51" s="335"/>
    </row>
    <row r="52" spans="1:13">
      <c r="A52" s="338"/>
      <c r="B52" s="338"/>
      <c r="C52" s="338"/>
      <c r="D52" s="341"/>
      <c r="E52" s="345"/>
      <c r="F52" s="332"/>
      <c r="G52" s="223"/>
      <c r="H52" s="335"/>
      <c r="I52" s="335"/>
      <c r="J52" s="335"/>
      <c r="K52" s="335"/>
      <c r="L52" s="335"/>
      <c r="M52" s="335"/>
    </row>
    <row r="53" spans="1:13">
      <c r="A53" s="338"/>
      <c r="B53" s="338"/>
      <c r="C53" s="338"/>
      <c r="D53" s="341"/>
      <c r="E53" s="345"/>
      <c r="F53" s="332"/>
      <c r="G53" s="223"/>
      <c r="H53" s="335"/>
      <c r="I53" s="335"/>
      <c r="J53" s="335"/>
      <c r="K53" s="335"/>
      <c r="L53" s="335"/>
      <c r="M53" s="335"/>
    </row>
    <row r="54" spans="1:13">
      <c r="A54" s="338"/>
      <c r="B54" s="338"/>
      <c r="C54" s="338"/>
      <c r="D54" s="341"/>
      <c r="E54" s="345"/>
      <c r="F54" s="332"/>
      <c r="G54" s="223"/>
      <c r="H54" s="335"/>
      <c r="I54" s="335"/>
      <c r="J54" s="335"/>
      <c r="K54" s="335"/>
      <c r="L54" s="335"/>
      <c r="M54" s="335"/>
    </row>
    <row r="55" spans="1:13">
      <c r="A55" s="338"/>
      <c r="B55" s="338"/>
      <c r="C55" s="338"/>
      <c r="D55" s="341"/>
      <c r="E55" s="345"/>
      <c r="F55" s="332"/>
      <c r="G55" s="223"/>
      <c r="H55" s="335"/>
      <c r="I55" s="335"/>
      <c r="J55" s="335"/>
      <c r="K55" s="335"/>
      <c r="L55" s="335"/>
      <c r="M55" s="335"/>
    </row>
    <row r="56" spans="1:13">
      <c r="A56" s="338"/>
      <c r="B56" s="338"/>
      <c r="C56" s="338"/>
      <c r="D56" s="341"/>
      <c r="E56" s="345"/>
      <c r="F56" s="332"/>
      <c r="G56" s="223"/>
      <c r="H56" s="335"/>
      <c r="I56" s="335"/>
      <c r="J56" s="335"/>
      <c r="K56" s="335"/>
      <c r="L56" s="335"/>
      <c r="M56" s="335"/>
    </row>
    <row r="57" spans="1:13">
      <c r="A57" s="338"/>
      <c r="B57" s="338"/>
      <c r="C57" s="338"/>
      <c r="D57" s="342"/>
      <c r="E57" s="346"/>
      <c r="F57" s="332"/>
      <c r="G57" s="223"/>
      <c r="H57" s="335"/>
      <c r="I57" s="335"/>
      <c r="J57" s="335"/>
      <c r="K57" s="335"/>
      <c r="L57" s="335"/>
      <c r="M57" s="335"/>
    </row>
    <row r="58" spans="1:13">
      <c r="A58" s="338"/>
      <c r="B58" s="338"/>
      <c r="C58" s="338"/>
      <c r="D58" s="342"/>
      <c r="E58" s="346"/>
      <c r="F58" s="332"/>
      <c r="G58" s="223"/>
      <c r="H58" s="335"/>
      <c r="I58" s="335"/>
      <c r="J58" s="335"/>
      <c r="K58" s="335"/>
      <c r="L58" s="335"/>
      <c r="M58" s="335"/>
    </row>
    <row r="59" spans="1:13" ht="15.75" thickBot="1">
      <c r="A59" s="339"/>
      <c r="B59" s="339"/>
      <c r="C59" s="339"/>
      <c r="D59" s="343"/>
      <c r="E59" s="347"/>
      <c r="F59" s="333"/>
      <c r="G59" s="224"/>
      <c r="H59" s="336"/>
      <c r="I59" s="336"/>
      <c r="J59" s="336"/>
      <c r="K59" s="336"/>
      <c r="L59" s="336"/>
      <c r="M59" s="336"/>
    </row>
    <row r="60" spans="1:13">
      <c r="A60" s="337" t="e">
        <f>'5. Mapa Final'!#REF!</f>
        <v>#REF!</v>
      </c>
      <c r="B60" s="337" t="e">
        <f>'5. Mapa Final'!#REF!</f>
        <v>#REF!</v>
      </c>
      <c r="C60" s="337" t="e">
        <f>'5. Mapa Final'!#REF!</f>
        <v>#REF!</v>
      </c>
      <c r="D60" s="340" t="e">
        <f>'5. Mapa Final'!#REF!</f>
        <v>#REF!</v>
      </c>
      <c r="E60" s="344" t="e">
        <f>'5. Mapa Final'!#REF!</f>
        <v>#REF!</v>
      </c>
      <c r="F60" s="331" t="e">
        <f>'5. Mapa Final'!#REF!</f>
        <v>#REF!</v>
      </c>
      <c r="G60" s="223" t="s">
        <v>93</v>
      </c>
      <c r="H60" s="334"/>
      <c r="I60" s="334"/>
      <c r="J60" s="334"/>
      <c r="K60" s="334"/>
      <c r="L60" s="334"/>
      <c r="M60" s="334"/>
    </row>
    <row r="61" spans="1:13">
      <c r="A61" s="338"/>
      <c r="B61" s="338"/>
      <c r="C61" s="338"/>
      <c r="D61" s="341"/>
      <c r="E61" s="345"/>
      <c r="F61" s="332"/>
      <c r="G61" s="223"/>
      <c r="H61" s="335"/>
      <c r="I61" s="335"/>
      <c r="J61" s="335"/>
      <c r="K61" s="335"/>
      <c r="L61" s="335"/>
      <c r="M61" s="335"/>
    </row>
    <row r="62" spans="1:13">
      <c r="A62" s="338"/>
      <c r="B62" s="338"/>
      <c r="C62" s="338"/>
      <c r="D62" s="341"/>
      <c r="E62" s="345"/>
      <c r="F62" s="332"/>
      <c r="G62" s="223"/>
      <c r="H62" s="335"/>
      <c r="I62" s="335"/>
      <c r="J62" s="335"/>
      <c r="K62" s="335"/>
      <c r="L62" s="335"/>
      <c r="M62" s="335"/>
    </row>
    <row r="63" spans="1:13">
      <c r="A63" s="338"/>
      <c r="B63" s="338"/>
      <c r="C63" s="338"/>
      <c r="D63" s="341"/>
      <c r="E63" s="345"/>
      <c r="F63" s="332"/>
      <c r="G63" s="223"/>
      <c r="H63" s="335"/>
      <c r="I63" s="335"/>
      <c r="J63" s="335"/>
      <c r="K63" s="335"/>
      <c r="L63" s="335"/>
      <c r="M63" s="335"/>
    </row>
    <row r="64" spans="1:13">
      <c r="A64" s="338"/>
      <c r="B64" s="338"/>
      <c r="C64" s="338"/>
      <c r="D64" s="341"/>
      <c r="E64" s="345"/>
      <c r="F64" s="332"/>
      <c r="G64" s="223"/>
      <c r="H64" s="335"/>
      <c r="I64" s="335"/>
      <c r="J64" s="335"/>
      <c r="K64" s="335"/>
      <c r="L64" s="335"/>
      <c r="M64" s="335"/>
    </row>
    <row r="65" spans="1:13">
      <c r="A65" s="338"/>
      <c r="B65" s="338"/>
      <c r="C65" s="338"/>
      <c r="D65" s="341"/>
      <c r="E65" s="345"/>
      <c r="F65" s="332"/>
      <c r="G65" s="223"/>
      <c r="H65" s="335"/>
      <c r="I65" s="335"/>
      <c r="J65" s="335"/>
      <c r="K65" s="335"/>
      <c r="L65" s="335"/>
      <c r="M65" s="335"/>
    </row>
    <row r="66" spans="1:13">
      <c r="A66" s="338"/>
      <c r="B66" s="338"/>
      <c r="C66" s="338"/>
      <c r="D66" s="341"/>
      <c r="E66" s="345"/>
      <c r="F66" s="332"/>
      <c r="G66" s="223"/>
      <c r="H66" s="335"/>
      <c r="I66" s="335"/>
      <c r="J66" s="335"/>
      <c r="K66" s="335"/>
      <c r="L66" s="335"/>
      <c r="M66" s="335"/>
    </row>
    <row r="67" spans="1:13">
      <c r="A67" s="338"/>
      <c r="B67" s="338"/>
      <c r="C67" s="338"/>
      <c r="D67" s="342"/>
      <c r="E67" s="346"/>
      <c r="F67" s="332"/>
      <c r="G67" s="223"/>
      <c r="H67" s="335"/>
      <c r="I67" s="335"/>
      <c r="J67" s="335"/>
      <c r="K67" s="335"/>
      <c r="L67" s="335"/>
      <c r="M67" s="335"/>
    </row>
    <row r="68" spans="1:13">
      <c r="A68" s="338"/>
      <c r="B68" s="338"/>
      <c r="C68" s="338"/>
      <c r="D68" s="342"/>
      <c r="E68" s="346"/>
      <c r="F68" s="332"/>
      <c r="G68" s="223"/>
      <c r="H68" s="335"/>
      <c r="I68" s="335"/>
      <c r="J68" s="335"/>
      <c r="K68" s="335"/>
      <c r="L68" s="335"/>
      <c r="M68" s="335"/>
    </row>
    <row r="69" spans="1:13" ht="15.75" thickBot="1">
      <c r="A69" s="339"/>
      <c r="B69" s="339"/>
      <c r="C69" s="339"/>
      <c r="D69" s="343"/>
      <c r="E69" s="347"/>
      <c r="F69" s="333"/>
      <c r="G69" s="224"/>
      <c r="H69" s="336"/>
      <c r="I69" s="336"/>
      <c r="J69" s="336"/>
      <c r="K69" s="336"/>
      <c r="L69" s="336"/>
      <c r="M69" s="336"/>
    </row>
    <row r="70" spans="1:13">
      <c r="A70" s="337" t="e">
        <f>'5. Mapa Final'!#REF!</f>
        <v>#REF!</v>
      </c>
      <c r="B70" s="337" t="e">
        <f>'5. Mapa Final'!#REF!</f>
        <v>#REF!</v>
      </c>
      <c r="C70" s="337" t="e">
        <f>'5. Mapa Final'!#REF!</f>
        <v>#REF!</v>
      </c>
      <c r="D70" s="340" t="e">
        <f>'5. Mapa Final'!#REF!</f>
        <v>#REF!</v>
      </c>
      <c r="E70" s="344" t="e">
        <f>'5. Mapa Final'!#REF!</f>
        <v>#REF!</v>
      </c>
      <c r="F70" s="331" t="e">
        <f>'5. Mapa Final'!#REF!</f>
        <v>#REF!</v>
      </c>
      <c r="G70" s="223" t="s">
        <v>93</v>
      </c>
      <c r="H70" s="334"/>
      <c r="I70" s="334"/>
      <c r="J70" s="334"/>
      <c r="K70" s="334"/>
      <c r="L70" s="334"/>
      <c r="M70" s="334"/>
    </row>
    <row r="71" spans="1:13">
      <c r="A71" s="338"/>
      <c r="B71" s="338"/>
      <c r="C71" s="338"/>
      <c r="D71" s="341"/>
      <c r="E71" s="345"/>
      <c r="F71" s="332"/>
      <c r="G71" s="223"/>
      <c r="H71" s="335"/>
      <c r="I71" s="335"/>
      <c r="J71" s="335"/>
      <c r="K71" s="335"/>
      <c r="L71" s="335"/>
      <c r="M71" s="335"/>
    </row>
    <row r="72" spans="1:13">
      <c r="A72" s="338"/>
      <c r="B72" s="338"/>
      <c r="C72" s="338"/>
      <c r="D72" s="341"/>
      <c r="E72" s="345"/>
      <c r="F72" s="332"/>
      <c r="G72" s="223"/>
      <c r="H72" s="335"/>
      <c r="I72" s="335"/>
      <c r="J72" s="335"/>
      <c r="K72" s="335"/>
      <c r="L72" s="335"/>
      <c r="M72" s="335"/>
    </row>
    <row r="73" spans="1:13">
      <c r="A73" s="338"/>
      <c r="B73" s="338"/>
      <c r="C73" s="338"/>
      <c r="D73" s="341"/>
      <c r="E73" s="345"/>
      <c r="F73" s="332"/>
      <c r="G73" s="223"/>
      <c r="H73" s="335"/>
      <c r="I73" s="335"/>
      <c r="J73" s="335"/>
      <c r="K73" s="335"/>
      <c r="L73" s="335"/>
      <c r="M73" s="335"/>
    </row>
    <row r="74" spans="1:13">
      <c r="A74" s="338"/>
      <c r="B74" s="338"/>
      <c r="C74" s="338"/>
      <c r="D74" s="341"/>
      <c r="E74" s="345"/>
      <c r="F74" s="332"/>
      <c r="G74" s="223"/>
      <c r="H74" s="335"/>
      <c r="I74" s="335"/>
      <c r="J74" s="335"/>
      <c r="K74" s="335"/>
      <c r="L74" s="335"/>
      <c r="M74" s="335"/>
    </row>
    <row r="75" spans="1:13">
      <c r="A75" s="338"/>
      <c r="B75" s="338"/>
      <c r="C75" s="338"/>
      <c r="D75" s="341"/>
      <c r="E75" s="345"/>
      <c r="F75" s="332"/>
      <c r="G75" s="223"/>
      <c r="H75" s="335"/>
      <c r="I75" s="335"/>
      <c r="J75" s="335"/>
      <c r="K75" s="335"/>
      <c r="L75" s="335"/>
      <c r="M75" s="335"/>
    </row>
    <row r="76" spans="1:13">
      <c r="A76" s="338"/>
      <c r="B76" s="338"/>
      <c r="C76" s="338"/>
      <c r="D76" s="341"/>
      <c r="E76" s="345"/>
      <c r="F76" s="332"/>
      <c r="G76" s="223"/>
      <c r="H76" s="335"/>
      <c r="I76" s="335"/>
      <c r="J76" s="335"/>
      <c r="K76" s="335"/>
      <c r="L76" s="335"/>
      <c r="M76" s="335"/>
    </row>
    <row r="77" spans="1:13">
      <c r="A77" s="338"/>
      <c r="B77" s="338"/>
      <c r="C77" s="338"/>
      <c r="D77" s="342"/>
      <c r="E77" s="346"/>
      <c r="F77" s="332"/>
      <c r="G77" s="223"/>
      <c r="H77" s="335"/>
      <c r="I77" s="335"/>
      <c r="J77" s="335"/>
      <c r="K77" s="335"/>
      <c r="L77" s="335"/>
      <c r="M77" s="335"/>
    </row>
    <row r="78" spans="1:13">
      <c r="A78" s="338"/>
      <c r="B78" s="338"/>
      <c r="C78" s="338"/>
      <c r="D78" s="342"/>
      <c r="E78" s="346"/>
      <c r="F78" s="332"/>
      <c r="G78" s="223"/>
      <c r="H78" s="335"/>
      <c r="I78" s="335"/>
      <c r="J78" s="335"/>
      <c r="K78" s="335"/>
      <c r="L78" s="335"/>
      <c r="M78" s="335"/>
    </row>
    <row r="79" spans="1:13" ht="15.75" thickBot="1">
      <c r="A79" s="339"/>
      <c r="B79" s="339"/>
      <c r="C79" s="339"/>
      <c r="D79" s="343"/>
      <c r="E79" s="347"/>
      <c r="F79" s="333"/>
      <c r="G79" s="224"/>
      <c r="H79" s="336"/>
      <c r="I79" s="336"/>
      <c r="J79" s="336"/>
      <c r="K79" s="336"/>
      <c r="L79" s="336"/>
      <c r="M79" s="336"/>
    </row>
    <row r="80" spans="1:13">
      <c r="A80" s="337" t="e">
        <f>'5. Mapa Final'!#REF!</f>
        <v>#REF!</v>
      </c>
      <c r="B80" s="337" t="e">
        <f>'5. Mapa Final'!#REF!</f>
        <v>#REF!</v>
      </c>
      <c r="C80" s="337" t="e">
        <f>'5. Mapa Final'!#REF!</f>
        <v>#REF!</v>
      </c>
      <c r="D80" s="340" t="e">
        <f>'5. Mapa Final'!#REF!</f>
        <v>#REF!</v>
      </c>
      <c r="E80" s="344" t="e">
        <f>'5. Mapa Final'!#REF!</f>
        <v>#REF!</v>
      </c>
      <c r="F80" s="331" t="e">
        <f>'5. Mapa Final'!#REF!</f>
        <v>#REF!</v>
      </c>
      <c r="G80" s="223" t="s">
        <v>93</v>
      </c>
      <c r="H80" s="334"/>
      <c r="I80" s="334"/>
      <c r="J80" s="334"/>
      <c r="K80" s="334"/>
      <c r="L80" s="334"/>
      <c r="M80" s="334"/>
    </row>
    <row r="81" spans="1:13">
      <c r="A81" s="338"/>
      <c r="B81" s="338"/>
      <c r="C81" s="338"/>
      <c r="D81" s="341"/>
      <c r="E81" s="345"/>
      <c r="F81" s="332"/>
      <c r="G81" s="223"/>
      <c r="H81" s="335"/>
      <c r="I81" s="335"/>
      <c r="J81" s="335"/>
      <c r="K81" s="335"/>
      <c r="L81" s="335"/>
      <c r="M81" s="335"/>
    </row>
    <row r="82" spans="1:13">
      <c r="A82" s="338"/>
      <c r="B82" s="338"/>
      <c r="C82" s="338"/>
      <c r="D82" s="341"/>
      <c r="E82" s="345"/>
      <c r="F82" s="332"/>
      <c r="G82" s="223"/>
      <c r="H82" s="335"/>
      <c r="I82" s="335"/>
      <c r="J82" s="335"/>
      <c r="K82" s="335"/>
      <c r="L82" s="335"/>
      <c r="M82" s="335"/>
    </row>
    <row r="83" spans="1:13">
      <c r="A83" s="338"/>
      <c r="B83" s="338"/>
      <c r="C83" s="338"/>
      <c r="D83" s="341"/>
      <c r="E83" s="345"/>
      <c r="F83" s="332"/>
      <c r="G83" s="223"/>
      <c r="H83" s="335"/>
      <c r="I83" s="335"/>
      <c r="J83" s="335"/>
      <c r="K83" s="335"/>
      <c r="L83" s="335"/>
      <c r="M83" s="335"/>
    </row>
    <row r="84" spans="1:13">
      <c r="A84" s="338"/>
      <c r="B84" s="338"/>
      <c r="C84" s="338"/>
      <c r="D84" s="341"/>
      <c r="E84" s="345"/>
      <c r="F84" s="332"/>
      <c r="G84" s="223"/>
      <c r="H84" s="335"/>
      <c r="I84" s="335"/>
      <c r="J84" s="335"/>
      <c r="K84" s="335"/>
      <c r="L84" s="335"/>
      <c r="M84" s="335"/>
    </row>
    <row r="85" spans="1:13">
      <c r="A85" s="338"/>
      <c r="B85" s="338"/>
      <c r="C85" s="338"/>
      <c r="D85" s="341"/>
      <c r="E85" s="345"/>
      <c r="F85" s="332"/>
      <c r="G85" s="223"/>
      <c r="H85" s="335"/>
      <c r="I85" s="335"/>
      <c r="J85" s="335"/>
      <c r="K85" s="335"/>
      <c r="L85" s="335"/>
      <c r="M85" s="335"/>
    </row>
    <row r="86" spans="1:13">
      <c r="A86" s="338"/>
      <c r="B86" s="338"/>
      <c r="C86" s="338"/>
      <c r="D86" s="341"/>
      <c r="E86" s="345"/>
      <c r="F86" s="332"/>
      <c r="G86" s="223"/>
      <c r="H86" s="335"/>
      <c r="I86" s="335"/>
      <c r="J86" s="335"/>
      <c r="K86" s="335"/>
      <c r="L86" s="335"/>
      <c r="M86" s="335"/>
    </row>
    <row r="87" spans="1:13">
      <c r="A87" s="338"/>
      <c r="B87" s="338"/>
      <c r="C87" s="338"/>
      <c r="D87" s="342"/>
      <c r="E87" s="346"/>
      <c r="F87" s="332"/>
      <c r="G87" s="223"/>
      <c r="H87" s="335"/>
      <c r="I87" s="335"/>
      <c r="J87" s="335"/>
      <c r="K87" s="335"/>
      <c r="L87" s="335"/>
      <c r="M87" s="335"/>
    </row>
    <row r="88" spans="1:13">
      <c r="A88" s="338"/>
      <c r="B88" s="338"/>
      <c r="C88" s="338"/>
      <c r="D88" s="342"/>
      <c r="E88" s="346"/>
      <c r="F88" s="332"/>
      <c r="G88" s="223"/>
      <c r="H88" s="335"/>
      <c r="I88" s="335"/>
      <c r="J88" s="335"/>
      <c r="K88" s="335"/>
      <c r="L88" s="335"/>
      <c r="M88" s="335"/>
    </row>
    <row r="89" spans="1:13" ht="15.75" thickBot="1">
      <c r="A89" s="339"/>
      <c r="B89" s="339"/>
      <c r="C89" s="339"/>
      <c r="D89" s="343"/>
      <c r="E89" s="347"/>
      <c r="F89" s="333"/>
      <c r="G89" s="224"/>
      <c r="H89" s="336"/>
      <c r="I89" s="336"/>
      <c r="J89" s="336"/>
      <c r="K89" s="336"/>
      <c r="L89" s="336"/>
      <c r="M89" s="336"/>
    </row>
    <row r="90" spans="1:13">
      <c r="A90" s="337" t="e">
        <f>'5. Mapa Final'!#REF!</f>
        <v>#REF!</v>
      </c>
      <c r="B90" s="337" t="e">
        <f>'5. Mapa Final'!#REF!</f>
        <v>#REF!</v>
      </c>
      <c r="C90" s="337" t="e">
        <f>'5. Mapa Final'!#REF!</f>
        <v>#REF!</v>
      </c>
      <c r="D90" s="340" t="e">
        <f>'5. Mapa Final'!#REF!</f>
        <v>#REF!</v>
      </c>
      <c r="E90" s="344" t="e">
        <f>'5. Mapa Final'!#REF!</f>
        <v>#REF!</v>
      </c>
      <c r="F90" s="331" t="e">
        <f>'5. Mapa Final'!#REF!</f>
        <v>#REF!</v>
      </c>
      <c r="G90" s="223" t="s">
        <v>93</v>
      </c>
      <c r="H90" s="334"/>
      <c r="I90" s="334"/>
      <c r="J90" s="334"/>
      <c r="K90" s="334"/>
      <c r="L90" s="334"/>
      <c r="M90" s="334"/>
    </row>
    <row r="91" spans="1:13">
      <c r="A91" s="338"/>
      <c r="B91" s="338"/>
      <c r="C91" s="338"/>
      <c r="D91" s="341"/>
      <c r="E91" s="345"/>
      <c r="F91" s="332"/>
      <c r="G91" s="223"/>
      <c r="H91" s="335"/>
      <c r="I91" s="335"/>
      <c r="J91" s="335"/>
      <c r="K91" s="335"/>
      <c r="L91" s="335"/>
      <c r="M91" s="335"/>
    </row>
    <row r="92" spans="1:13">
      <c r="A92" s="338"/>
      <c r="B92" s="338"/>
      <c r="C92" s="338"/>
      <c r="D92" s="341"/>
      <c r="E92" s="345"/>
      <c r="F92" s="332"/>
      <c r="G92" s="223"/>
      <c r="H92" s="335"/>
      <c r="I92" s="335"/>
      <c r="J92" s="335"/>
      <c r="K92" s="335"/>
      <c r="L92" s="335"/>
      <c r="M92" s="335"/>
    </row>
    <row r="93" spans="1:13">
      <c r="A93" s="338"/>
      <c r="B93" s="338"/>
      <c r="C93" s="338"/>
      <c r="D93" s="341"/>
      <c r="E93" s="345"/>
      <c r="F93" s="332"/>
      <c r="G93" s="223"/>
      <c r="H93" s="335"/>
      <c r="I93" s="335"/>
      <c r="J93" s="335"/>
      <c r="K93" s="335"/>
      <c r="L93" s="335"/>
      <c r="M93" s="335"/>
    </row>
    <row r="94" spans="1:13">
      <c r="A94" s="338"/>
      <c r="B94" s="338"/>
      <c r="C94" s="338"/>
      <c r="D94" s="341"/>
      <c r="E94" s="345"/>
      <c r="F94" s="332"/>
      <c r="G94" s="223"/>
      <c r="H94" s="335"/>
      <c r="I94" s="335"/>
      <c r="J94" s="335"/>
      <c r="K94" s="335"/>
      <c r="L94" s="335"/>
      <c r="M94" s="335"/>
    </row>
    <row r="95" spans="1:13">
      <c r="A95" s="338"/>
      <c r="B95" s="338"/>
      <c r="C95" s="338"/>
      <c r="D95" s="341"/>
      <c r="E95" s="345"/>
      <c r="F95" s="332"/>
      <c r="G95" s="223"/>
      <c r="H95" s="335"/>
      <c r="I95" s="335"/>
      <c r="J95" s="335"/>
      <c r="K95" s="335"/>
      <c r="L95" s="335"/>
      <c r="M95" s="335"/>
    </row>
    <row r="96" spans="1:13">
      <c r="A96" s="338"/>
      <c r="B96" s="338"/>
      <c r="C96" s="338"/>
      <c r="D96" s="341"/>
      <c r="E96" s="345"/>
      <c r="F96" s="332"/>
      <c r="G96" s="223"/>
      <c r="H96" s="335"/>
      <c r="I96" s="335"/>
      <c r="J96" s="335"/>
      <c r="K96" s="335"/>
      <c r="L96" s="335"/>
      <c r="M96" s="335"/>
    </row>
    <row r="97" spans="1:13">
      <c r="A97" s="338"/>
      <c r="B97" s="338"/>
      <c r="C97" s="338"/>
      <c r="D97" s="342"/>
      <c r="E97" s="346"/>
      <c r="F97" s="332"/>
      <c r="G97" s="223"/>
      <c r="H97" s="335"/>
      <c r="I97" s="335"/>
      <c r="J97" s="335"/>
      <c r="K97" s="335"/>
      <c r="L97" s="335"/>
      <c r="M97" s="335"/>
    </row>
    <row r="98" spans="1:13">
      <c r="A98" s="338"/>
      <c r="B98" s="338"/>
      <c r="C98" s="338"/>
      <c r="D98" s="342"/>
      <c r="E98" s="346"/>
      <c r="F98" s="332"/>
      <c r="G98" s="223"/>
      <c r="H98" s="335"/>
      <c r="I98" s="335"/>
      <c r="J98" s="335"/>
      <c r="K98" s="335"/>
      <c r="L98" s="335"/>
      <c r="M98" s="335"/>
    </row>
    <row r="99" spans="1:13" ht="15.75" thickBot="1">
      <c r="A99" s="339"/>
      <c r="B99" s="339"/>
      <c r="C99" s="339"/>
      <c r="D99" s="343"/>
      <c r="E99" s="347"/>
      <c r="F99" s="333"/>
      <c r="G99" s="224"/>
      <c r="H99" s="336"/>
      <c r="I99" s="336"/>
      <c r="J99" s="336"/>
      <c r="K99" s="336"/>
      <c r="L99" s="336"/>
      <c r="M99" s="336"/>
    </row>
    <row r="100" spans="1:13">
      <c r="A100" s="337" t="e">
        <f>'5. Mapa Final'!#REF!</f>
        <v>#REF!</v>
      </c>
      <c r="B100" s="337" t="e">
        <f>'5. Mapa Final'!#REF!</f>
        <v>#REF!</v>
      </c>
      <c r="C100" s="337" t="e">
        <f>'5. Mapa Final'!#REF!</f>
        <v>#REF!</v>
      </c>
      <c r="D100" s="340" t="e">
        <f>'5. Mapa Final'!#REF!</f>
        <v>#REF!</v>
      </c>
      <c r="E100" s="344" t="e">
        <f>'5. Mapa Final'!#REF!</f>
        <v>#REF!</v>
      </c>
      <c r="F100" s="331" t="e">
        <f>'5. Mapa Final'!#REF!</f>
        <v>#REF!</v>
      </c>
      <c r="G100" s="223" t="s">
        <v>93</v>
      </c>
      <c r="H100" s="334"/>
      <c r="I100" s="334"/>
      <c r="J100" s="334"/>
      <c r="K100" s="334"/>
      <c r="L100" s="334"/>
      <c r="M100" s="334"/>
    </row>
    <row r="101" spans="1:13">
      <c r="A101" s="338"/>
      <c r="B101" s="338"/>
      <c r="C101" s="338"/>
      <c r="D101" s="341"/>
      <c r="E101" s="345"/>
      <c r="F101" s="332"/>
      <c r="G101" s="223"/>
      <c r="H101" s="335"/>
      <c r="I101" s="335"/>
      <c r="J101" s="335"/>
      <c r="K101" s="335"/>
      <c r="L101" s="335"/>
      <c r="M101" s="335"/>
    </row>
    <row r="102" spans="1:13">
      <c r="A102" s="338"/>
      <c r="B102" s="338"/>
      <c r="C102" s="338"/>
      <c r="D102" s="341"/>
      <c r="E102" s="345"/>
      <c r="F102" s="332"/>
      <c r="G102" s="223"/>
      <c r="H102" s="335"/>
      <c r="I102" s="335"/>
      <c r="J102" s="335"/>
      <c r="K102" s="335"/>
      <c r="L102" s="335"/>
      <c r="M102" s="335"/>
    </row>
    <row r="103" spans="1:13">
      <c r="A103" s="338"/>
      <c r="B103" s="338"/>
      <c r="C103" s="338"/>
      <c r="D103" s="341"/>
      <c r="E103" s="345"/>
      <c r="F103" s="332"/>
      <c r="G103" s="223"/>
      <c r="H103" s="335"/>
      <c r="I103" s="335"/>
      <c r="J103" s="335"/>
      <c r="K103" s="335"/>
      <c r="L103" s="335"/>
      <c r="M103" s="335"/>
    </row>
    <row r="104" spans="1:13">
      <c r="A104" s="338"/>
      <c r="B104" s="338"/>
      <c r="C104" s="338"/>
      <c r="D104" s="341"/>
      <c r="E104" s="345"/>
      <c r="F104" s="332"/>
      <c r="G104" s="223"/>
      <c r="H104" s="335"/>
      <c r="I104" s="335"/>
      <c r="J104" s="335"/>
      <c r="K104" s="335"/>
      <c r="L104" s="335"/>
      <c r="M104" s="335"/>
    </row>
    <row r="105" spans="1:13">
      <c r="A105" s="338"/>
      <c r="B105" s="338"/>
      <c r="C105" s="338"/>
      <c r="D105" s="341"/>
      <c r="E105" s="345"/>
      <c r="F105" s="332"/>
      <c r="G105" s="223"/>
      <c r="H105" s="335"/>
      <c r="I105" s="335"/>
      <c r="J105" s="335"/>
      <c r="K105" s="335"/>
      <c r="L105" s="335"/>
      <c r="M105" s="335"/>
    </row>
    <row r="106" spans="1:13">
      <c r="A106" s="338"/>
      <c r="B106" s="338"/>
      <c r="C106" s="338"/>
      <c r="D106" s="341"/>
      <c r="E106" s="345"/>
      <c r="F106" s="332"/>
      <c r="G106" s="223"/>
      <c r="H106" s="335"/>
      <c r="I106" s="335"/>
      <c r="J106" s="335"/>
      <c r="K106" s="335"/>
      <c r="L106" s="335"/>
      <c r="M106" s="335"/>
    </row>
    <row r="107" spans="1:13">
      <c r="A107" s="338"/>
      <c r="B107" s="338"/>
      <c r="C107" s="338"/>
      <c r="D107" s="342"/>
      <c r="E107" s="346"/>
      <c r="F107" s="332"/>
      <c r="G107" s="223"/>
      <c r="H107" s="335"/>
      <c r="I107" s="335"/>
      <c r="J107" s="335"/>
      <c r="K107" s="335"/>
      <c r="L107" s="335"/>
      <c r="M107" s="335"/>
    </row>
    <row r="108" spans="1:13">
      <c r="A108" s="338"/>
      <c r="B108" s="338"/>
      <c r="C108" s="338"/>
      <c r="D108" s="342"/>
      <c r="E108" s="346"/>
      <c r="F108" s="332"/>
      <c r="G108" s="223"/>
      <c r="H108" s="335"/>
      <c r="I108" s="335"/>
      <c r="J108" s="335"/>
      <c r="K108" s="335"/>
      <c r="L108" s="335"/>
      <c r="M108" s="335"/>
    </row>
    <row r="109" spans="1:13" ht="15.75" thickBot="1">
      <c r="A109" s="339"/>
      <c r="B109" s="339"/>
      <c r="C109" s="339"/>
      <c r="D109" s="343"/>
      <c r="E109" s="347"/>
      <c r="F109" s="333"/>
      <c r="G109" s="224"/>
      <c r="H109" s="336"/>
      <c r="I109" s="336"/>
      <c r="J109" s="336"/>
      <c r="K109" s="336"/>
      <c r="L109" s="336"/>
      <c r="M109" s="336"/>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134" priority="41" operator="containsText" text="3- Moderado">
      <formula>NOT(ISERROR(SEARCH("3- Moderado",A7)))</formula>
    </cfRule>
    <cfRule type="containsText" dxfId="133" priority="42" operator="containsText" text="6- Moderado">
      <formula>NOT(ISERROR(SEARCH("6- Moderado",A7)))</formula>
    </cfRule>
    <cfRule type="containsText" dxfId="132" priority="43" operator="containsText" text="4- Moderado">
      <formula>NOT(ISERROR(SEARCH("4- Moderado",A7)))</formula>
    </cfRule>
    <cfRule type="containsText" dxfId="131" priority="44" operator="containsText" text="3- Bajo">
      <formula>NOT(ISERROR(SEARCH("3- Bajo",A7)))</formula>
    </cfRule>
    <cfRule type="containsText" dxfId="130" priority="45" operator="containsText" text="4- Bajo">
      <formula>NOT(ISERROR(SEARCH("4- Bajo",A7)))</formula>
    </cfRule>
    <cfRule type="containsText" dxfId="129" priority="46" operator="containsText" text="1- Bajo">
      <formula>NOT(ISERROR(SEARCH("1- Bajo",A7)))</formula>
    </cfRule>
  </conditionalFormatting>
  <conditionalFormatting sqref="D10:E10 D20:E20 D30:E30 D40:E40 D50:E50 D60:E60 D70:E70 D80:E80 D90:E90 D100:E100">
    <cfRule type="containsText" dxfId="128" priority="35" operator="containsText" text="3- Moderado">
      <formula>NOT(ISERROR(SEARCH("3- Moderado",D10)))</formula>
    </cfRule>
    <cfRule type="containsText" dxfId="127" priority="36" operator="containsText" text="6- Moderado">
      <formula>NOT(ISERROR(SEARCH("6- Moderado",D10)))</formula>
    </cfRule>
    <cfRule type="containsText" dxfId="126" priority="37" operator="containsText" text="4- Moderado">
      <formula>NOT(ISERROR(SEARCH("4- Moderado",D10)))</formula>
    </cfRule>
    <cfRule type="containsText" dxfId="125" priority="38" operator="containsText" text="3- Bajo">
      <formula>NOT(ISERROR(SEARCH("3- Bajo",D10)))</formula>
    </cfRule>
    <cfRule type="containsText" dxfId="124" priority="39" operator="containsText" text="4- Bajo">
      <formula>NOT(ISERROR(SEARCH("4- Bajo",D10)))</formula>
    </cfRule>
    <cfRule type="containsText" dxfId="123" priority="40" operator="containsText" text="1- Bajo">
      <formula>NOT(ISERROR(SEARCH("1- Bajo",D10)))</formula>
    </cfRule>
  </conditionalFormatting>
  <conditionalFormatting sqref="E8">
    <cfRule type="containsText" dxfId="122" priority="29" operator="containsText" text="3- Moderado">
      <formula>NOT(ISERROR(SEARCH("3- Moderado",E8)))</formula>
    </cfRule>
    <cfRule type="containsText" dxfId="121" priority="30" operator="containsText" text="6- Moderado">
      <formula>NOT(ISERROR(SEARCH("6- Moderado",E8)))</formula>
    </cfRule>
    <cfRule type="containsText" dxfId="120" priority="31" operator="containsText" text="4- Moderado">
      <formula>NOT(ISERROR(SEARCH("4- Moderado",E8)))</formula>
    </cfRule>
    <cfRule type="containsText" dxfId="119" priority="32" operator="containsText" text="3- Bajo">
      <formula>NOT(ISERROR(SEARCH("3- Bajo",E8)))</formula>
    </cfRule>
    <cfRule type="containsText" dxfId="118" priority="33" operator="containsText" text="4- Bajo">
      <formula>NOT(ISERROR(SEARCH("4- Bajo",E8)))</formula>
    </cfRule>
    <cfRule type="containsText" dxfId="117" priority="34" operator="containsText" text="1- Bajo">
      <formula>NOT(ISERROR(SEARCH("1- Bajo",E8)))</formula>
    </cfRule>
  </conditionalFormatting>
  <conditionalFormatting sqref="F8">
    <cfRule type="containsText" dxfId="116" priority="23" operator="containsText" text="3- Moderado">
      <formula>NOT(ISERROR(SEARCH("3- Moderado",F8)))</formula>
    </cfRule>
    <cfRule type="containsText" dxfId="115" priority="24" operator="containsText" text="6- Moderado">
      <formula>NOT(ISERROR(SEARCH("6- Moderado",F8)))</formula>
    </cfRule>
    <cfRule type="containsText" dxfId="114" priority="25" operator="containsText" text="4- Moderado">
      <formula>NOT(ISERROR(SEARCH("4- Moderado",F8)))</formula>
    </cfRule>
    <cfRule type="containsText" dxfId="113" priority="26" operator="containsText" text="3- Bajo">
      <formula>NOT(ISERROR(SEARCH("3- Bajo",F8)))</formula>
    </cfRule>
    <cfRule type="containsText" dxfId="112" priority="27" operator="containsText" text="4- Bajo">
      <formula>NOT(ISERROR(SEARCH("4- Bajo",F8)))</formula>
    </cfRule>
    <cfRule type="containsText" dxfId="111" priority="28" operator="containsText" text="1- Bajo">
      <formula>NOT(ISERROR(SEARCH("1- Bajo",F8)))</formula>
    </cfRule>
  </conditionalFormatting>
  <conditionalFormatting sqref="F10:F109">
    <cfRule type="containsText" dxfId="110" priority="17" operator="containsText" text="Moderado">
      <formula>NOT(ISERROR(SEARCH("Moderado",F10)))</formula>
    </cfRule>
    <cfRule type="containsText" dxfId="109" priority="18" operator="containsText" text="Bajo">
      <formula>NOT(ISERROR(SEARCH("Bajo",F10)))</formula>
    </cfRule>
    <cfRule type="containsText" dxfId="108" priority="19" operator="containsText" text="Moderado">
      <formula>NOT(ISERROR(SEARCH("Moderado",F10)))</formula>
    </cfRule>
    <cfRule type="containsText" dxfId="107" priority="20" operator="containsText" text="Alto">
      <formula>NOT(ISERROR(SEARCH("Alto",F10)))</formula>
    </cfRule>
    <cfRule type="containsText" dxfId="10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05" priority="16" operator="containsText" text="Media">
      <formula>NOT(ISERROR(SEARCH("Media",D10)))</formula>
    </cfRule>
  </conditionalFormatting>
  <conditionalFormatting sqref="E10:E109">
    <cfRule type="containsText" dxfId="104" priority="15" operator="containsText" text="Moderado">
      <formula>NOT(ISERROR(SEARCH("Moderado",E10)))</formula>
    </cfRule>
  </conditionalFormatting>
  <conditionalFormatting sqref="D10:D109">
    <cfRule type="containsText" dxfId="103" priority="13" operator="containsText" text="Baja">
      <formula>NOT(ISERROR(SEARCH("Baja",D10)))</formula>
    </cfRule>
    <cfRule type="containsText" dxfId="102" priority="14" operator="containsText" text="Muy Baja">
      <formula>NOT(ISERROR(SEARCH("Muy Baja",D10)))</formula>
    </cfRule>
  </conditionalFormatting>
  <conditionalFormatting sqref="D10:D109">
    <cfRule type="containsText" dxfId="101" priority="11" operator="containsText" text="Muy Alta">
      <formula>NOT(ISERROR(SEARCH("Muy Alta",D10)))</formula>
    </cfRule>
    <cfRule type="containsText" dxfId="100" priority="12" operator="containsText" text="Alta">
      <formula>NOT(ISERROR(SEARCH("Alta",D10)))</formula>
    </cfRule>
  </conditionalFormatting>
  <conditionalFormatting sqref="E10:E109">
    <cfRule type="containsText" dxfId="99" priority="7" operator="containsText" text="Catastrófico">
      <formula>NOT(ISERROR(SEARCH("Catastrófico",E10)))</formula>
    </cfRule>
    <cfRule type="containsText" dxfId="98" priority="8" operator="containsText" text="Mayor">
      <formula>NOT(ISERROR(SEARCH("Mayor",E10)))</formula>
    </cfRule>
    <cfRule type="containsText" dxfId="97" priority="9" operator="containsText" text="Menor">
      <formula>NOT(ISERROR(SEARCH("Menor",E10)))</formula>
    </cfRule>
    <cfRule type="containsText" dxfId="96" priority="10" operator="containsText" text="Leve">
      <formula>NOT(ISERROR(SEARCH("Leve",E10)))</formula>
    </cfRule>
  </conditionalFormatting>
  <conditionalFormatting sqref="D8">
    <cfRule type="containsText" dxfId="95" priority="1" operator="containsText" text="3- Moderado">
      <formula>NOT(ISERROR(SEARCH("3- Moderado",D8)))</formula>
    </cfRule>
    <cfRule type="containsText" dxfId="94" priority="2" operator="containsText" text="6- Moderado">
      <formula>NOT(ISERROR(SEARCH("6- Moderado",D8)))</formula>
    </cfRule>
    <cfRule type="containsText" dxfId="93" priority="3" operator="containsText" text="4- Moderado">
      <formula>NOT(ISERROR(SEARCH("4- Moderado",D8)))</formula>
    </cfRule>
    <cfRule type="containsText" dxfId="92" priority="4" operator="containsText" text="3- Bajo">
      <formula>NOT(ISERROR(SEARCH("3- Bajo",D8)))</formula>
    </cfRule>
    <cfRule type="containsText" dxfId="91" priority="5" operator="containsText" text="4- Bajo">
      <formula>NOT(ISERROR(SEARCH("4- Bajo",D8)))</formula>
    </cfRule>
    <cfRule type="containsText" dxfId="90" priority="6" operator="containsText" text="1- Bajo">
      <formula>NOT(ISERROR(SEARCH("1- Bajo",D8)))</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800-000000000000}"/>
    <dataValidation allowBlank="1" showInputMessage="1" showErrorMessage="1" prompt="Describir las actividades que se van a desarrollar para el proyecto" sqref="H7" xr:uid="{00000000-0002-0000-0800-000001000000}"/>
    <dataValidation allowBlank="1" showInputMessage="1" showErrorMessage="1" prompt="Seleccionar si el responsable es el responsable de las acciones es el nivel central" sqref="I7:I8" xr:uid="{00000000-0002-0000-0800-000002000000}"/>
    <dataValidation allowBlank="1" showInputMessage="1" showErrorMessage="1" prompt="seleccionar si el responsable de ejecutar las acciones es el nivel central" sqref="J8" xr:uid="{00000000-0002-0000-08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'7. Matriz de Calor'!$S$8:$S$11</xm:f>
          </x14:formula1>
          <xm:sqref>G10:G109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K109"/>
  <sheetViews>
    <sheetView topLeftCell="A7" zoomScale="71" zoomScaleNormal="71" workbookViewId="0">
      <selection activeCell="J10" sqref="J10:J19"/>
    </sheetView>
  </sheetViews>
  <sheetFormatPr baseColWidth="10" defaultColWidth="11.42578125" defaultRowHeight="1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37">
        <f>'5. Mapa Final'!A10</f>
        <v>1</v>
      </c>
      <c r="B10" s="337" t="str">
        <f>'5. Mapa Final'!B10</f>
        <v>Ofrecer, prometer, entregar, aceptar o solicitar una ventaja indebida para conseguir el favorecimiento competitivo  en  la adjudicación y adiciones  de  contratos relacionados con la elaboración de  estudios o investigaciones socio – jurídicas ,  en beneficio propio y de terceros.</v>
      </c>
      <c r="C10" s="337" t="str">
        <f>'5. Mapa Final'!C10</f>
        <v xml:space="preserve">Cuando por indebido interés 
Ofrecer, prometer, entregar, aceptar o solicitar una ventaja indebida para conseguir el favorecimiento competitivo  en  la adjudicación y adiciones  de  contratos relacionados con la elaboración de  estudios o investigaciones socio – jurídicas ,  en beneficio propio y de terceros
 </v>
      </c>
      <c r="D10" s="340" t="str">
        <f>'5. Mapa Final'!J10</f>
        <v>Muy Baja - 1</v>
      </c>
      <c r="E10" s="344" t="str">
        <f>'5. Mapa Final'!K10</f>
        <v>Moderado - 3</v>
      </c>
      <c r="F10" s="331" t="str">
        <f>'5. Mapa Final'!M10</f>
        <v>Moderado - 3</v>
      </c>
      <c r="G10" s="223" t="s">
        <v>206</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38"/>
      <c r="B11" s="338"/>
      <c r="C11" s="338"/>
      <c r="D11" s="341"/>
      <c r="E11" s="345"/>
      <c r="F11" s="332"/>
      <c r="G11" s="223"/>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38"/>
      <c r="B12" s="338"/>
      <c r="C12" s="338"/>
      <c r="D12" s="341"/>
      <c r="E12" s="345"/>
      <c r="F12" s="332"/>
      <c r="G12" s="223"/>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38"/>
      <c r="B13" s="338"/>
      <c r="C13" s="338"/>
      <c r="D13" s="341"/>
      <c r="E13" s="345"/>
      <c r="F13" s="332"/>
      <c r="G13" s="223"/>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38"/>
      <c r="B14" s="338"/>
      <c r="C14" s="338"/>
      <c r="D14" s="341"/>
      <c r="E14" s="345"/>
      <c r="F14" s="332"/>
      <c r="G14" s="223"/>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38"/>
      <c r="B15" s="338"/>
      <c r="C15" s="338"/>
      <c r="D15" s="341"/>
      <c r="E15" s="345"/>
      <c r="F15" s="332"/>
      <c r="G15" s="223"/>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38"/>
      <c r="B16" s="338"/>
      <c r="C16" s="338"/>
      <c r="D16" s="341"/>
      <c r="E16" s="345"/>
      <c r="F16" s="332"/>
      <c r="G16" s="223"/>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38"/>
      <c r="B17" s="338"/>
      <c r="C17" s="338"/>
      <c r="D17" s="342"/>
      <c r="E17" s="346"/>
      <c r="F17" s="332"/>
      <c r="G17" s="223"/>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38"/>
      <c r="B18" s="338"/>
      <c r="C18" s="338"/>
      <c r="D18" s="342"/>
      <c r="E18" s="346"/>
      <c r="F18" s="332"/>
      <c r="G18" s="223"/>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39"/>
      <c r="B19" s="339"/>
      <c r="C19" s="339"/>
      <c r="D19" s="343"/>
      <c r="E19" s="347"/>
      <c r="F19" s="333"/>
      <c r="G19" s="224"/>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37">
        <f>'5. Mapa Final'!A20</f>
        <v>2</v>
      </c>
      <c r="B20" s="337" t="str">
        <f>'5. Mapa Final'!B20</f>
        <v>Ofrecer, prometer, entregar, aceptar o solicitar una ventaja indebida para influir o direccionar los conceptos en la supervisón técnica en los procesos de contratación con el objetivo de favorecer intereses propios o de terceros.</v>
      </c>
      <c r="C20" s="337" t="str">
        <f>'5. Mapa Final'!C20</f>
        <v>Cuando se favorece indebidamente a contratistas a través de conceptos en la supervisión técnica que direccionen la ejecución del contrato en beneficio propio o de terceros</v>
      </c>
      <c r="D20" s="340" t="str">
        <f>'5. Mapa Final'!J20</f>
        <v>Muy Baja - 1</v>
      </c>
      <c r="E20" s="344" t="str">
        <f>'5. Mapa Final'!K20</f>
        <v>Moderado - 3</v>
      </c>
      <c r="F20" s="331" t="str">
        <f>'5. Mapa Final'!M20</f>
        <v>Moderado - 3</v>
      </c>
      <c r="G20" s="223"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38"/>
      <c r="B21" s="338"/>
      <c r="C21" s="338"/>
      <c r="D21" s="341"/>
      <c r="E21" s="345"/>
      <c r="F21" s="332"/>
      <c r="G21" s="223"/>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38"/>
      <c r="B22" s="338"/>
      <c r="C22" s="338"/>
      <c r="D22" s="341"/>
      <c r="E22" s="345"/>
      <c r="F22" s="332"/>
      <c r="G22" s="223"/>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38"/>
      <c r="B23" s="338"/>
      <c r="C23" s="338"/>
      <c r="D23" s="341"/>
      <c r="E23" s="345"/>
      <c r="F23" s="332"/>
      <c r="G23" s="223"/>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38"/>
      <c r="B24" s="338"/>
      <c r="C24" s="338"/>
      <c r="D24" s="341"/>
      <c r="E24" s="345"/>
      <c r="F24" s="332"/>
      <c r="G24" s="223"/>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38"/>
      <c r="B25" s="338"/>
      <c r="C25" s="338"/>
      <c r="D25" s="341"/>
      <c r="E25" s="345"/>
      <c r="F25" s="332"/>
      <c r="G25" s="223"/>
      <c r="H25" s="335"/>
      <c r="I25" s="335"/>
      <c r="J25" s="335"/>
      <c r="K25" s="335"/>
      <c r="L25" s="335"/>
      <c r="M25" s="335"/>
      <c r="N25" s="30"/>
      <c r="O25" s="30"/>
    </row>
    <row r="26" spans="1:169">
      <c r="A26" s="338"/>
      <c r="B26" s="338"/>
      <c r="C26" s="338"/>
      <c r="D26" s="341"/>
      <c r="E26" s="345"/>
      <c r="F26" s="332"/>
      <c r="G26" s="223"/>
      <c r="H26" s="335"/>
      <c r="I26" s="335"/>
      <c r="J26" s="335"/>
      <c r="K26" s="335"/>
      <c r="L26" s="335"/>
      <c r="M26" s="335"/>
      <c r="N26" s="30"/>
      <c r="O26" s="30"/>
    </row>
    <row r="27" spans="1:169">
      <c r="A27" s="338"/>
      <c r="B27" s="338"/>
      <c r="C27" s="338"/>
      <c r="D27" s="342"/>
      <c r="E27" s="346"/>
      <c r="F27" s="332"/>
      <c r="G27" s="223"/>
      <c r="H27" s="335"/>
      <c r="I27" s="335"/>
      <c r="J27" s="335"/>
      <c r="K27" s="335"/>
      <c r="L27" s="335"/>
      <c r="M27" s="335"/>
      <c r="N27" s="30"/>
      <c r="O27" s="30"/>
    </row>
    <row r="28" spans="1:169">
      <c r="A28" s="338"/>
      <c r="B28" s="338"/>
      <c r="C28" s="338"/>
      <c r="D28" s="342"/>
      <c r="E28" s="346"/>
      <c r="F28" s="332"/>
      <c r="G28" s="223"/>
      <c r="H28" s="335"/>
      <c r="I28" s="335"/>
      <c r="J28" s="335"/>
      <c r="K28" s="335"/>
      <c r="L28" s="335"/>
      <c r="M28" s="335"/>
      <c r="N28" s="30"/>
      <c r="O28" s="30"/>
    </row>
    <row r="29" spans="1:169" ht="15.75" thickBot="1">
      <c r="A29" s="339"/>
      <c r="B29" s="339"/>
      <c r="C29" s="339"/>
      <c r="D29" s="343"/>
      <c r="E29" s="347"/>
      <c r="F29" s="333"/>
      <c r="G29" s="224"/>
      <c r="H29" s="336"/>
      <c r="I29" s="336"/>
      <c r="J29" s="336"/>
      <c r="K29" s="336"/>
      <c r="L29" s="336"/>
      <c r="M29" s="336"/>
      <c r="N29" s="30"/>
      <c r="O29" s="30"/>
    </row>
    <row r="30" spans="1:169">
      <c r="A30" s="337" t="e">
        <f>'5. Mapa Final'!#REF!</f>
        <v>#REF!</v>
      </c>
      <c r="B30" s="337" t="e">
        <f>'5. Mapa Final'!#REF!</f>
        <v>#REF!</v>
      </c>
      <c r="C30" s="337" t="e">
        <f>'5. Mapa Final'!#REF!</f>
        <v>#REF!</v>
      </c>
      <c r="D30" s="340" t="e">
        <f>'5. Mapa Final'!#REF!</f>
        <v>#REF!</v>
      </c>
      <c r="E30" s="344" t="e">
        <f>'5. Mapa Final'!#REF!</f>
        <v>#REF!</v>
      </c>
      <c r="F30" s="331" t="e">
        <f>'5. Mapa Final'!#REF!</f>
        <v>#REF!</v>
      </c>
      <c r="G30" s="223" t="s">
        <v>205</v>
      </c>
      <c r="H30" s="334"/>
      <c r="I30" s="334"/>
      <c r="J30" s="334"/>
      <c r="K30" s="334"/>
      <c r="L30" s="334"/>
      <c r="M30" s="334"/>
    </row>
    <row r="31" spans="1:169">
      <c r="A31" s="338"/>
      <c r="B31" s="338"/>
      <c r="C31" s="338"/>
      <c r="D31" s="341"/>
      <c r="E31" s="345"/>
      <c r="F31" s="332"/>
      <c r="G31" s="223"/>
      <c r="H31" s="335"/>
      <c r="I31" s="335"/>
      <c r="J31" s="335"/>
      <c r="K31" s="335"/>
      <c r="L31" s="335"/>
      <c r="M31" s="335"/>
    </row>
    <row r="32" spans="1:169">
      <c r="A32" s="338"/>
      <c r="B32" s="338"/>
      <c r="C32" s="338"/>
      <c r="D32" s="341"/>
      <c r="E32" s="345"/>
      <c r="F32" s="332"/>
      <c r="G32" s="223"/>
      <c r="H32" s="335"/>
      <c r="I32" s="335"/>
      <c r="J32" s="335"/>
      <c r="K32" s="335"/>
      <c r="L32" s="335"/>
      <c r="M32" s="335"/>
    </row>
    <row r="33" spans="1:13">
      <c r="A33" s="338"/>
      <c r="B33" s="338"/>
      <c r="C33" s="338"/>
      <c r="D33" s="341"/>
      <c r="E33" s="345"/>
      <c r="F33" s="332"/>
      <c r="G33" s="223"/>
      <c r="H33" s="335"/>
      <c r="I33" s="335"/>
      <c r="J33" s="335"/>
      <c r="K33" s="335"/>
      <c r="L33" s="335"/>
      <c r="M33" s="335"/>
    </row>
    <row r="34" spans="1:13">
      <c r="A34" s="338"/>
      <c r="B34" s="338"/>
      <c r="C34" s="338"/>
      <c r="D34" s="341"/>
      <c r="E34" s="345"/>
      <c r="F34" s="332"/>
      <c r="G34" s="223"/>
      <c r="H34" s="335"/>
      <c r="I34" s="335"/>
      <c r="J34" s="335"/>
      <c r="K34" s="335"/>
      <c r="L34" s="335"/>
      <c r="M34" s="335"/>
    </row>
    <row r="35" spans="1:13">
      <c r="A35" s="338"/>
      <c r="B35" s="338"/>
      <c r="C35" s="338"/>
      <c r="D35" s="341"/>
      <c r="E35" s="345"/>
      <c r="F35" s="332"/>
      <c r="G35" s="223"/>
      <c r="H35" s="335"/>
      <c r="I35" s="335"/>
      <c r="J35" s="335"/>
      <c r="K35" s="335"/>
      <c r="L35" s="335"/>
      <c r="M35" s="335"/>
    </row>
    <row r="36" spans="1:13">
      <c r="A36" s="338"/>
      <c r="B36" s="338"/>
      <c r="C36" s="338"/>
      <c r="D36" s="341"/>
      <c r="E36" s="345"/>
      <c r="F36" s="332"/>
      <c r="G36" s="223"/>
      <c r="H36" s="335"/>
      <c r="I36" s="335"/>
      <c r="J36" s="335"/>
      <c r="K36" s="335"/>
      <c r="L36" s="335"/>
      <c r="M36" s="335"/>
    </row>
    <row r="37" spans="1:13">
      <c r="A37" s="338"/>
      <c r="B37" s="338"/>
      <c r="C37" s="338"/>
      <c r="D37" s="342"/>
      <c r="E37" s="346"/>
      <c r="F37" s="332"/>
      <c r="G37" s="223"/>
      <c r="H37" s="335"/>
      <c r="I37" s="335"/>
      <c r="J37" s="335"/>
      <c r="K37" s="335"/>
      <c r="L37" s="335"/>
      <c r="M37" s="335"/>
    </row>
    <row r="38" spans="1:13">
      <c r="A38" s="338"/>
      <c r="B38" s="338"/>
      <c r="C38" s="338"/>
      <c r="D38" s="342"/>
      <c r="E38" s="346"/>
      <c r="F38" s="332"/>
      <c r="G38" s="223"/>
      <c r="H38" s="335"/>
      <c r="I38" s="335"/>
      <c r="J38" s="335"/>
      <c r="K38" s="335"/>
      <c r="L38" s="335"/>
      <c r="M38" s="335"/>
    </row>
    <row r="39" spans="1:13" ht="15.75" thickBot="1">
      <c r="A39" s="339"/>
      <c r="B39" s="339"/>
      <c r="C39" s="339"/>
      <c r="D39" s="343"/>
      <c r="E39" s="347"/>
      <c r="F39" s="333"/>
      <c r="G39" s="224"/>
      <c r="H39" s="336"/>
      <c r="I39" s="336"/>
      <c r="J39" s="336"/>
      <c r="K39" s="336"/>
      <c r="L39" s="336"/>
      <c r="M39" s="336"/>
    </row>
    <row r="40" spans="1:13">
      <c r="A40" s="337" t="e">
        <f>'5. Mapa Final'!#REF!</f>
        <v>#REF!</v>
      </c>
      <c r="B40" s="337" t="e">
        <f>'5. Mapa Final'!#REF!</f>
        <v>#REF!</v>
      </c>
      <c r="C40" s="337" t="e">
        <f>'5. Mapa Final'!#REF!</f>
        <v>#REF!</v>
      </c>
      <c r="D40" s="340" t="e">
        <f>'5. Mapa Final'!#REF!</f>
        <v>#REF!</v>
      </c>
      <c r="E40" s="344" t="e">
        <f>'5. Mapa Final'!#REF!</f>
        <v>#REF!</v>
      </c>
      <c r="F40" s="331" t="e">
        <f>'5. Mapa Final'!#REF!</f>
        <v>#REF!</v>
      </c>
      <c r="G40" s="223" t="s">
        <v>93</v>
      </c>
      <c r="H40" s="334"/>
      <c r="I40" s="334"/>
      <c r="J40" s="334"/>
      <c r="K40" s="334"/>
      <c r="L40" s="334"/>
      <c r="M40" s="334"/>
    </row>
    <row r="41" spans="1:13">
      <c r="A41" s="338"/>
      <c r="B41" s="338"/>
      <c r="C41" s="338"/>
      <c r="D41" s="341"/>
      <c r="E41" s="345"/>
      <c r="F41" s="332"/>
      <c r="G41" s="223"/>
      <c r="H41" s="335"/>
      <c r="I41" s="335"/>
      <c r="J41" s="335"/>
      <c r="K41" s="335"/>
      <c r="L41" s="335"/>
      <c r="M41" s="335"/>
    </row>
    <row r="42" spans="1:13">
      <c r="A42" s="338"/>
      <c r="B42" s="338"/>
      <c r="C42" s="338"/>
      <c r="D42" s="341"/>
      <c r="E42" s="345"/>
      <c r="F42" s="332"/>
      <c r="G42" s="223"/>
      <c r="H42" s="335"/>
      <c r="I42" s="335"/>
      <c r="J42" s="335"/>
      <c r="K42" s="335"/>
      <c r="L42" s="335"/>
      <c r="M42" s="335"/>
    </row>
    <row r="43" spans="1:13">
      <c r="A43" s="338"/>
      <c r="B43" s="338"/>
      <c r="C43" s="338"/>
      <c r="D43" s="341"/>
      <c r="E43" s="345"/>
      <c r="F43" s="332"/>
      <c r="G43" s="223"/>
      <c r="H43" s="335"/>
      <c r="I43" s="335"/>
      <c r="J43" s="335"/>
      <c r="K43" s="335"/>
      <c r="L43" s="335"/>
      <c r="M43" s="335"/>
    </row>
    <row r="44" spans="1:13">
      <c r="A44" s="338"/>
      <c r="B44" s="338"/>
      <c r="C44" s="338"/>
      <c r="D44" s="341"/>
      <c r="E44" s="345"/>
      <c r="F44" s="332"/>
      <c r="G44" s="223"/>
      <c r="H44" s="335"/>
      <c r="I44" s="335"/>
      <c r="J44" s="335"/>
      <c r="K44" s="335"/>
      <c r="L44" s="335"/>
      <c r="M44" s="335"/>
    </row>
    <row r="45" spans="1:13">
      <c r="A45" s="338"/>
      <c r="B45" s="338"/>
      <c r="C45" s="338"/>
      <c r="D45" s="341"/>
      <c r="E45" s="345"/>
      <c r="F45" s="332"/>
      <c r="G45" s="223"/>
      <c r="H45" s="335"/>
      <c r="I45" s="335"/>
      <c r="J45" s="335"/>
      <c r="K45" s="335"/>
      <c r="L45" s="335"/>
      <c r="M45" s="335"/>
    </row>
    <row r="46" spans="1:13">
      <c r="A46" s="338"/>
      <c r="B46" s="338"/>
      <c r="C46" s="338"/>
      <c r="D46" s="341"/>
      <c r="E46" s="345"/>
      <c r="F46" s="332"/>
      <c r="G46" s="223"/>
      <c r="H46" s="335"/>
      <c r="I46" s="335"/>
      <c r="J46" s="335"/>
      <c r="K46" s="335"/>
      <c r="L46" s="335"/>
      <c r="M46" s="335"/>
    </row>
    <row r="47" spans="1:13">
      <c r="A47" s="338"/>
      <c r="B47" s="338"/>
      <c r="C47" s="338"/>
      <c r="D47" s="342"/>
      <c r="E47" s="346"/>
      <c r="F47" s="332"/>
      <c r="G47" s="223"/>
      <c r="H47" s="335"/>
      <c r="I47" s="335"/>
      <c r="J47" s="335"/>
      <c r="K47" s="335"/>
      <c r="L47" s="335"/>
      <c r="M47" s="335"/>
    </row>
    <row r="48" spans="1:13">
      <c r="A48" s="338"/>
      <c r="B48" s="338"/>
      <c r="C48" s="338"/>
      <c r="D48" s="342"/>
      <c r="E48" s="346"/>
      <c r="F48" s="332"/>
      <c r="G48" s="223"/>
      <c r="H48" s="335"/>
      <c r="I48" s="335"/>
      <c r="J48" s="335"/>
      <c r="K48" s="335"/>
      <c r="L48" s="335"/>
      <c r="M48" s="335"/>
    </row>
    <row r="49" spans="1:13" ht="15.75" thickBot="1">
      <c r="A49" s="339"/>
      <c r="B49" s="339"/>
      <c r="C49" s="339"/>
      <c r="D49" s="343"/>
      <c r="E49" s="347"/>
      <c r="F49" s="333"/>
      <c r="G49" s="224"/>
      <c r="H49" s="336"/>
      <c r="I49" s="336"/>
      <c r="J49" s="336"/>
      <c r="K49" s="336"/>
      <c r="L49" s="336"/>
      <c r="M49" s="336"/>
    </row>
    <row r="50" spans="1:13">
      <c r="A50" s="337" t="e">
        <f>'5. Mapa Final'!#REF!</f>
        <v>#REF!</v>
      </c>
      <c r="B50" s="337" t="e">
        <f>'5. Mapa Final'!#REF!</f>
        <v>#REF!</v>
      </c>
      <c r="C50" s="337" t="e">
        <f>'5. Mapa Final'!#REF!</f>
        <v>#REF!</v>
      </c>
      <c r="D50" s="340" t="e">
        <f>'5. Mapa Final'!#REF!</f>
        <v>#REF!</v>
      </c>
      <c r="E50" s="344" t="e">
        <f>'5. Mapa Final'!#REF!</f>
        <v>#REF!</v>
      </c>
      <c r="F50" s="331" t="e">
        <f>'5. Mapa Final'!#REF!</f>
        <v>#REF!</v>
      </c>
      <c r="G50" s="223" t="s">
        <v>93</v>
      </c>
      <c r="H50" s="334"/>
      <c r="I50" s="334"/>
      <c r="J50" s="334"/>
      <c r="K50" s="334"/>
      <c r="L50" s="334"/>
      <c r="M50" s="334"/>
    </row>
    <row r="51" spans="1:13">
      <c r="A51" s="338"/>
      <c r="B51" s="338"/>
      <c r="C51" s="338"/>
      <c r="D51" s="341"/>
      <c r="E51" s="345"/>
      <c r="F51" s="332"/>
      <c r="G51" s="223"/>
      <c r="H51" s="335"/>
      <c r="I51" s="335"/>
      <c r="J51" s="335"/>
      <c r="K51" s="335"/>
      <c r="L51" s="335"/>
      <c r="M51" s="335"/>
    </row>
    <row r="52" spans="1:13">
      <c r="A52" s="338"/>
      <c r="B52" s="338"/>
      <c r="C52" s="338"/>
      <c r="D52" s="341"/>
      <c r="E52" s="345"/>
      <c r="F52" s="332"/>
      <c r="G52" s="223"/>
      <c r="H52" s="335"/>
      <c r="I52" s="335"/>
      <c r="J52" s="335"/>
      <c r="K52" s="335"/>
      <c r="L52" s="335"/>
      <c r="M52" s="335"/>
    </row>
    <row r="53" spans="1:13">
      <c r="A53" s="338"/>
      <c r="B53" s="338"/>
      <c r="C53" s="338"/>
      <c r="D53" s="341"/>
      <c r="E53" s="345"/>
      <c r="F53" s="332"/>
      <c r="G53" s="223"/>
      <c r="H53" s="335"/>
      <c r="I53" s="335"/>
      <c r="J53" s="335"/>
      <c r="K53" s="335"/>
      <c r="L53" s="335"/>
      <c r="M53" s="335"/>
    </row>
    <row r="54" spans="1:13">
      <c r="A54" s="338"/>
      <c r="B54" s="338"/>
      <c r="C54" s="338"/>
      <c r="D54" s="341"/>
      <c r="E54" s="345"/>
      <c r="F54" s="332"/>
      <c r="G54" s="223"/>
      <c r="H54" s="335"/>
      <c r="I54" s="335"/>
      <c r="J54" s="335"/>
      <c r="K54" s="335"/>
      <c r="L54" s="335"/>
      <c r="M54" s="335"/>
    </row>
    <row r="55" spans="1:13">
      <c r="A55" s="338"/>
      <c r="B55" s="338"/>
      <c r="C55" s="338"/>
      <c r="D55" s="341"/>
      <c r="E55" s="345"/>
      <c r="F55" s="332"/>
      <c r="G55" s="223"/>
      <c r="H55" s="335"/>
      <c r="I55" s="335"/>
      <c r="J55" s="335"/>
      <c r="K55" s="335"/>
      <c r="L55" s="335"/>
      <c r="M55" s="335"/>
    </row>
    <row r="56" spans="1:13">
      <c r="A56" s="338"/>
      <c r="B56" s="338"/>
      <c r="C56" s="338"/>
      <c r="D56" s="341"/>
      <c r="E56" s="345"/>
      <c r="F56" s="332"/>
      <c r="G56" s="223"/>
      <c r="H56" s="335"/>
      <c r="I56" s="335"/>
      <c r="J56" s="335"/>
      <c r="K56" s="335"/>
      <c r="L56" s="335"/>
      <c r="M56" s="335"/>
    </row>
    <row r="57" spans="1:13">
      <c r="A57" s="338"/>
      <c r="B57" s="338"/>
      <c r="C57" s="338"/>
      <c r="D57" s="342"/>
      <c r="E57" s="346"/>
      <c r="F57" s="332"/>
      <c r="G57" s="223"/>
      <c r="H57" s="335"/>
      <c r="I57" s="335"/>
      <c r="J57" s="335"/>
      <c r="K57" s="335"/>
      <c r="L57" s="335"/>
      <c r="M57" s="335"/>
    </row>
    <row r="58" spans="1:13">
      <c r="A58" s="338"/>
      <c r="B58" s="338"/>
      <c r="C58" s="338"/>
      <c r="D58" s="342"/>
      <c r="E58" s="346"/>
      <c r="F58" s="332"/>
      <c r="G58" s="223"/>
      <c r="H58" s="335"/>
      <c r="I58" s="335"/>
      <c r="J58" s="335"/>
      <c r="K58" s="335"/>
      <c r="L58" s="335"/>
      <c r="M58" s="335"/>
    </row>
    <row r="59" spans="1:13" ht="15.75" thickBot="1">
      <c r="A59" s="339"/>
      <c r="B59" s="339"/>
      <c r="C59" s="339"/>
      <c r="D59" s="343"/>
      <c r="E59" s="347"/>
      <c r="F59" s="333"/>
      <c r="G59" s="224"/>
      <c r="H59" s="336"/>
      <c r="I59" s="336"/>
      <c r="J59" s="336"/>
      <c r="K59" s="336"/>
      <c r="L59" s="336"/>
      <c r="M59" s="336"/>
    </row>
    <row r="60" spans="1:13">
      <c r="A60" s="337" t="e">
        <f>'5. Mapa Final'!#REF!</f>
        <v>#REF!</v>
      </c>
      <c r="B60" s="337" t="e">
        <f>'5. Mapa Final'!#REF!</f>
        <v>#REF!</v>
      </c>
      <c r="C60" s="337" t="e">
        <f>'5. Mapa Final'!#REF!</f>
        <v>#REF!</v>
      </c>
      <c r="D60" s="340" t="e">
        <f>'5. Mapa Final'!#REF!</f>
        <v>#REF!</v>
      </c>
      <c r="E60" s="344" t="e">
        <f>'5. Mapa Final'!#REF!</f>
        <v>#REF!</v>
      </c>
      <c r="F60" s="331" t="e">
        <f>'5. Mapa Final'!#REF!</f>
        <v>#REF!</v>
      </c>
      <c r="G60" s="223" t="s">
        <v>93</v>
      </c>
      <c r="H60" s="334"/>
      <c r="I60" s="334"/>
      <c r="J60" s="334"/>
      <c r="K60" s="334"/>
      <c r="L60" s="334"/>
      <c r="M60" s="334"/>
    </row>
    <row r="61" spans="1:13">
      <c r="A61" s="338"/>
      <c r="B61" s="338"/>
      <c r="C61" s="338"/>
      <c r="D61" s="341"/>
      <c r="E61" s="345"/>
      <c r="F61" s="332"/>
      <c r="G61" s="223"/>
      <c r="H61" s="335"/>
      <c r="I61" s="335"/>
      <c r="J61" s="335"/>
      <c r="K61" s="335"/>
      <c r="L61" s="335"/>
      <c r="M61" s="335"/>
    </row>
    <row r="62" spans="1:13">
      <c r="A62" s="338"/>
      <c r="B62" s="338"/>
      <c r="C62" s="338"/>
      <c r="D62" s="341"/>
      <c r="E62" s="345"/>
      <c r="F62" s="332"/>
      <c r="G62" s="223"/>
      <c r="H62" s="335"/>
      <c r="I62" s="335"/>
      <c r="J62" s="335"/>
      <c r="K62" s="335"/>
      <c r="L62" s="335"/>
      <c r="M62" s="335"/>
    </row>
    <row r="63" spans="1:13">
      <c r="A63" s="338"/>
      <c r="B63" s="338"/>
      <c r="C63" s="338"/>
      <c r="D63" s="341"/>
      <c r="E63" s="345"/>
      <c r="F63" s="332"/>
      <c r="G63" s="223"/>
      <c r="H63" s="335"/>
      <c r="I63" s="335"/>
      <c r="J63" s="335"/>
      <c r="K63" s="335"/>
      <c r="L63" s="335"/>
      <c r="M63" s="335"/>
    </row>
    <row r="64" spans="1:13">
      <c r="A64" s="338"/>
      <c r="B64" s="338"/>
      <c r="C64" s="338"/>
      <c r="D64" s="341"/>
      <c r="E64" s="345"/>
      <c r="F64" s="332"/>
      <c r="G64" s="223"/>
      <c r="H64" s="335"/>
      <c r="I64" s="335"/>
      <c r="J64" s="335"/>
      <c r="K64" s="335"/>
      <c r="L64" s="335"/>
      <c r="M64" s="335"/>
    </row>
    <row r="65" spans="1:13">
      <c r="A65" s="338"/>
      <c r="B65" s="338"/>
      <c r="C65" s="338"/>
      <c r="D65" s="341"/>
      <c r="E65" s="345"/>
      <c r="F65" s="332"/>
      <c r="G65" s="223"/>
      <c r="H65" s="335"/>
      <c r="I65" s="335"/>
      <c r="J65" s="335"/>
      <c r="K65" s="335"/>
      <c r="L65" s="335"/>
      <c r="M65" s="335"/>
    </row>
    <row r="66" spans="1:13">
      <c r="A66" s="338"/>
      <c r="B66" s="338"/>
      <c r="C66" s="338"/>
      <c r="D66" s="341"/>
      <c r="E66" s="345"/>
      <c r="F66" s="332"/>
      <c r="G66" s="223"/>
      <c r="H66" s="335"/>
      <c r="I66" s="335"/>
      <c r="J66" s="335"/>
      <c r="K66" s="335"/>
      <c r="L66" s="335"/>
      <c r="M66" s="335"/>
    </row>
    <row r="67" spans="1:13">
      <c r="A67" s="338"/>
      <c r="B67" s="338"/>
      <c r="C67" s="338"/>
      <c r="D67" s="342"/>
      <c r="E67" s="346"/>
      <c r="F67" s="332"/>
      <c r="G67" s="223"/>
      <c r="H67" s="335"/>
      <c r="I67" s="335"/>
      <c r="J67" s="335"/>
      <c r="K67" s="335"/>
      <c r="L67" s="335"/>
      <c r="M67" s="335"/>
    </row>
    <row r="68" spans="1:13">
      <c r="A68" s="338"/>
      <c r="B68" s="338"/>
      <c r="C68" s="338"/>
      <c r="D68" s="342"/>
      <c r="E68" s="346"/>
      <c r="F68" s="332"/>
      <c r="G68" s="223"/>
      <c r="H68" s="335"/>
      <c r="I68" s="335"/>
      <c r="J68" s="335"/>
      <c r="K68" s="335"/>
      <c r="L68" s="335"/>
      <c r="M68" s="335"/>
    </row>
    <row r="69" spans="1:13" ht="15.75" thickBot="1">
      <c r="A69" s="339"/>
      <c r="B69" s="339"/>
      <c r="C69" s="339"/>
      <c r="D69" s="343"/>
      <c r="E69" s="347"/>
      <c r="F69" s="333"/>
      <c r="G69" s="224"/>
      <c r="H69" s="336"/>
      <c r="I69" s="336"/>
      <c r="J69" s="336"/>
      <c r="K69" s="336"/>
      <c r="L69" s="336"/>
      <c r="M69" s="336"/>
    </row>
    <row r="70" spans="1:13">
      <c r="A70" s="337" t="e">
        <f>'5. Mapa Final'!#REF!</f>
        <v>#REF!</v>
      </c>
      <c r="B70" s="337" t="e">
        <f>'5. Mapa Final'!#REF!</f>
        <v>#REF!</v>
      </c>
      <c r="C70" s="337" t="e">
        <f>'5. Mapa Final'!#REF!</f>
        <v>#REF!</v>
      </c>
      <c r="D70" s="340" t="e">
        <f>'5. Mapa Final'!#REF!</f>
        <v>#REF!</v>
      </c>
      <c r="E70" s="344" t="e">
        <f>'5. Mapa Final'!#REF!</f>
        <v>#REF!</v>
      </c>
      <c r="F70" s="331" t="e">
        <f>'5. Mapa Final'!#REF!</f>
        <v>#REF!</v>
      </c>
      <c r="G70" s="223" t="s">
        <v>93</v>
      </c>
      <c r="H70" s="334"/>
      <c r="I70" s="334"/>
      <c r="J70" s="334"/>
      <c r="K70" s="334"/>
      <c r="L70" s="334"/>
      <c r="M70" s="334"/>
    </row>
    <row r="71" spans="1:13">
      <c r="A71" s="338"/>
      <c r="B71" s="338"/>
      <c r="C71" s="338"/>
      <c r="D71" s="341"/>
      <c r="E71" s="345"/>
      <c r="F71" s="332"/>
      <c r="G71" s="223"/>
      <c r="H71" s="335"/>
      <c r="I71" s="335"/>
      <c r="J71" s="335"/>
      <c r="K71" s="335"/>
      <c r="L71" s="335"/>
      <c r="M71" s="335"/>
    </row>
    <row r="72" spans="1:13">
      <c r="A72" s="338"/>
      <c r="B72" s="338"/>
      <c r="C72" s="338"/>
      <c r="D72" s="341"/>
      <c r="E72" s="345"/>
      <c r="F72" s="332"/>
      <c r="G72" s="223"/>
      <c r="H72" s="335"/>
      <c r="I72" s="335"/>
      <c r="J72" s="335"/>
      <c r="K72" s="335"/>
      <c r="L72" s="335"/>
      <c r="M72" s="335"/>
    </row>
    <row r="73" spans="1:13">
      <c r="A73" s="338"/>
      <c r="B73" s="338"/>
      <c r="C73" s="338"/>
      <c r="D73" s="341"/>
      <c r="E73" s="345"/>
      <c r="F73" s="332"/>
      <c r="G73" s="223"/>
      <c r="H73" s="335"/>
      <c r="I73" s="335"/>
      <c r="J73" s="335"/>
      <c r="K73" s="335"/>
      <c r="L73" s="335"/>
      <c r="M73" s="335"/>
    </row>
    <row r="74" spans="1:13">
      <c r="A74" s="338"/>
      <c r="B74" s="338"/>
      <c r="C74" s="338"/>
      <c r="D74" s="341"/>
      <c r="E74" s="345"/>
      <c r="F74" s="332"/>
      <c r="G74" s="223"/>
      <c r="H74" s="335"/>
      <c r="I74" s="335"/>
      <c r="J74" s="335"/>
      <c r="K74" s="335"/>
      <c r="L74" s="335"/>
      <c r="M74" s="335"/>
    </row>
    <row r="75" spans="1:13">
      <c r="A75" s="338"/>
      <c r="B75" s="338"/>
      <c r="C75" s="338"/>
      <c r="D75" s="341"/>
      <c r="E75" s="345"/>
      <c r="F75" s="332"/>
      <c r="G75" s="223"/>
      <c r="H75" s="335"/>
      <c r="I75" s="335"/>
      <c r="J75" s="335"/>
      <c r="K75" s="335"/>
      <c r="L75" s="335"/>
      <c r="M75" s="335"/>
    </row>
    <row r="76" spans="1:13">
      <c r="A76" s="338"/>
      <c r="B76" s="338"/>
      <c r="C76" s="338"/>
      <c r="D76" s="341"/>
      <c r="E76" s="345"/>
      <c r="F76" s="332"/>
      <c r="G76" s="223"/>
      <c r="H76" s="335"/>
      <c r="I76" s="335"/>
      <c r="J76" s="335"/>
      <c r="K76" s="335"/>
      <c r="L76" s="335"/>
      <c r="M76" s="335"/>
    </row>
    <row r="77" spans="1:13">
      <c r="A77" s="338"/>
      <c r="B77" s="338"/>
      <c r="C77" s="338"/>
      <c r="D77" s="342"/>
      <c r="E77" s="346"/>
      <c r="F77" s="332"/>
      <c r="G77" s="223"/>
      <c r="H77" s="335"/>
      <c r="I77" s="335"/>
      <c r="J77" s="335"/>
      <c r="K77" s="335"/>
      <c r="L77" s="335"/>
      <c r="M77" s="335"/>
    </row>
    <row r="78" spans="1:13">
      <c r="A78" s="338"/>
      <c r="B78" s="338"/>
      <c r="C78" s="338"/>
      <c r="D78" s="342"/>
      <c r="E78" s="346"/>
      <c r="F78" s="332"/>
      <c r="G78" s="223"/>
      <c r="H78" s="335"/>
      <c r="I78" s="335"/>
      <c r="J78" s="335"/>
      <c r="K78" s="335"/>
      <c r="L78" s="335"/>
      <c r="M78" s="335"/>
    </row>
    <row r="79" spans="1:13" ht="15.75" thickBot="1">
      <c r="A79" s="339"/>
      <c r="B79" s="339"/>
      <c r="C79" s="339"/>
      <c r="D79" s="343"/>
      <c r="E79" s="347"/>
      <c r="F79" s="333"/>
      <c r="G79" s="224"/>
      <c r="H79" s="336"/>
      <c r="I79" s="336"/>
      <c r="J79" s="336"/>
      <c r="K79" s="336"/>
      <c r="L79" s="336"/>
      <c r="M79" s="336"/>
    </row>
    <row r="80" spans="1:13">
      <c r="A80" s="337" t="e">
        <f>'5. Mapa Final'!#REF!</f>
        <v>#REF!</v>
      </c>
      <c r="B80" s="337" t="e">
        <f>'5. Mapa Final'!#REF!</f>
        <v>#REF!</v>
      </c>
      <c r="C80" s="337" t="e">
        <f>'5. Mapa Final'!#REF!</f>
        <v>#REF!</v>
      </c>
      <c r="D80" s="340" t="e">
        <f>'5. Mapa Final'!#REF!</f>
        <v>#REF!</v>
      </c>
      <c r="E80" s="344" t="e">
        <f>'5. Mapa Final'!#REF!</f>
        <v>#REF!</v>
      </c>
      <c r="F80" s="331" t="e">
        <f>'5. Mapa Final'!#REF!</f>
        <v>#REF!</v>
      </c>
      <c r="G80" s="223" t="s">
        <v>93</v>
      </c>
      <c r="H80" s="334"/>
      <c r="I80" s="334"/>
      <c r="J80" s="334"/>
      <c r="K80" s="334"/>
      <c r="L80" s="334"/>
      <c r="M80" s="334"/>
    </row>
    <row r="81" spans="1:13">
      <c r="A81" s="338"/>
      <c r="B81" s="338"/>
      <c r="C81" s="338"/>
      <c r="D81" s="341"/>
      <c r="E81" s="345"/>
      <c r="F81" s="332"/>
      <c r="G81" s="223"/>
      <c r="H81" s="335"/>
      <c r="I81" s="335"/>
      <c r="J81" s="335"/>
      <c r="K81" s="335"/>
      <c r="L81" s="335"/>
      <c r="M81" s="335"/>
    </row>
    <row r="82" spans="1:13">
      <c r="A82" s="338"/>
      <c r="B82" s="338"/>
      <c r="C82" s="338"/>
      <c r="D82" s="341"/>
      <c r="E82" s="345"/>
      <c r="F82" s="332"/>
      <c r="G82" s="223"/>
      <c r="H82" s="335"/>
      <c r="I82" s="335"/>
      <c r="J82" s="335"/>
      <c r="K82" s="335"/>
      <c r="L82" s="335"/>
      <c r="M82" s="335"/>
    </row>
    <row r="83" spans="1:13">
      <c r="A83" s="338"/>
      <c r="B83" s="338"/>
      <c r="C83" s="338"/>
      <c r="D83" s="341"/>
      <c r="E83" s="345"/>
      <c r="F83" s="332"/>
      <c r="G83" s="223"/>
      <c r="H83" s="335"/>
      <c r="I83" s="335"/>
      <c r="J83" s="335"/>
      <c r="K83" s="335"/>
      <c r="L83" s="335"/>
      <c r="M83" s="335"/>
    </row>
    <row r="84" spans="1:13">
      <c r="A84" s="338"/>
      <c r="B84" s="338"/>
      <c r="C84" s="338"/>
      <c r="D84" s="341"/>
      <c r="E84" s="345"/>
      <c r="F84" s="332"/>
      <c r="G84" s="223"/>
      <c r="H84" s="335"/>
      <c r="I84" s="335"/>
      <c r="J84" s="335"/>
      <c r="K84" s="335"/>
      <c r="L84" s="335"/>
      <c r="M84" s="335"/>
    </row>
    <row r="85" spans="1:13">
      <c r="A85" s="338"/>
      <c r="B85" s="338"/>
      <c r="C85" s="338"/>
      <c r="D85" s="341"/>
      <c r="E85" s="345"/>
      <c r="F85" s="332"/>
      <c r="G85" s="223"/>
      <c r="H85" s="335"/>
      <c r="I85" s="335"/>
      <c r="J85" s="335"/>
      <c r="K85" s="335"/>
      <c r="L85" s="335"/>
      <c r="M85" s="335"/>
    </row>
    <row r="86" spans="1:13">
      <c r="A86" s="338"/>
      <c r="B86" s="338"/>
      <c r="C86" s="338"/>
      <c r="D86" s="341"/>
      <c r="E86" s="345"/>
      <c r="F86" s="332"/>
      <c r="G86" s="223"/>
      <c r="H86" s="335"/>
      <c r="I86" s="335"/>
      <c r="J86" s="335"/>
      <c r="K86" s="335"/>
      <c r="L86" s="335"/>
      <c r="M86" s="335"/>
    </row>
    <row r="87" spans="1:13">
      <c r="A87" s="338"/>
      <c r="B87" s="338"/>
      <c r="C87" s="338"/>
      <c r="D87" s="342"/>
      <c r="E87" s="346"/>
      <c r="F87" s="332"/>
      <c r="G87" s="223"/>
      <c r="H87" s="335"/>
      <c r="I87" s="335"/>
      <c r="J87" s="335"/>
      <c r="K87" s="335"/>
      <c r="L87" s="335"/>
      <c r="M87" s="335"/>
    </row>
    <row r="88" spans="1:13">
      <c r="A88" s="338"/>
      <c r="B88" s="338"/>
      <c r="C88" s="338"/>
      <c r="D88" s="342"/>
      <c r="E88" s="346"/>
      <c r="F88" s="332"/>
      <c r="G88" s="223"/>
      <c r="H88" s="335"/>
      <c r="I88" s="335"/>
      <c r="J88" s="335"/>
      <c r="K88" s="335"/>
      <c r="L88" s="335"/>
      <c r="M88" s="335"/>
    </row>
    <row r="89" spans="1:13" ht="15.75" thickBot="1">
      <c r="A89" s="339"/>
      <c r="B89" s="339"/>
      <c r="C89" s="339"/>
      <c r="D89" s="343"/>
      <c r="E89" s="347"/>
      <c r="F89" s="333"/>
      <c r="G89" s="224"/>
      <c r="H89" s="336"/>
      <c r="I89" s="336"/>
      <c r="J89" s="336"/>
      <c r="K89" s="336"/>
      <c r="L89" s="336"/>
      <c r="M89" s="336"/>
    </row>
    <row r="90" spans="1:13">
      <c r="A90" s="337" t="e">
        <f>'5. Mapa Final'!#REF!</f>
        <v>#REF!</v>
      </c>
      <c r="B90" s="337" t="e">
        <f>'5. Mapa Final'!#REF!</f>
        <v>#REF!</v>
      </c>
      <c r="C90" s="337" t="e">
        <f>'5. Mapa Final'!#REF!</f>
        <v>#REF!</v>
      </c>
      <c r="D90" s="340" t="e">
        <f>'5. Mapa Final'!#REF!</f>
        <v>#REF!</v>
      </c>
      <c r="E90" s="344" t="e">
        <f>'5. Mapa Final'!#REF!</f>
        <v>#REF!</v>
      </c>
      <c r="F90" s="331" t="e">
        <f>'5. Mapa Final'!#REF!</f>
        <v>#REF!</v>
      </c>
      <c r="G90" s="223" t="s">
        <v>93</v>
      </c>
      <c r="H90" s="334"/>
      <c r="I90" s="334"/>
      <c r="J90" s="334"/>
      <c r="K90" s="334"/>
      <c r="L90" s="334"/>
      <c r="M90" s="334"/>
    </row>
    <row r="91" spans="1:13">
      <c r="A91" s="338"/>
      <c r="B91" s="338"/>
      <c r="C91" s="338"/>
      <c r="D91" s="341"/>
      <c r="E91" s="345"/>
      <c r="F91" s="332"/>
      <c r="G91" s="223"/>
      <c r="H91" s="335"/>
      <c r="I91" s="335"/>
      <c r="J91" s="335"/>
      <c r="K91" s="335"/>
      <c r="L91" s="335"/>
      <c r="M91" s="335"/>
    </row>
    <row r="92" spans="1:13">
      <c r="A92" s="338"/>
      <c r="B92" s="338"/>
      <c r="C92" s="338"/>
      <c r="D92" s="341"/>
      <c r="E92" s="345"/>
      <c r="F92" s="332"/>
      <c r="G92" s="223"/>
      <c r="H92" s="335"/>
      <c r="I92" s="335"/>
      <c r="J92" s="335"/>
      <c r="K92" s="335"/>
      <c r="L92" s="335"/>
      <c r="M92" s="335"/>
    </row>
    <row r="93" spans="1:13">
      <c r="A93" s="338"/>
      <c r="B93" s="338"/>
      <c r="C93" s="338"/>
      <c r="D93" s="341"/>
      <c r="E93" s="345"/>
      <c r="F93" s="332"/>
      <c r="G93" s="223"/>
      <c r="H93" s="335"/>
      <c r="I93" s="335"/>
      <c r="J93" s="335"/>
      <c r="K93" s="335"/>
      <c r="L93" s="335"/>
      <c r="M93" s="335"/>
    </row>
    <row r="94" spans="1:13">
      <c r="A94" s="338"/>
      <c r="B94" s="338"/>
      <c r="C94" s="338"/>
      <c r="D94" s="341"/>
      <c r="E94" s="345"/>
      <c r="F94" s="332"/>
      <c r="G94" s="223"/>
      <c r="H94" s="335"/>
      <c r="I94" s="335"/>
      <c r="J94" s="335"/>
      <c r="K94" s="335"/>
      <c r="L94" s="335"/>
      <c r="M94" s="335"/>
    </row>
    <row r="95" spans="1:13">
      <c r="A95" s="338"/>
      <c r="B95" s="338"/>
      <c r="C95" s="338"/>
      <c r="D95" s="341"/>
      <c r="E95" s="345"/>
      <c r="F95" s="332"/>
      <c r="G95" s="223"/>
      <c r="H95" s="335"/>
      <c r="I95" s="335"/>
      <c r="J95" s="335"/>
      <c r="K95" s="335"/>
      <c r="L95" s="335"/>
      <c r="M95" s="335"/>
    </row>
    <row r="96" spans="1:13">
      <c r="A96" s="338"/>
      <c r="B96" s="338"/>
      <c r="C96" s="338"/>
      <c r="D96" s="341"/>
      <c r="E96" s="345"/>
      <c r="F96" s="332"/>
      <c r="G96" s="223"/>
      <c r="H96" s="335"/>
      <c r="I96" s="335"/>
      <c r="J96" s="335"/>
      <c r="K96" s="335"/>
      <c r="L96" s="335"/>
      <c r="M96" s="335"/>
    </row>
    <row r="97" spans="1:13">
      <c r="A97" s="338"/>
      <c r="B97" s="338"/>
      <c r="C97" s="338"/>
      <c r="D97" s="342"/>
      <c r="E97" s="346"/>
      <c r="F97" s="332"/>
      <c r="G97" s="223"/>
      <c r="H97" s="335"/>
      <c r="I97" s="335"/>
      <c r="J97" s="335"/>
      <c r="K97" s="335"/>
      <c r="L97" s="335"/>
      <c r="M97" s="335"/>
    </row>
    <row r="98" spans="1:13">
      <c r="A98" s="338"/>
      <c r="B98" s="338"/>
      <c r="C98" s="338"/>
      <c r="D98" s="342"/>
      <c r="E98" s="346"/>
      <c r="F98" s="332"/>
      <c r="G98" s="223"/>
      <c r="H98" s="335"/>
      <c r="I98" s="335"/>
      <c r="J98" s="335"/>
      <c r="K98" s="335"/>
      <c r="L98" s="335"/>
      <c r="M98" s="335"/>
    </row>
    <row r="99" spans="1:13" ht="15.75" thickBot="1">
      <c r="A99" s="339"/>
      <c r="B99" s="339"/>
      <c r="C99" s="339"/>
      <c r="D99" s="343"/>
      <c r="E99" s="347"/>
      <c r="F99" s="333"/>
      <c r="G99" s="224"/>
      <c r="H99" s="336"/>
      <c r="I99" s="336"/>
      <c r="J99" s="336"/>
      <c r="K99" s="336"/>
      <c r="L99" s="336"/>
      <c r="M99" s="336"/>
    </row>
    <row r="100" spans="1:13">
      <c r="A100" s="337" t="e">
        <f>'5. Mapa Final'!#REF!</f>
        <v>#REF!</v>
      </c>
      <c r="B100" s="337" t="e">
        <f>'5. Mapa Final'!#REF!</f>
        <v>#REF!</v>
      </c>
      <c r="C100" s="337" t="e">
        <f>'5. Mapa Final'!#REF!</f>
        <v>#REF!</v>
      </c>
      <c r="D100" s="340" t="e">
        <f>'5. Mapa Final'!#REF!</f>
        <v>#REF!</v>
      </c>
      <c r="E100" s="344" t="e">
        <f>'5. Mapa Final'!#REF!</f>
        <v>#REF!</v>
      </c>
      <c r="F100" s="331" t="e">
        <f>'5. Mapa Final'!#REF!</f>
        <v>#REF!</v>
      </c>
      <c r="G100" s="223" t="s">
        <v>93</v>
      </c>
      <c r="H100" s="334"/>
      <c r="I100" s="334"/>
      <c r="J100" s="334"/>
      <c r="K100" s="334"/>
      <c r="L100" s="334"/>
      <c r="M100" s="334"/>
    </row>
    <row r="101" spans="1:13">
      <c r="A101" s="338"/>
      <c r="B101" s="338"/>
      <c r="C101" s="338"/>
      <c r="D101" s="341"/>
      <c r="E101" s="345"/>
      <c r="F101" s="332"/>
      <c r="G101" s="223"/>
      <c r="H101" s="335"/>
      <c r="I101" s="335"/>
      <c r="J101" s="335"/>
      <c r="K101" s="335"/>
      <c r="L101" s="335"/>
      <c r="M101" s="335"/>
    </row>
    <row r="102" spans="1:13">
      <c r="A102" s="338"/>
      <c r="B102" s="338"/>
      <c r="C102" s="338"/>
      <c r="D102" s="341"/>
      <c r="E102" s="345"/>
      <c r="F102" s="332"/>
      <c r="G102" s="223"/>
      <c r="H102" s="335"/>
      <c r="I102" s="335"/>
      <c r="J102" s="335"/>
      <c r="K102" s="335"/>
      <c r="L102" s="335"/>
      <c r="M102" s="335"/>
    </row>
    <row r="103" spans="1:13">
      <c r="A103" s="338"/>
      <c r="B103" s="338"/>
      <c r="C103" s="338"/>
      <c r="D103" s="341"/>
      <c r="E103" s="345"/>
      <c r="F103" s="332"/>
      <c r="G103" s="223"/>
      <c r="H103" s="335"/>
      <c r="I103" s="335"/>
      <c r="J103" s="335"/>
      <c r="K103" s="335"/>
      <c r="L103" s="335"/>
      <c r="M103" s="335"/>
    </row>
    <row r="104" spans="1:13">
      <c r="A104" s="338"/>
      <c r="B104" s="338"/>
      <c r="C104" s="338"/>
      <c r="D104" s="341"/>
      <c r="E104" s="345"/>
      <c r="F104" s="332"/>
      <c r="G104" s="223"/>
      <c r="H104" s="335"/>
      <c r="I104" s="335"/>
      <c r="J104" s="335"/>
      <c r="K104" s="335"/>
      <c r="L104" s="335"/>
      <c r="M104" s="335"/>
    </row>
    <row r="105" spans="1:13">
      <c r="A105" s="338"/>
      <c r="B105" s="338"/>
      <c r="C105" s="338"/>
      <c r="D105" s="341"/>
      <c r="E105" s="345"/>
      <c r="F105" s="332"/>
      <c r="G105" s="223"/>
      <c r="H105" s="335"/>
      <c r="I105" s="335"/>
      <c r="J105" s="335"/>
      <c r="K105" s="335"/>
      <c r="L105" s="335"/>
      <c r="M105" s="335"/>
    </row>
    <row r="106" spans="1:13">
      <c r="A106" s="338"/>
      <c r="B106" s="338"/>
      <c r="C106" s="338"/>
      <c r="D106" s="341"/>
      <c r="E106" s="345"/>
      <c r="F106" s="332"/>
      <c r="G106" s="223"/>
      <c r="H106" s="335"/>
      <c r="I106" s="335"/>
      <c r="J106" s="335"/>
      <c r="K106" s="335"/>
      <c r="L106" s="335"/>
      <c r="M106" s="335"/>
    </row>
    <row r="107" spans="1:13">
      <c r="A107" s="338"/>
      <c r="B107" s="338"/>
      <c r="C107" s="338"/>
      <c r="D107" s="342"/>
      <c r="E107" s="346"/>
      <c r="F107" s="332"/>
      <c r="G107" s="223"/>
      <c r="H107" s="335"/>
      <c r="I107" s="335"/>
      <c r="J107" s="335"/>
      <c r="K107" s="335"/>
      <c r="L107" s="335"/>
      <c r="M107" s="335"/>
    </row>
    <row r="108" spans="1:13">
      <c r="A108" s="338"/>
      <c r="B108" s="338"/>
      <c r="C108" s="338"/>
      <c r="D108" s="342"/>
      <c r="E108" s="346"/>
      <c r="F108" s="332"/>
      <c r="G108" s="223"/>
      <c r="H108" s="335"/>
      <c r="I108" s="335"/>
      <c r="J108" s="335"/>
      <c r="K108" s="335"/>
      <c r="L108" s="335"/>
      <c r="M108" s="335"/>
    </row>
    <row r="109" spans="1:13" ht="15.75" thickBot="1">
      <c r="A109" s="339"/>
      <c r="B109" s="339"/>
      <c r="C109" s="339"/>
      <c r="D109" s="343"/>
      <c r="E109" s="347"/>
      <c r="F109" s="333"/>
      <c r="G109" s="224"/>
      <c r="H109" s="336"/>
      <c r="I109" s="336"/>
      <c r="J109" s="336"/>
      <c r="K109" s="336"/>
      <c r="L109" s="336"/>
      <c r="M109" s="336"/>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89" priority="41" operator="containsText" text="3- Moderado">
      <formula>NOT(ISERROR(SEARCH("3- Moderado",A7)))</formula>
    </cfRule>
    <cfRule type="containsText" dxfId="88" priority="42" operator="containsText" text="6- Moderado">
      <formula>NOT(ISERROR(SEARCH("6- Moderado",A7)))</formula>
    </cfRule>
    <cfRule type="containsText" dxfId="87" priority="43" operator="containsText" text="4- Moderado">
      <formula>NOT(ISERROR(SEARCH("4- Moderado",A7)))</formula>
    </cfRule>
    <cfRule type="containsText" dxfId="86" priority="44" operator="containsText" text="3- Bajo">
      <formula>NOT(ISERROR(SEARCH("3- Bajo",A7)))</formula>
    </cfRule>
    <cfRule type="containsText" dxfId="85" priority="45" operator="containsText" text="4- Bajo">
      <formula>NOT(ISERROR(SEARCH("4- Bajo",A7)))</formula>
    </cfRule>
    <cfRule type="containsText" dxfId="84" priority="46" operator="containsText" text="1- Bajo">
      <formula>NOT(ISERROR(SEARCH("1- Bajo",A7)))</formula>
    </cfRule>
  </conditionalFormatting>
  <conditionalFormatting sqref="D10:E10 D20:E20 D30:E30 D40:E40 D50:E50 D60:E60 D70:E70 D80:E80 D90:E90 D100:E100">
    <cfRule type="containsText" dxfId="83" priority="35" operator="containsText" text="3- Moderado">
      <formula>NOT(ISERROR(SEARCH("3- Moderado",D10)))</formula>
    </cfRule>
    <cfRule type="containsText" dxfId="82" priority="36" operator="containsText" text="6- Moderado">
      <formula>NOT(ISERROR(SEARCH("6- Moderado",D10)))</formula>
    </cfRule>
    <cfRule type="containsText" dxfId="81" priority="37" operator="containsText" text="4- Moderado">
      <formula>NOT(ISERROR(SEARCH("4- Moderado",D10)))</formula>
    </cfRule>
    <cfRule type="containsText" dxfId="80" priority="38" operator="containsText" text="3- Bajo">
      <formula>NOT(ISERROR(SEARCH("3- Bajo",D10)))</formula>
    </cfRule>
    <cfRule type="containsText" dxfId="79" priority="39" operator="containsText" text="4- Bajo">
      <formula>NOT(ISERROR(SEARCH("4- Bajo",D10)))</formula>
    </cfRule>
    <cfRule type="containsText" dxfId="78" priority="40" operator="containsText" text="1- Bajo">
      <formula>NOT(ISERROR(SEARCH("1- Bajo",D10)))</formula>
    </cfRule>
  </conditionalFormatting>
  <conditionalFormatting sqref="E8">
    <cfRule type="containsText" dxfId="77" priority="29" operator="containsText" text="3- Moderado">
      <formula>NOT(ISERROR(SEARCH("3- Moderado",E8)))</formula>
    </cfRule>
    <cfRule type="containsText" dxfId="76" priority="30" operator="containsText" text="6- Moderado">
      <formula>NOT(ISERROR(SEARCH("6- Moderado",E8)))</formula>
    </cfRule>
    <cfRule type="containsText" dxfId="75" priority="31" operator="containsText" text="4- Moderado">
      <formula>NOT(ISERROR(SEARCH("4- Moderado",E8)))</formula>
    </cfRule>
    <cfRule type="containsText" dxfId="74" priority="32" operator="containsText" text="3- Bajo">
      <formula>NOT(ISERROR(SEARCH("3- Bajo",E8)))</formula>
    </cfRule>
    <cfRule type="containsText" dxfId="73" priority="33" operator="containsText" text="4- Bajo">
      <formula>NOT(ISERROR(SEARCH("4- Bajo",E8)))</formula>
    </cfRule>
    <cfRule type="containsText" dxfId="72" priority="34" operator="containsText" text="1- Bajo">
      <formula>NOT(ISERROR(SEARCH("1- Bajo",E8)))</formula>
    </cfRule>
  </conditionalFormatting>
  <conditionalFormatting sqref="F8">
    <cfRule type="containsText" dxfId="71" priority="23" operator="containsText" text="3- Moderado">
      <formula>NOT(ISERROR(SEARCH("3- Moderado",F8)))</formula>
    </cfRule>
    <cfRule type="containsText" dxfId="70" priority="24" operator="containsText" text="6- Moderado">
      <formula>NOT(ISERROR(SEARCH("6- Moderado",F8)))</formula>
    </cfRule>
    <cfRule type="containsText" dxfId="69" priority="25" operator="containsText" text="4- Moderado">
      <formula>NOT(ISERROR(SEARCH("4- Moderado",F8)))</formula>
    </cfRule>
    <cfRule type="containsText" dxfId="68" priority="26" operator="containsText" text="3- Bajo">
      <formula>NOT(ISERROR(SEARCH("3- Bajo",F8)))</formula>
    </cfRule>
    <cfRule type="containsText" dxfId="67" priority="27" operator="containsText" text="4- Bajo">
      <formula>NOT(ISERROR(SEARCH("4- Bajo",F8)))</formula>
    </cfRule>
    <cfRule type="containsText" dxfId="66" priority="28" operator="containsText" text="1- Bajo">
      <formula>NOT(ISERROR(SEARCH("1- Bajo",F8)))</formula>
    </cfRule>
  </conditionalFormatting>
  <conditionalFormatting sqref="F10:F109">
    <cfRule type="containsText" dxfId="65" priority="17" operator="containsText" text="Moderado">
      <formula>NOT(ISERROR(SEARCH("Moderado",F10)))</formula>
    </cfRule>
    <cfRule type="containsText" dxfId="64" priority="18" operator="containsText" text="Bajo">
      <formula>NOT(ISERROR(SEARCH("Bajo",F10)))</formula>
    </cfRule>
    <cfRule type="containsText" dxfId="63" priority="19" operator="containsText" text="Moderado">
      <formula>NOT(ISERROR(SEARCH("Moderado",F10)))</formula>
    </cfRule>
    <cfRule type="containsText" dxfId="62" priority="20" operator="containsText" text="Alto">
      <formula>NOT(ISERROR(SEARCH("Alto",F10)))</formula>
    </cfRule>
    <cfRule type="containsText" dxfId="61"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60" priority="16" operator="containsText" text="Media">
      <formula>NOT(ISERROR(SEARCH("Media",D10)))</formula>
    </cfRule>
  </conditionalFormatting>
  <conditionalFormatting sqref="E10:E109">
    <cfRule type="containsText" dxfId="59" priority="15" operator="containsText" text="Moderado">
      <formula>NOT(ISERROR(SEARCH("Moderado",E10)))</formula>
    </cfRule>
  </conditionalFormatting>
  <conditionalFormatting sqref="D10:D109">
    <cfRule type="containsText" dxfId="58" priority="13" operator="containsText" text="Baja">
      <formula>NOT(ISERROR(SEARCH("Baja",D10)))</formula>
    </cfRule>
    <cfRule type="containsText" dxfId="57" priority="14" operator="containsText" text="Muy Baja">
      <formula>NOT(ISERROR(SEARCH("Muy Baja",D10)))</formula>
    </cfRule>
  </conditionalFormatting>
  <conditionalFormatting sqref="D10:D109">
    <cfRule type="containsText" dxfId="56" priority="11" operator="containsText" text="Muy Alta">
      <formula>NOT(ISERROR(SEARCH("Muy Alta",D10)))</formula>
    </cfRule>
    <cfRule type="containsText" dxfId="55" priority="12" operator="containsText" text="Alta">
      <formula>NOT(ISERROR(SEARCH("Alta",D10)))</formula>
    </cfRule>
  </conditionalFormatting>
  <conditionalFormatting sqref="E10:E109">
    <cfRule type="containsText" dxfId="54" priority="7" operator="containsText" text="Catastrófico">
      <formula>NOT(ISERROR(SEARCH("Catastrófico",E10)))</formula>
    </cfRule>
    <cfRule type="containsText" dxfId="53" priority="8" operator="containsText" text="Mayor">
      <formula>NOT(ISERROR(SEARCH("Mayor",E10)))</formula>
    </cfRule>
    <cfRule type="containsText" dxfId="52" priority="9" operator="containsText" text="Menor">
      <formula>NOT(ISERROR(SEARCH("Menor",E10)))</formula>
    </cfRule>
    <cfRule type="containsText" dxfId="51" priority="10" operator="containsText" text="Leve">
      <formula>NOT(ISERROR(SEARCH("Leve",E10)))</formula>
    </cfRule>
  </conditionalFormatting>
  <conditionalFormatting sqref="D8">
    <cfRule type="containsText" dxfId="50" priority="1" operator="containsText" text="3- Moderado">
      <formula>NOT(ISERROR(SEARCH("3- Moderado",D8)))</formula>
    </cfRule>
    <cfRule type="containsText" dxfId="49" priority="2" operator="containsText" text="6- Moderado">
      <formula>NOT(ISERROR(SEARCH("6- Moderado",D8)))</formula>
    </cfRule>
    <cfRule type="containsText" dxfId="48" priority="3" operator="containsText" text="4- Moderado">
      <formula>NOT(ISERROR(SEARCH("4- Moderado",D8)))</formula>
    </cfRule>
    <cfRule type="containsText" dxfId="47" priority="4" operator="containsText" text="3- Bajo">
      <formula>NOT(ISERROR(SEARCH("3- Bajo",D8)))</formula>
    </cfRule>
    <cfRule type="containsText" dxfId="46" priority="5" operator="containsText" text="4- Bajo">
      <formula>NOT(ISERROR(SEARCH("4- Bajo",D8)))</formula>
    </cfRule>
    <cfRule type="containsText" dxfId="45"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'7. Matriz de Calor'!$S$8:$S$11</xm:f>
          </x14:formula1>
          <xm:sqref>G10:G109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JK109"/>
  <sheetViews>
    <sheetView topLeftCell="A7" zoomScale="71" zoomScaleNormal="71" workbookViewId="0">
      <selection activeCell="O28" sqref="O28"/>
    </sheetView>
  </sheetViews>
  <sheetFormatPr baseColWidth="10" defaultColWidth="11.42578125" defaultRowHeight="15"/>
  <cols>
    <col min="1" max="2" width="18.42578125" style="10" customWidth="1"/>
    <col min="3" max="3" width="40.28515625" customWidth="1"/>
    <col min="4" max="4" width="16.85546875" style="133" customWidth="1"/>
    <col min="5" max="5" width="18.5703125" style="23" customWidth="1"/>
    <col min="6" max="6" width="18.28515625" style="23" bestFit="1" customWidth="1"/>
    <col min="7" max="7" width="18.28515625" bestFit="1" customWidth="1"/>
    <col min="8" max="8" width="32.7109375" customWidth="1"/>
    <col min="9" max="9" width="16.5703125" customWidth="1"/>
    <col min="10" max="10" width="14.28515625" customWidth="1"/>
    <col min="11" max="11" width="17.7109375" customWidth="1"/>
    <col min="12" max="12" width="15.28515625" customWidth="1"/>
    <col min="13" max="13" width="16.28515625" customWidth="1"/>
    <col min="14" max="169" width="11.42578125" style="3"/>
  </cols>
  <sheetData>
    <row r="1" spans="1:271" s="15" customFormat="1" ht="16.5" customHeight="1">
      <c r="A1" s="358"/>
      <c r="B1" s="359"/>
      <c r="C1" s="362"/>
      <c r="D1" s="362"/>
      <c r="E1" s="362"/>
      <c r="F1" s="362"/>
      <c r="G1" s="362"/>
      <c r="H1" s="362"/>
      <c r="I1" s="362"/>
      <c r="J1" s="363"/>
      <c r="K1" s="350" t="s">
        <v>14</v>
      </c>
      <c r="L1" s="350"/>
      <c r="M1" s="350"/>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row>
    <row r="2" spans="1:271" s="15" customFormat="1" ht="39.75" customHeight="1">
      <c r="A2" s="360"/>
      <c r="B2" s="361"/>
      <c r="C2" s="364"/>
      <c r="D2" s="364"/>
      <c r="E2" s="364"/>
      <c r="F2" s="364"/>
      <c r="G2" s="364"/>
      <c r="H2" s="364"/>
      <c r="I2" s="364"/>
      <c r="J2" s="365"/>
      <c r="K2" s="350"/>
      <c r="L2" s="350"/>
      <c r="M2" s="350"/>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row>
    <row r="3" spans="1:271" s="15" customFormat="1" ht="3" customHeight="1">
      <c r="A3" s="2"/>
      <c r="B3" s="2"/>
      <c r="C3" s="364"/>
      <c r="D3" s="364"/>
      <c r="E3" s="364"/>
      <c r="F3" s="364"/>
      <c r="G3" s="364"/>
      <c r="H3" s="364"/>
      <c r="I3" s="364"/>
      <c r="J3" s="365"/>
      <c r="K3" s="350"/>
      <c r="L3" s="350"/>
      <c r="M3" s="350"/>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c r="HP3" s="14"/>
      <c r="HQ3" s="14"/>
      <c r="HR3" s="14"/>
      <c r="HS3" s="14"/>
      <c r="HT3" s="14"/>
      <c r="HU3" s="14"/>
      <c r="HV3" s="14"/>
      <c r="HW3" s="14"/>
      <c r="HX3" s="14"/>
      <c r="HY3" s="14"/>
      <c r="HZ3" s="14"/>
      <c r="IA3" s="14"/>
      <c r="IB3" s="14"/>
      <c r="IC3" s="14"/>
      <c r="ID3" s="14"/>
      <c r="IE3" s="14"/>
      <c r="IF3" s="14"/>
      <c r="IG3" s="14"/>
      <c r="IH3" s="14"/>
      <c r="II3" s="14"/>
      <c r="IJ3" s="14"/>
      <c r="IK3" s="14"/>
      <c r="IL3" s="14"/>
      <c r="IM3" s="14"/>
      <c r="IN3" s="14"/>
      <c r="IO3" s="14"/>
      <c r="IP3" s="14"/>
      <c r="IQ3" s="14"/>
      <c r="IR3" s="14"/>
      <c r="IS3" s="14"/>
      <c r="IT3" s="14"/>
      <c r="IU3" s="14"/>
      <c r="IV3" s="14"/>
      <c r="IW3" s="14"/>
      <c r="IX3" s="14"/>
      <c r="IY3" s="14"/>
      <c r="IZ3" s="14"/>
      <c r="JA3" s="14"/>
      <c r="JB3" s="14"/>
      <c r="JC3" s="14"/>
      <c r="JD3" s="14"/>
      <c r="JE3" s="14"/>
      <c r="JF3" s="14"/>
      <c r="JG3" s="14"/>
      <c r="JH3" s="14"/>
      <c r="JI3" s="14"/>
      <c r="JJ3" s="14"/>
      <c r="JK3" s="14"/>
    </row>
    <row r="4" spans="1:271" s="15" customFormat="1" ht="41.25" customHeight="1">
      <c r="A4" s="351" t="s">
        <v>0</v>
      </c>
      <c r="B4" s="352"/>
      <c r="C4" s="353"/>
      <c r="D4" s="353"/>
      <c r="E4" s="353"/>
      <c r="F4" s="353"/>
      <c r="G4" s="354"/>
      <c r="H4" s="355"/>
      <c r="I4" s="355"/>
      <c r="J4" s="355"/>
      <c r="K4" s="1"/>
      <c r="L4" s="1"/>
      <c r="M4" s="1"/>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c r="HP4" s="14"/>
      <c r="HQ4" s="14"/>
      <c r="HR4" s="14"/>
      <c r="HS4" s="14"/>
      <c r="HT4" s="14"/>
      <c r="HU4" s="14"/>
      <c r="HV4" s="14"/>
      <c r="HW4" s="14"/>
      <c r="HX4" s="14"/>
      <c r="HY4" s="14"/>
      <c r="HZ4" s="14"/>
      <c r="IA4" s="14"/>
      <c r="IB4" s="14"/>
      <c r="IC4" s="14"/>
      <c r="ID4" s="14"/>
      <c r="IE4" s="14"/>
      <c r="IF4" s="14"/>
      <c r="IG4" s="14"/>
      <c r="IH4" s="14"/>
      <c r="II4" s="14"/>
      <c r="IJ4" s="14"/>
      <c r="IK4" s="14"/>
      <c r="IL4" s="14"/>
      <c r="IM4" s="14"/>
      <c r="IN4" s="14"/>
      <c r="IO4" s="14"/>
      <c r="IP4" s="14"/>
      <c r="IQ4" s="14"/>
      <c r="IR4" s="14"/>
      <c r="IS4" s="14"/>
      <c r="IT4" s="14"/>
      <c r="IU4" s="14"/>
      <c r="IV4" s="14"/>
      <c r="IW4" s="14"/>
      <c r="IX4" s="14"/>
      <c r="IY4" s="14"/>
      <c r="IZ4" s="14"/>
      <c r="JA4" s="14"/>
      <c r="JB4" s="14"/>
      <c r="JC4" s="14"/>
      <c r="JD4" s="14"/>
      <c r="JE4" s="14"/>
      <c r="JF4" s="14"/>
      <c r="JG4" s="14"/>
      <c r="JH4" s="14"/>
      <c r="JI4" s="14"/>
      <c r="JJ4" s="14"/>
      <c r="JK4" s="14"/>
    </row>
    <row r="5" spans="1:271" s="15" customFormat="1" ht="52.5" customHeight="1">
      <c r="A5" s="351" t="s">
        <v>1</v>
      </c>
      <c r="B5" s="352"/>
      <c r="C5" s="356"/>
      <c r="D5" s="356"/>
      <c r="E5" s="356"/>
      <c r="F5" s="356"/>
      <c r="G5" s="357"/>
      <c r="H5" s="1"/>
      <c r="I5" s="1"/>
      <c r="J5" s="1"/>
      <c r="K5" s="1"/>
      <c r="L5" s="1"/>
      <c r="M5" s="1"/>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c r="GY5" s="14"/>
      <c r="GZ5" s="14"/>
      <c r="HA5" s="14"/>
      <c r="HB5" s="14"/>
      <c r="HC5" s="14"/>
      <c r="HD5" s="14"/>
      <c r="HE5" s="14"/>
      <c r="HF5" s="14"/>
      <c r="HG5" s="14"/>
      <c r="HH5" s="14"/>
      <c r="HI5" s="14"/>
      <c r="HJ5" s="14"/>
      <c r="HK5" s="14"/>
      <c r="HL5" s="14"/>
      <c r="HM5" s="14"/>
      <c r="HN5" s="14"/>
      <c r="HO5" s="14"/>
      <c r="HP5" s="14"/>
      <c r="HQ5" s="14"/>
      <c r="HR5" s="14"/>
      <c r="HS5" s="14"/>
      <c r="HT5" s="14"/>
      <c r="HU5" s="14"/>
      <c r="HV5" s="14"/>
      <c r="HW5" s="14"/>
      <c r="HX5" s="14"/>
      <c r="HY5" s="14"/>
      <c r="HZ5" s="14"/>
      <c r="IA5" s="14"/>
      <c r="IB5" s="14"/>
      <c r="IC5" s="14"/>
      <c r="ID5" s="14"/>
      <c r="IE5" s="14"/>
      <c r="IF5" s="14"/>
      <c r="IG5" s="14"/>
      <c r="IH5" s="14"/>
      <c r="II5" s="14"/>
      <c r="IJ5" s="14"/>
      <c r="IK5" s="14"/>
      <c r="IL5" s="14"/>
      <c r="IM5" s="14"/>
      <c r="IN5" s="14"/>
      <c r="IO5" s="14"/>
      <c r="IP5" s="14"/>
      <c r="IQ5" s="14"/>
      <c r="IR5" s="14"/>
      <c r="IS5" s="14"/>
      <c r="IT5" s="14"/>
      <c r="IU5" s="14"/>
      <c r="IV5" s="14"/>
      <c r="IW5" s="14"/>
      <c r="IX5" s="14"/>
      <c r="IY5" s="14"/>
      <c r="IZ5" s="14"/>
      <c r="JA5" s="14"/>
      <c r="JB5" s="14"/>
      <c r="JC5" s="14"/>
      <c r="JD5" s="14"/>
      <c r="JE5" s="14"/>
      <c r="JF5" s="14"/>
      <c r="JG5" s="14"/>
      <c r="JH5" s="14"/>
      <c r="JI5" s="14"/>
      <c r="JJ5" s="14"/>
      <c r="JK5" s="14"/>
    </row>
    <row r="6" spans="1:271" s="15" customFormat="1" ht="32.25" customHeight="1" thickBot="1">
      <c r="A6" s="351" t="s">
        <v>2</v>
      </c>
      <c r="B6" s="352"/>
      <c r="C6" s="356"/>
      <c r="D6" s="356"/>
      <c r="E6" s="356"/>
      <c r="F6" s="356"/>
      <c r="G6" s="357"/>
      <c r="H6" s="1"/>
      <c r="I6" s="1"/>
      <c r="J6" s="1"/>
      <c r="K6" s="1"/>
      <c r="L6" s="1"/>
      <c r="M6" s="1"/>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row>
    <row r="7" spans="1:271" s="19" customFormat="1" ht="40.5" customHeight="1" thickTop="1" thickBot="1">
      <c r="A7" s="371" t="s">
        <v>79</v>
      </c>
      <c r="B7" s="372"/>
      <c r="C7" s="373"/>
      <c r="D7" s="374" t="s">
        <v>80</v>
      </c>
      <c r="E7" s="374"/>
      <c r="F7" s="374"/>
      <c r="G7" s="375" t="s">
        <v>81</v>
      </c>
      <c r="H7" s="366" t="s">
        <v>82</v>
      </c>
      <c r="I7" s="368" t="s">
        <v>83</v>
      </c>
      <c r="J7" s="369"/>
      <c r="K7" s="368" t="s">
        <v>84</v>
      </c>
      <c r="L7" s="369"/>
      <c r="M7" s="370" t="s">
        <v>85</v>
      </c>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row>
    <row r="8" spans="1:271" s="20" customFormat="1" ht="108" customHeight="1" thickTop="1" thickBot="1">
      <c r="A8" s="31" t="s">
        <v>44</v>
      </c>
      <c r="B8" s="31" t="s">
        <v>96</v>
      </c>
      <c r="C8" s="32" t="s">
        <v>4</v>
      </c>
      <c r="D8" s="24" t="s">
        <v>86</v>
      </c>
      <c r="E8" s="24" t="s">
        <v>88</v>
      </c>
      <c r="F8" s="24" t="s">
        <v>87</v>
      </c>
      <c r="G8" s="375"/>
      <c r="H8" s="367"/>
      <c r="I8" s="25" t="s">
        <v>89</v>
      </c>
      <c r="J8" s="25" t="s">
        <v>90</v>
      </c>
      <c r="K8" s="25" t="s">
        <v>91</v>
      </c>
      <c r="L8" s="25" t="s">
        <v>92</v>
      </c>
      <c r="M8" s="370"/>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row>
    <row r="9" spans="1:271" s="21" customFormat="1" ht="21.75" customHeight="1" thickTop="1" thickBot="1">
      <c r="A9" s="348"/>
      <c r="B9" s="349"/>
      <c r="C9" s="349"/>
      <c r="D9" s="349"/>
      <c r="E9" s="349"/>
      <c r="F9" s="349"/>
      <c r="G9" s="349"/>
      <c r="M9" s="26"/>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row>
    <row r="10" spans="1:271" s="22" customFormat="1" ht="15" customHeight="1">
      <c r="A10" s="337">
        <f>'5. Mapa Final'!A10</f>
        <v>1</v>
      </c>
      <c r="B10" s="337" t="str">
        <f>'5. Mapa Final'!B10</f>
        <v>Ofrecer, prometer, entregar, aceptar o solicitar una ventaja indebida para conseguir el favorecimiento competitivo  en  la adjudicación y adiciones  de  contratos relacionados con la elaboración de  estudios o investigaciones socio – jurídicas ,  en beneficio propio y de terceros.</v>
      </c>
      <c r="C10" s="337" t="str">
        <f>'5. Mapa Final'!C10</f>
        <v xml:space="preserve">Cuando por indebido interés 
Ofrecer, prometer, entregar, aceptar o solicitar una ventaja indebida para conseguir el favorecimiento competitivo  en  la adjudicación y adiciones  de  contratos relacionados con la elaboración de  estudios o investigaciones socio – jurídicas ,  en beneficio propio y de terceros
 </v>
      </c>
      <c r="D10" s="340" t="str">
        <f>'5. Mapa Final'!J10</f>
        <v>Muy Baja - 1</v>
      </c>
      <c r="E10" s="344" t="str">
        <f>'5. Mapa Final'!K10</f>
        <v>Moderado - 3</v>
      </c>
      <c r="F10" s="331" t="str">
        <f>'5. Mapa Final'!M10</f>
        <v>Moderado - 3</v>
      </c>
      <c r="G10" s="223" t="s">
        <v>206</v>
      </c>
      <c r="H10" s="334"/>
      <c r="I10" s="334"/>
      <c r="J10" s="334"/>
      <c r="K10" s="334"/>
      <c r="L10" s="334"/>
      <c r="M10" s="334"/>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row>
    <row r="11" spans="1:271" s="22" customFormat="1" ht="13.5" customHeight="1">
      <c r="A11" s="338"/>
      <c r="B11" s="338"/>
      <c r="C11" s="338"/>
      <c r="D11" s="341"/>
      <c r="E11" s="345"/>
      <c r="F11" s="332"/>
      <c r="G11" s="223"/>
      <c r="H11" s="335"/>
      <c r="I11" s="335"/>
      <c r="J11" s="335"/>
      <c r="K11" s="335"/>
      <c r="L11" s="335"/>
      <c r="M11" s="335"/>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row>
    <row r="12" spans="1:271" s="22" customFormat="1" ht="13.5" customHeight="1">
      <c r="A12" s="338"/>
      <c r="B12" s="338"/>
      <c r="C12" s="338"/>
      <c r="D12" s="341"/>
      <c r="E12" s="345"/>
      <c r="F12" s="332"/>
      <c r="G12" s="223"/>
      <c r="H12" s="335"/>
      <c r="I12" s="335"/>
      <c r="J12" s="335"/>
      <c r="K12" s="335"/>
      <c r="L12" s="335"/>
      <c r="M12" s="335"/>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row>
    <row r="13" spans="1:271" s="22" customFormat="1" ht="13.5" customHeight="1">
      <c r="A13" s="338"/>
      <c r="B13" s="338"/>
      <c r="C13" s="338"/>
      <c r="D13" s="341"/>
      <c r="E13" s="345"/>
      <c r="F13" s="332"/>
      <c r="G13" s="223"/>
      <c r="H13" s="335"/>
      <c r="I13" s="335"/>
      <c r="J13" s="335"/>
      <c r="K13" s="335"/>
      <c r="L13" s="335"/>
      <c r="M13" s="335"/>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row>
    <row r="14" spans="1:271" s="22" customFormat="1" ht="13.5" customHeight="1">
      <c r="A14" s="338"/>
      <c r="B14" s="338"/>
      <c r="C14" s="338"/>
      <c r="D14" s="341"/>
      <c r="E14" s="345"/>
      <c r="F14" s="332"/>
      <c r="G14" s="223"/>
      <c r="H14" s="335"/>
      <c r="I14" s="335"/>
      <c r="J14" s="335"/>
      <c r="K14" s="335"/>
      <c r="L14" s="335"/>
      <c r="M14" s="335"/>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row>
    <row r="15" spans="1:271" s="22" customFormat="1" ht="13.5" customHeight="1">
      <c r="A15" s="338"/>
      <c r="B15" s="338"/>
      <c r="C15" s="338"/>
      <c r="D15" s="341"/>
      <c r="E15" s="345"/>
      <c r="F15" s="332"/>
      <c r="G15" s="223"/>
      <c r="H15" s="335"/>
      <c r="I15" s="335"/>
      <c r="J15" s="335"/>
      <c r="K15" s="335"/>
      <c r="L15" s="335"/>
      <c r="M15" s="335"/>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row>
    <row r="16" spans="1:271" s="22" customFormat="1" ht="13.5" customHeight="1">
      <c r="A16" s="338"/>
      <c r="B16" s="338"/>
      <c r="C16" s="338"/>
      <c r="D16" s="341"/>
      <c r="E16" s="345"/>
      <c r="F16" s="332"/>
      <c r="G16" s="223"/>
      <c r="H16" s="335"/>
      <c r="I16" s="335"/>
      <c r="J16" s="335"/>
      <c r="K16" s="335"/>
      <c r="L16" s="335"/>
      <c r="M16" s="335"/>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row>
    <row r="17" spans="1:169" s="22" customFormat="1" ht="13.5" customHeight="1">
      <c r="A17" s="338"/>
      <c r="B17" s="338"/>
      <c r="C17" s="338"/>
      <c r="D17" s="342"/>
      <c r="E17" s="346"/>
      <c r="F17" s="332"/>
      <c r="G17" s="223"/>
      <c r="H17" s="335"/>
      <c r="I17" s="335"/>
      <c r="J17" s="335"/>
      <c r="K17" s="335"/>
      <c r="L17" s="335"/>
      <c r="M17" s="335"/>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row>
    <row r="18" spans="1:169" s="22" customFormat="1" ht="13.5" customHeight="1">
      <c r="A18" s="338"/>
      <c r="B18" s="338"/>
      <c r="C18" s="338"/>
      <c r="D18" s="342"/>
      <c r="E18" s="346"/>
      <c r="F18" s="332"/>
      <c r="G18" s="223"/>
      <c r="H18" s="335"/>
      <c r="I18" s="335"/>
      <c r="J18" s="335"/>
      <c r="K18" s="335"/>
      <c r="L18" s="335"/>
      <c r="M18" s="335"/>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row>
    <row r="19" spans="1:169" s="22" customFormat="1" ht="21.75" customHeight="1" thickBot="1">
      <c r="A19" s="339"/>
      <c r="B19" s="339"/>
      <c r="C19" s="339"/>
      <c r="D19" s="343"/>
      <c r="E19" s="347"/>
      <c r="F19" s="333"/>
      <c r="G19" s="224"/>
      <c r="H19" s="336"/>
      <c r="I19" s="336"/>
      <c r="J19" s="336"/>
      <c r="K19" s="336"/>
      <c r="L19" s="336"/>
      <c r="M19" s="336"/>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row>
    <row r="20" spans="1:169" s="22" customFormat="1" ht="12.75">
      <c r="A20" s="337">
        <f>'5. Mapa Final'!A20</f>
        <v>2</v>
      </c>
      <c r="B20" s="337" t="str">
        <f>'5. Mapa Final'!B20</f>
        <v>Ofrecer, prometer, entregar, aceptar o solicitar una ventaja indebida para influir o direccionar los conceptos en la supervisón técnica en los procesos de contratación con el objetivo de favorecer intereses propios o de terceros.</v>
      </c>
      <c r="C20" s="337" t="str">
        <f>'5. Mapa Final'!C20</f>
        <v>Cuando se favorece indebidamente a contratistas a través de conceptos en la supervisión técnica que direccionen la ejecución del contrato en beneficio propio o de terceros</v>
      </c>
      <c r="D20" s="340" t="str">
        <f>'5. Mapa Final'!J20</f>
        <v>Muy Baja - 1</v>
      </c>
      <c r="E20" s="344" t="str">
        <f>'5. Mapa Final'!K20</f>
        <v>Moderado - 3</v>
      </c>
      <c r="F20" s="331" t="str">
        <f>'5. Mapa Final'!M20</f>
        <v>Moderado - 3</v>
      </c>
      <c r="G20" s="223" t="s">
        <v>73</v>
      </c>
      <c r="H20" s="334"/>
      <c r="I20" s="334"/>
      <c r="J20" s="334"/>
      <c r="K20" s="334"/>
      <c r="L20" s="334"/>
      <c r="M20" s="334"/>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row>
    <row r="21" spans="1:169" s="22" customFormat="1" ht="12.75" customHeight="1">
      <c r="A21" s="338"/>
      <c r="B21" s="338"/>
      <c r="C21" s="338"/>
      <c r="D21" s="341"/>
      <c r="E21" s="345"/>
      <c r="F21" s="332"/>
      <c r="G21" s="223"/>
      <c r="H21" s="335"/>
      <c r="I21" s="335"/>
      <c r="J21" s="335"/>
      <c r="K21" s="335"/>
      <c r="L21" s="335"/>
      <c r="M21" s="335"/>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row>
    <row r="22" spans="1:169" s="22" customFormat="1" ht="12.75" customHeight="1">
      <c r="A22" s="338"/>
      <c r="B22" s="338"/>
      <c r="C22" s="338"/>
      <c r="D22" s="341"/>
      <c r="E22" s="345"/>
      <c r="F22" s="332"/>
      <c r="G22" s="223"/>
      <c r="H22" s="335"/>
      <c r="I22" s="335"/>
      <c r="J22" s="335"/>
      <c r="K22" s="335"/>
      <c r="L22" s="335"/>
      <c r="M22" s="335"/>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row>
    <row r="23" spans="1:169" s="22" customFormat="1" ht="12.75" customHeight="1">
      <c r="A23" s="338"/>
      <c r="B23" s="338"/>
      <c r="C23" s="338"/>
      <c r="D23" s="341"/>
      <c r="E23" s="345"/>
      <c r="F23" s="332"/>
      <c r="G23" s="223"/>
      <c r="H23" s="335"/>
      <c r="I23" s="335"/>
      <c r="J23" s="335"/>
      <c r="K23" s="335"/>
      <c r="L23" s="335"/>
      <c r="M23" s="335"/>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30"/>
      <c r="BN23" s="30"/>
      <c r="BO23" s="30"/>
      <c r="BP23" s="30"/>
      <c r="BQ23" s="30"/>
      <c r="BR23" s="30"/>
      <c r="BS23" s="30"/>
      <c r="BT23" s="30"/>
      <c r="BU23" s="30"/>
      <c r="BV23" s="30"/>
      <c r="BW23" s="30"/>
      <c r="BX23" s="30"/>
      <c r="BY23" s="30"/>
      <c r="BZ23" s="30"/>
      <c r="CA23" s="30"/>
      <c r="CB23" s="30"/>
      <c r="CC23" s="30"/>
      <c r="CD23" s="30"/>
      <c r="CE23" s="30"/>
      <c r="CF23" s="30"/>
      <c r="CG23" s="30"/>
      <c r="CH23" s="30"/>
      <c r="CI23" s="30"/>
      <c r="CJ23" s="30"/>
      <c r="CK23" s="30"/>
      <c r="CL23" s="30"/>
      <c r="CM23" s="30"/>
      <c r="CN23" s="30"/>
      <c r="CO23" s="30"/>
      <c r="CP23" s="30"/>
      <c r="CQ23" s="30"/>
      <c r="CR23" s="30"/>
      <c r="CS23" s="30"/>
      <c r="CT23" s="30"/>
      <c r="CU23" s="30"/>
      <c r="CV23" s="30"/>
      <c r="CW23" s="30"/>
      <c r="CX23" s="30"/>
      <c r="CY23" s="30"/>
      <c r="CZ23" s="30"/>
      <c r="DA23" s="30"/>
      <c r="DB23" s="30"/>
      <c r="DC23" s="30"/>
      <c r="DD23" s="30"/>
      <c r="DE23" s="30"/>
      <c r="DF23" s="30"/>
      <c r="DG23" s="30"/>
      <c r="DH23" s="30"/>
      <c r="DI23" s="30"/>
      <c r="DJ23" s="30"/>
      <c r="DK23" s="30"/>
      <c r="DL23" s="30"/>
      <c r="DM23" s="30"/>
      <c r="DN23" s="30"/>
      <c r="DO23" s="30"/>
      <c r="DP23" s="30"/>
      <c r="DQ23" s="30"/>
      <c r="DR23" s="30"/>
      <c r="DS23" s="30"/>
      <c r="DT23" s="30"/>
      <c r="DU23" s="30"/>
      <c r="DV23" s="30"/>
      <c r="DW23" s="30"/>
      <c r="DX23" s="30"/>
      <c r="DY23" s="30"/>
      <c r="DZ23" s="30"/>
      <c r="EA23" s="30"/>
      <c r="EB23" s="30"/>
      <c r="EC23" s="30"/>
      <c r="ED23" s="30"/>
      <c r="EE23" s="30"/>
      <c r="EF23" s="30"/>
      <c r="EG23" s="30"/>
      <c r="EH23" s="30"/>
      <c r="EI23" s="30"/>
      <c r="EJ23" s="30"/>
      <c r="EK23" s="30"/>
      <c r="EL23" s="30"/>
      <c r="EM23" s="30"/>
      <c r="EN23" s="30"/>
      <c r="EO23" s="30"/>
      <c r="EP23" s="30"/>
      <c r="EQ23" s="30"/>
      <c r="ER23" s="30"/>
      <c r="ES23" s="30"/>
      <c r="ET23" s="30"/>
      <c r="EU23" s="30"/>
      <c r="EV23" s="30"/>
      <c r="EW23" s="30"/>
      <c r="EX23" s="30"/>
      <c r="EY23" s="30"/>
      <c r="EZ23" s="30"/>
      <c r="FA23" s="30"/>
      <c r="FB23" s="30"/>
      <c r="FC23" s="30"/>
      <c r="FD23" s="30"/>
      <c r="FE23" s="30"/>
      <c r="FF23" s="30"/>
      <c r="FG23" s="30"/>
      <c r="FH23" s="30"/>
      <c r="FI23" s="30"/>
      <c r="FJ23" s="30"/>
      <c r="FK23" s="30"/>
      <c r="FL23" s="30"/>
      <c r="FM23" s="30"/>
    </row>
    <row r="24" spans="1:169" s="22" customFormat="1" ht="13.5" customHeight="1">
      <c r="A24" s="338"/>
      <c r="B24" s="338"/>
      <c r="C24" s="338"/>
      <c r="D24" s="341"/>
      <c r="E24" s="345"/>
      <c r="F24" s="332"/>
      <c r="G24" s="223"/>
      <c r="H24" s="335"/>
      <c r="I24" s="335"/>
      <c r="J24" s="335"/>
      <c r="K24" s="335"/>
      <c r="L24" s="335"/>
      <c r="M24" s="335"/>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row>
    <row r="25" spans="1:169">
      <c r="A25" s="338"/>
      <c r="B25" s="338"/>
      <c r="C25" s="338"/>
      <c r="D25" s="341"/>
      <c r="E25" s="345"/>
      <c r="F25" s="332"/>
      <c r="G25" s="223"/>
      <c r="H25" s="335"/>
      <c r="I25" s="335"/>
      <c r="J25" s="335"/>
      <c r="K25" s="335"/>
      <c r="L25" s="335"/>
      <c r="M25" s="335"/>
      <c r="N25" s="30"/>
      <c r="O25" s="30"/>
    </row>
    <row r="26" spans="1:169">
      <c r="A26" s="338"/>
      <c r="B26" s="338"/>
      <c r="C26" s="338"/>
      <c r="D26" s="341"/>
      <c r="E26" s="345"/>
      <c r="F26" s="332"/>
      <c r="G26" s="223"/>
      <c r="H26" s="335"/>
      <c r="I26" s="335"/>
      <c r="J26" s="335"/>
      <c r="K26" s="335"/>
      <c r="L26" s="335"/>
      <c r="M26" s="335"/>
      <c r="N26" s="30"/>
      <c r="O26" s="30"/>
    </row>
    <row r="27" spans="1:169">
      <c r="A27" s="338"/>
      <c r="B27" s="338"/>
      <c r="C27" s="338"/>
      <c r="D27" s="342"/>
      <c r="E27" s="346"/>
      <c r="F27" s="332"/>
      <c r="G27" s="223"/>
      <c r="H27" s="335"/>
      <c r="I27" s="335"/>
      <c r="J27" s="335"/>
      <c r="K27" s="335"/>
      <c r="L27" s="335"/>
      <c r="M27" s="335"/>
      <c r="N27" s="30"/>
      <c r="O27" s="30"/>
    </row>
    <row r="28" spans="1:169">
      <c r="A28" s="338"/>
      <c r="B28" s="338"/>
      <c r="C28" s="338"/>
      <c r="D28" s="342"/>
      <c r="E28" s="346"/>
      <c r="F28" s="332"/>
      <c r="G28" s="223"/>
      <c r="H28" s="335"/>
      <c r="I28" s="335"/>
      <c r="J28" s="335"/>
      <c r="K28" s="335"/>
      <c r="L28" s="335"/>
      <c r="M28" s="335"/>
      <c r="N28" s="30"/>
      <c r="O28" s="30"/>
    </row>
    <row r="29" spans="1:169" ht="15.75" thickBot="1">
      <c r="A29" s="339"/>
      <c r="B29" s="339"/>
      <c r="C29" s="339"/>
      <c r="D29" s="343"/>
      <c r="E29" s="347"/>
      <c r="F29" s="333"/>
      <c r="G29" s="224"/>
      <c r="H29" s="336"/>
      <c r="I29" s="336"/>
      <c r="J29" s="336"/>
      <c r="K29" s="336"/>
      <c r="L29" s="336"/>
      <c r="M29" s="336"/>
      <c r="N29" s="30"/>
      <c r="O29" s="30"/>
    </row>
    <row r="30" spans="1:169">
      <c r="A30" s="337" t="e">
        <f>'5. Mapa Final'!#REF!</f>
        <v>#REF!</v>
      </c>
      <c r="B30" s="337" t="e">
        <f>'5. Mapa Final'!#REF!</f>
        <v>#REF!</v>
      </c>
      <c r="C30" s="337" t="e">
        <f>'5. Mapa Final'!#REF!</f>
        <v>#REF!</v>
      </c>
      <c r="D30" s="340" t="e">
        <f>'5. Mapa Final'!#REF!</f>
        <v>#REF!</v>
      </c>
      <c r="E30" s="344" t="e">
        <f>'5. Mapa Final'!#REF!</f>
        <v>#REF!</v>
      </c>
      <c r="F30" s="331" t="e">
        <f>'5. Mapa Final'!#REF!</f>
        <v>#REF!</v>
      </c>
      <c r="G30" s="223" t="s">
        <v>205</v>
      </c>
      <c r="H30" s="334"/>
      <c r="I30" s="334"/>
      <c r="J30" s="334"/>
      <c r="K30" s="334"/>
      <c r="L30" s="334"/>
      <c r="M30" s="334"/>
    </row>
    <row r="31" spans="1:169">
      <c r="A31" s="338"/>
      <c r="B31" s="338"/>
      <c r="C31" s="338"/>
      <c r="D31" s="341"/>
      <c r="E31" s="345"/>
      <c r="F31" s="332"/>
      <c r="G31" s="223"/>
      <c r="H31" s="335"/>
      <c r="I31" s="335"/>
      <c r="J31" s="335"/>
      <c r="K31" s="335"/>
      <c r="L31" s="335"/>
      <c r="M31" s="335"/>
    </row>
    <row r="32" spans="1:169">
      <c r="A32" s="338"/>
      <c r="B32" s="338"/>
      <c r="C32" s="338"/>
      <c r="D32" s="341"/>
      <c r="E32" s="345"/>
      <c r="F32" s="332"/>
      <c r="G32" s="223"/>
      <c r="H32" s="335"/>
      <c r="I32" s="335"/>
      <c r="J32" s="335"/>
      <c r="K32" s="335"/>
      <c r="L32" s="335"/>
      <c r="M32" s="335"/>
    </row>
    <row r="33" spans="1:13">
      <c r="A33" s="338"/>
      <c r="B33" s="338"/>
      <c r="C33" s="338"/>
      <c r="D33" s="341"/>
      <c r="E33" s="345"/>
      <c r="F33" s="332"/>
      <c r="G33" s="223"/>
      <c r="H33" s="335"/>
      <c r="I33" s="335"/>
      <c r="J33" s="335"/>
      <c r="K33" s="335"/>
      <c r="L33" s="335"/>
      <c r="M33" s="335"/>
    </row>
    <row r="34" spans="1:13">
      <c r="A34" s="338"/>
      <c r="B34" s="338"/>
      <c r="C34" s="338"/>
      <c r="D34" s="341"/>
      <c r="E34" s="345"/>
      <c r="F34" s="332"/>
      <c r="G34" s="223"/>
      <c r="H34" s="335"/>
      <c r="I34" s="335"/>
      <c r="J34" s="335"/>
      <c r="K34" s="335"/>
      <c r="L34" s="335"/>
      <c r="M34" s="335"/>
    </row>
    <row r="35" spans="1:13">
      <c r="A35" s="338"/>
      <c r="B35" s="338"/>
      <c r="C35" s="338"/>
      <c r="D35" s="341"/>
      <c r="E35" s="345"/>
      <c r="F35" s="332"/>
      <c r="G35" s="223"/>
      <c r="H35" s="335"/>
      <c r="I35" s="335"/>
      <c r="J35" s="335"/>
      <c r="K35" s="335"/>
      <c r="L35" s="335"/>
      <c r="M35" s="335"/>
    </row>
    <row r="36" spans="1:13">
      <c r="A36" s="338"/>
      <c r="B36" s="338"/>
      <c r="C36" s="338"/>
      <c r="D36" s="341"/>
      <c r="E36" s="345"/>
      <c r="F36" s="332"/>
      <c r="G36" s="223"/>
      <c r="H36" s="335"/>
      <c r="I36" s="335"/>
      <c r="J36" s="335"/>
      <c r="K36" s="335"/>
      <c r="L36" s="335"/>
      <c r="M36" s="335"/>
    </row>
    <row r="37" spans="1:13">
      <c r="A37" s="338"/>
      <c r="B37" s="338"/>
      <c r="C37" s="338"/>
      <c r="D37" s="342"/>
      <c r="E37" s="346"/>
      <c r="F37" s="332"/>
      <c r="G37" s="223"/>
      <c r="H37" s="335"/>
      <c r="I37" s="335"/>
      <c r="J37" s="335"/>
      <c r="K37" s="335"/>
      <c r="L37" s="335"/>
      <c r="M37" s="335"/>
    </row>
    <row r="38" spans="1:13">
      <c r="A38" s="338"/>
      <c r="B38" s="338"/>
      <c r="C38" s="338"/>
      <c r="D38" s="342"/>
      <c r="E38" s="346"/>
      <c r="F38" s="332"/>
      <c r="G38" s="223"/>
      <c r="H38" s="335"/>
      <c r="I38" s="335"/>
      <c r="J38" s="335"/>
      <c r="K38" s="335"/>
      <c r="L38" s="335"/>
      <c r="M38" s="335"/>
    </row>
    <row r="39" spans="1:13" ht="15.75" thickBot="1">
      <c r="A39" s="339"/>
      <c r="B39" s="339"/>
      <c r="C39" s="339"/>
      <c r="D39" s="343"/>
      <c r="E39" s="347"/>
      <c r="F39" s="333"/>
      <c r="G39" s="224"/>
      <c r="H39" s="336"/>
      <c r="I39" s="336"/>
      <c r="J39" s="336"/>
      <c r="K39" s="336"/>
      <c r="L39" s="336"/>
      <c r="M39" s="336"/>
    </row>
    <row r="40" spans="1:13">
      <c r="A40" s="337" t="e">
        <f>'5. Mapa Final'!#REF!</f>
        <v>#REF!</v>
      </c>
      <c r="B40" s="337" t="e">
        <f>'5. Mapa Final'!#REF!</f>
        <v>#REF!</v>
      </c>
      <c r="C40" s="337" t="e">
        <f>'5. Mapa Final'!#REF!</f>
        <v>#REF!</v>
      </c>
      <c r="D40" s="340" t="e">
        <f>'5. Mapa Final'!#REF!</f>
        <v>#REF!</v>
      </c>
      <c r="E40" s="344" t="e">
        <f>'5. Mapa Final'!#REF!</f>
        <v>#REF!</v>
      </c>
      <c r="F40" s="331" t="e">
        <f>'5. Mapa Final'!#REF!</f>
        <v>#REF!</v>
      </c>
      <c r="G40" s="223" t="s">
        <v>93</v>
      </c>
      <c r="H40" s="334"/>
      <c r="I40" s="334"/>
      <c r="J40" s="334"/>
      <c r="K40" s="334"/>
      <c r="L40" s="334"/>
      <c r="M40" s="334"/>
    </row>
    <row r="41" spans="1:13">
      <c r="A41" s="338"/>
      <c r="B41" s="338"/>
      <c r="C41" s="338"/>
      <c r="D41" s="341"/>
      <c r="E41" s="345"/>
      <c r="F41" s="332"/>
      <c r="G41" s="223"/>
      <c r="H41" s="335"/>
      <c r="I41" s="335"/>
      <c r="J41" s="335"/>
      <c r="K41" s="335"/>
      <c r="L41" s="335"/>
      <c r="M41" s="335"/>
    </row>
    <row r="42" spans="1:13">
      <c r="A42" s="338"/>
      <c r="B42" s="338"/>
      <c r="C42" s="338"/>
      <c r="D42" s="341"/>
      <c r="E42" s="345"/>
      <c r="F42" s="332"/>
      <c r="G42" s="223"/>
      <c r="H42" s="335"/>
      <c r="I42" s="335"/>
      <c r="J42" s="335"/>
      <c r="K42" s="335"/>
      <c r="L42" s="335"/>
      <c r="M42" s="335"/>
    </row>
    <row r="43" spans="1:13">
      <c r="A43" s="338"/>
      <c r="B43" s="338"/>
      <c r="C43" s="338"/>
      <c r="D43" s="341"/>
      <c r="E43" s="345"/>
      <c r="F43" s="332"/>
      <c r="G43" s="223"/>
      <c r="H43" s="335"/>
      <c r="I43" s="335"/>
      <c r="J43" s="335"/>
      <c r="K43" s="335"/>
      <c r="L43" s="335"/>
      <c r="M43" s="335"/>
    </row>
    <row r="44" spans="1:13">
      <c r="A44" s="338"/>
      <c r="B44" s="338"/>
      <c r="C44" s="338"/>
      <c r="D44" s="341"/>
      <c r="E44" s="345"/>
      <c r="F44" s="332"/>
      <c r="G44" s="223"/>
      <c r="H44" s="335"/>
      <c r="I44" s="335"/>
      <c r="J44" s="335"/>
      <c r="K44" s="335"/>
      <c r="L44" s="335"/>
      <c r="M44" s="335"/>
    </row>
    <row r="45" spans="1:13">
      <c r="A45" s="338"/>
      <c r="B45" s="338"/>
      <c r="C45" s="338"/>
      <c r="D45" s="341"/>
      <c r="E45" s="345"/>
      <c r="F45" s="332"/>
      <c r="G45" s="223"/>
      <c r="H45" s="335"/>
      <c r="I45" s="335"/>
      <c r="J45" s="335"/>
      <c r="K45" s="335"/>
      <c r="L45" s="335"/>
      <c r="M45" s="335"/>
    </row>
    <row r="46" spans="1:13">
      <c r="A46" s="338"/>
      <c r="B46" s="338"/>
      <c r="C46" s="338"/>
      <c r="D46" s="341"/>
      <c r="E46" s="345"/>
      <c r="F46" s="332"/>
      <c r="G46" s="223"/>
      <c r="H46" s="335"/>
      <c r="I46" s="335"/>
      <c r="J46" s="335"/>
      <c r="K46" s="335"/>
      <c r="L46" s="335"/>
      <c r="M46" s="335"/>
    </row>
    <row r="47" spans="1:13">
      <c r="A47" s="338"/>
      <c r="B47" s="338"/>
      <c r="C47" s="338"/>
      <c r="D47" s="342"/>
      <c r="E47" s="346"/>
      <c r="F47" s="332"/>
      <c r="G47" s="223"/>
      <c r="H47" s="335"/>
      <c r="I47" s="335"/>
      <c r="J47" s="335"/>
      <c r="K47" s="335"/>
      <c r="L47" s="335"/>
      <c r="M47" s="335"/>
    </row>
    <row r="48" spans="1:13">
      <c r="A48" s="338"/>
      <c r="B48" s="338"/>
      <c r="C48" s="338"/>
      <c r="D48" s="342"/>
      <c r="E48" s="346"/>
      <c r="F48" s="332"/>
      <c r="G48" s="223"/>
      <c r="H48" s="335"/>
      <c r="I48" s="335"/>
      <c r="J48" s="335"/>
      <c r="K48" s="335"/>
      <c r="L48" s="335"/>
      <c r="M48" s="335"/>
    </row>
    <row r="49" spans="1:13" ht="15.75" thickBot="1">
      <c r="A49" s="339"/>
      <c r="B49" s="339"/>
      <c r="C49" s="339"/>
      <c r="D49" s="343"/>
      <c r="E49" s="347"/>
      <c r="F49" s="333"/>
      <c r="G49" s="224"/>
      <c r="H49" s="336"/>
      <c r="I49" s="336"/>
      <c r="J49" s="336"/>
      <c r="K49" s="336"/>
      <c r="L49" s="336"/>
      <c r="M49" s="336"/>
    </row>
    <row r="50" spans="1:13">
      <c r="A50" s="337" t="e">
        <f>'5. Mapa Final'!#REF!</f>
        <v>#REF!</v>
      </c>
      <c r="B50" s="337" t="e">
        <f>'5. Mapa Final'!#REF!</f>
        <v>#REF!</v>
      </c>
      <c r="C50" s="337" t="e">
        <f>'5. Mapa Final'!#REF!</f>
        <v>#REF!</v>
      </c>
      <c r="D50" s="340" t="e">
        <f>'5. Mapa Final'!#REF!</f>
        <v>#REF!</v>
      </c>
      <c r="E50" s="344" t="e">
        <f>'5. Mapa Final'!#REF!</f>
        <v>#REF!</v>
      </c>
      <c r="F50" s="331" t="e">
        <f>'5. Mapa Final'!#REF!</f>
        <v>#REF!</v>
      </c>
      <c r="G50" s="223" t="s">
        <v>93</v>
      </c>
      <c r="H50" s="334"/>
      <c r="I50" s="334"/>
      <c r="J50" s="334"/>
      <c r="K50" s="334"/>
      <c r="L50" s="334"/>
      <c r="M50" s="334"/>
    </row>
    <row r="51" spans="1:13">
      <c r="A51" s="338"/>
      <c r="B51" s="338"/>
      <c r="C51" s="338"/>
      <c r="D51" s="341"/>
      <c r="E51" s="345"/>
      <c r="F51" s="332"/>
      <c r="G51" s="223"/>
      <c r="H51" s="335"/>
      <c r="I51" s="335"/>
      <c r="J51" s="335"/>
      <c r="K51" s="335"/>
      <c r="L51" s="335"/>
      <c r="M51" s="335"/>
    </row>
    <row r="52" spans="1:13">
      <c r="A52" s="338"/>
      <c r="B52" s="338"/>
      <c r="C52" s="338"/>
      <c r="D52" s="341"/>
      <c r="E52" s="345"/>
      <c r="F52" s="332"/>
      <c r="G52" s="223"/>
      <c r="H52" s="335"/>
      <c r="I52" s="335"/>
      <c r="J52" s="335"/>
      <c r="K52" s="335"/>
      <c r="L52" s="335"/>
      <c r="M52" s="335"/>
    </row>
    <row r="53" spans="1:13">
      <c r="A53" s="338"/>
      <c r="B53" s="338"/>
      <c r="C53" s="338"/>
      <c r="D53" s="341"/>
      <c r="E53" s="345"/>
      <c r="F53" s="332"/>
      <c r="G53" s="223"/>
      <c r="H53" s="335"/>
      <c r="I53" s="335"/>
      <c r="J53" s="335"/>
      <c r="K53" s="335"/>
      <c r="L53" s="335"/>
      <c r="M53" s="335"/>
    </row>
    <row r="54" spans="1:13">
      <c r="A54" s="338"/>
      <c r="B54" s="338"/>
      <c r="C54" s="338"/>
      <c r="D54" s="341"/>
      <c r="E54" s="345"/>
      <c r="F54" s="332"/>
      <c r="G54" s="223"/>
      <c r="H54" s="335"/>
      <c r="I54" s="335"/>
      <c r="J54" s="335"/>
      <c r="K54" s="335"/>
      <c r="L54" s="335"/>
      <c r="M54" s="335"/>
    </row>
    <row r="55" spans="1:13">
      <c r="A55" s="338"/>
      <c r="B55" s="338"/>
      <c r="C55" s="338"/>
      <c r="D55" s="341"/>
      <c r="E55" s="345"/>
      <c r="F55" s="332"/>
      <c r="G55" s="223"/>
      <c r="H55" s="335"/>
      <c r="I55" s="335"/>
      <c r="J55" s="335"/>
      <c r="K55" s="335"/>
      <c r="L55" s="335"/>
      <c r="M55" s="335"/>
    </row>
    <row r="56" spans="1:13">
      <c r="A56" s="338"/>
      <c r="B56" s="338"/>
      <c r="C56" s="338"/>
      <c r="D56" s="341"/>
      <c r="E56" s="345"/>
      <c r="F56" s="332"/>
      <c r="G56" s="223"/>
      <c r="H56" s="335"/>
      <c r="I56" s="335"/>
      <c r="J56" s="335"/>
      <c r="K56" s="335"/>
      <c r="L56" s="335"/>
      <c r="M56" s="335"/>
    </row>
    <row r="57" spans="1:13">
      <c r="A57" s="338"/>
      <c r="B57" s="338"/>
      <c r="C57" s="338"/>
      <c r="D57" s="342"/>
      <c r="E57" s="346"/>
      <c r="F57" s="332"/>
      <c r="G57" s="223"/>
      <c r="H57" s="335"/>
      <c r="I57" s="335"/>
      <c r="J57" s="335"/>
      <c r="K57" s="335"/>
      <c r="L57" s="335"/>
      <c r="M57" s="335"/>
    </row>
    <row r="58" spans="1:13">
      <c r="A58" s="338"/>
      <c r="B58" s="338"/>
      <c r="C58" s="338"/>
      <c r="D58" s="342"/>
      <c r="E58" s="346"/>
      <c r="F58" s="332"/>
      <c r="G58" s="223"/>
      <c r="H58" s="335"/>
      <c r="I58" s="335"/>
      <c r="J58" s="335"/>
      <c r="K58" s="335"/>
      <c r="L58" s="335"/>
      <c r="M58" s="335"/>
    </row>
    <row r="59" spans="1:13" ht="15.75" thickBot="1">
      <c r="A59" s="339"/>
      <c r="B59" s="339"/>
      <c r="C59" s="339"/>
      <c r="D59" s="343"/>
      <c r="E59" s="347"/>
      <c r="F59" s="333"/>
      <c r="G59" s="224"/>
      <c r="H59" s="336"/>
      <c r="I59" s="336"/>
      <c r="J59" s="336"/>
      <c r="K59" s="336"/>
      <c r="L59" s="336"/>
      <c r="M59" s="336"/>
    </row>
    <row r="60" spans="1:13">
      <c r="A60" s="337" t="e">
        <f>'5. Mapa Final'!#REF!</f>
        <v>#REF!</v>
      </c>
      <c r="B60" s="337" t="e">
        <f>'5. Mapa Final'!#REF!</f>
        <v>#REF!</v>
      </c>
      <c r="C60" s="337" t="e">
        <f>'5. Mapa Final'!#REF!</f>
        <v>#REF!</v>
      </c>
      <c r="D60" s="340" t="e">
        <f>'5. Mapa Final'!#REF!</f>
        <v>#REF!</v>
      </c>
      <c r="E60" s="344" t="e">
        <f>'5. Mapa Final'!#REF!</f>
        <v>#REF!</v>
      </c>
      <c r="F60" s="331" t="e">
        <f>'5. Mapa Final'!#REF!</f>
        <v>#REF!</v>
      </c>
      <c r="G60" s="223" t="s">
        <v>93</v>
      </c>
      <c r="H60" s="334"/>
      <c r="I60" s="334"/>
      <c r="J60" s="334"/>
      <c r="K60" s="334"/>
      <c r="L60" s="334"/>
      <c r="M60" s="334"/>
    </row>
    <row r="61" spans="1:13">
      <c r="A61" s="338"/>
      <c r="B61" s="338"/>
      <c r="C61" s="338"/>
      <c r="D61" s="341"/>
      <c r="E61" s="345"/>
      <c r="F61" s="332"/>
      <c r="G61" s="223"/>
      <c r="H61" s="335"/>
      <c r="I61" s="335"/>
      <c r="J61" s="335"/>
      <c r="K61" s="335"/>
      <c r="L61" s="335"/>
      <c r="M61" s="335"/>
    </row>
    <row r="62" spans="1:13">
      <c r="A62" s="338"/>
      <c r="B62" s="338"/>
      <c r="C62" s="338"/>
      <c r="D62" s="341"/>
      <c r="E62" s="345"/>
      <c r="F62" s="332"/>
      <c r="G62" s="223"/>
      <c r="H62" s="335"/>
      <c r="I62" s="335"/>
      <c r="J62" s="335"/>
      <c r="K62" s="335"/>
      <c r="L62" s="335"/>
      <c r="M62" s="335"/>
    </row>
    <row r="63" spans="1:13">
      <c r="A63" s="338"/>
      <c r="B63" s="338"/>
      <c r="C63" s="338"/>
      <c r="D63" s="341"/>
      <c r="E63" s="345"/>
      <c r="F63" s="332"/>
      <c r="G63" s="223"/>
      <c r="H63" s="335"/>
      <c r="I63" s="335"/>
      <c r="J63" s="335"/>
      <c r="K63" s="335"/>
      <c r="L63" s="335"/>
      <c r="M63" s="335"/>
    </row>
    <row r="64" spans="1:13">
      <c r="A64" s="338"/>
      <c r="B64" s="338"/>
      <c r="C64" s="338"/>
      <c r="D64" s="341"/>
      <c r="E64" s="345"/>
      <c r="F64" s="332"/>
      <c r="G64" s="223"/>
      <c r="H64" s="335"/>
      <c r="I64" s="335"/>
      <c r="J64" s="335"/>
      <c r="K64" s="335"/>
      <c r="L64" s="335"/>
      <c r="M64" s="335"/>
    </row>
    <row r="65" spans="1:13">
      <c r="A65" s="338"/>
      <c r="B65" s="338"/>
      <c r="C65" s="338"/>
      <c r="D65" s="341"/>
      <c r="E65" s="345"/>
      <c r="F65" s="332"/>
      <c r="G65" s="223"/>
      <c r="H65" s="335"/>
      <c r="I65" s="335"/>
      <c r="J65" s="335"/>
      <c r="K65" s="335"/>
      <c r="L65" s="335"/>
      <c r="M65" s="335"/>
    </row>
    <row r="66" spans="1:13">
      <c r="A66" s="338"/>
      <c r="B66" s="338"/>
      <c r="C66" s="338"/>
      <c r="D66" s="341"/>
      <c r="E66" s="345"/>
      <c r="F66" s="332"/>
      <c r="G66" s="223"/>
      <c r="H66" s="335"/>
      <c r="I66" s="335"/>
      <c r="J66" s="335"/>
      <c r="K66" s="335"/>
      <c r="L66" s="335"/>
      <c r="M66" s="335"/>
    </row>
    <row r="67" spans="1:13">
      <c r="A67" s="338"/>
      <c r="B67" s="338"/>
      <c r="C67" s="338"/>
      <c r="D67" s="342"/>
      <c r="E67" s="346"/>
      <c r="F67" s="332"/>
      <c r="G67" s="223"/>
      <c r="H67" s="335"/>
      <c r="I67" s="335"/>
      <c r="J67" s="335"/>
      <c r="K67" s="335"/>
      <c r="L67" s="335"/>
      <c r="M67" s="335"/>
    </row>
    <row r="68" spans="1:13">
      <c r="A68" s="338"/>
      <c r="B68" s="338"/>
      <c r="C68" s="338"/>
      <c r="D68" s="342"/>
      <c r="E68" s="346"/>
      <c r="F68" s="332"/>
      <c r="G68" s="223"/>
      <c r="H68" s="335"/>
      <c r="I68" s="335"/>
      <c r="J68" s="335"/>
      <c r="K68" s="335"/>
      <c r="L68" s="335"/>
      <c r="M68" s="335"/>
    </row>
    <row r="69" spans="1:13" ht="15.75" thickBot="1">
      <c r="A69" s="339"/>
      <c r="B69" s="339"/>
      <c r="C69" s="339"/>
      <c r="D69" s="343"/>
      <c r="E69" s="347"/>
      <c r="F69" s="333"/>
      <c r="G69" s="224"/>
      <c r="H69" s="336"/>
      <c r="I69" s="336"/>
      <c r="J69" s="336"/>
      <c r="K69" s="336"/>
      <c r="L69" s="336"/>
      <c r="M69" s="336"/>
    </row>
    <row r="70" spans="1:13">
      <c r="A70" s="337" t="e">
        <f>'5. Mapa Final'!#REF!</f>
        <v>#REF!</v>
      </c>
      <c r="B70" s="337" t="e">
        <f>'5. Mapa Final'!#REF!</f>
        <v>#REF!</v>
      </c>
      <c r="C70" s="337" t="e">
        <f>'5. Mapa Final'!#REF!</f>
        <v>#REF!</v>
      </c>
      <c r="D70" s="340" t="e">
        <f>'5. Mapa Final'!#REF!</f>
        <v>#REF!</v>
      </c>
      <c r="E70" s="344" t="e">
        <f>'5. Mapa Final'!#REF!</f>
        <v>#REF!</v>
      </c>
      <c r="F70" s="331" t="e">
        <f>'5. Mapa Final'!#REF!</f>
        <v>#REF!</v>
      </c>
      <c r="G70" s="223" t="s">
        <v>93</v>
      </c>
      <c r="H70" s="334"/>
      <c r="I70" s="334"/>
      <c r="J70" s="334"/>
      <c r="K70" s="334"/>
      <c r="L70" s="334"/>
      <c r="M70" s="334"/>
    </row>
    <row r="71" spans="1:13">
      <c r="A71" s="338"/>
      <c r="B71" s="338"/>
      <c r="C71" s="338"/>
      <c r="D71" s="341"/>
      <c r="E71" s="345"/>
      <c r="F71" s="332"/>
      <c r="G71" s="223"/>
      <c r="H71" s="335"/>
      <c r="I71" s="335"/>
      <c r="J71" s="335"/>
      <c r="K71" s="335"/>
      <c r="L71" s="335"/>
      <c r="M71" s="335"/>
    </row>
    <row r="72" spans="1:13">
      <c r="A72" s="338"/>
      <c r="B72" s="338"/>
      <c r="C72" s="338"/>
      <c r="D72" s="341"/>
      <c r="E72" s="345"/>
      <c r="F72" s="332"/>
      <c r="G72" s="223"/>
      <c r="H72" s="335"/>
      <c r="I72" s="335"/>
      <c r="J72" s="335"/>
      <c r="K72" s="335"/>
      <c r="L72" s="335"/>
      <c r="M72" s="335"/>
    </row>
    <row r="73" spans="1:13">
      <c r="A73" s="338"/>
      <c r="B73" s="338"/>
      <c r="C73" s="338"/>
      <c r="D73" s="341"/>
      <c r="E73" s="345"/>
      <c r="F73" s="332"/>
      <c r="G73" s="223"/>
      <c r="H73" s="335"/>
      <c r="I73" s="335"/>
      <c r="J73" s="335"/>
      <c r="K73" s="335"/>
      <c r="L73" s="335"/>
      <c r="M73" s="335"/>
    </row>
    <row r="74" spans="1:13">
      <c r="A74" s="338"/>
      <c r="B74" s="338"/>
      <c r="C74" s="338"/>
      <c r="D74" s="341"/>
      <c r="E74" s="345"/>
      <c r="F74" s="332"/>
      <c r="G74" s="223"/>
      <c r="H74" s="335"/>
      <c r="I74" s="335"/>
      <c r="J74" s="335"/>
      <c r="K74" s="335"/>
      <c r="L74" s="335"/>
      <c r="M74" s="335"/>
    </row>
    <row r="75" spans="1:13">
      <c r="A75" s="338"/>
      <c r="B75" s="338"/>
      <c r="C75" s="338"/>
      <c r="D75" s="341"/>
      <c r="E75" s="345"/>
      <c r="F75" s="332"/>
      <c r="G75" s="223"/>
      <c r="H75" s="335"/>
      <c r="I75" s="335"/>
      <c r="J75" s="335"/>
      <c r="K75" s="335"/>
      <c r="L75" s="335"/>
      <c r="M75" s="335"/>
    </row>
    <row r="76" spans="1:13">
      <c r="A76" s="338"/>
      <c r="B76" s="338"/>
      <c r="C76" s="338"/>
      <c r="D76" s="341"/>
      <c r="E76" s="345"/>
      <c r="F76" s="332"/>
      <c r="G76" s="223"/>
      <c r="H76" s="335"/>
      <c r="I76" s="335"/>
      <c r="J76" s="335"/>
      <c r="K76" s="335"/>
      <c r="L76" s="335"/>
      <c r="M76" s="335"/>
    </row>
    <row r="77" spans="1:13">
      <c r="A77" s="338"/>
      <c r="B77" s="338"/>
      <c r="C77" s="338"/>
      <c r="D77" s="342"/>
      <c r="E77" s="346"/>
      <c r="F77" s="332"/>
      <c r="G77" s="223"/>
      <c r="H77" s="335"/>
      <c r="I77" s="335"/>
      <c r="J77" s="335"/>
      <c r="K77" s="335"/>
      <c r="L77" s="335"/>
      <c r="M77" s="335"/>
    </row>
    <row r="78" spans="1:13">
      <c r="A78" s="338"/>
      <c r="B78" s="338"/>
      <c r="C78" s="338"/>
      <c r="D78" s="342"/>
      <c r="E78" s="346"/>
      <c r="F78" s="332"/>
      <c r="G78" s="223"/>
      <c r="H78" s="335"/>
      <c r="I78" s="335"/>
      <c r="J78" s="335"/>
      <c r="K78" s="335"/>
      <c r="L78" s="335"/>
      <c r="M78" s="335"/>
    </row>
    <row r="79" spans="1:13" ht="15.75" thickBot="1">
      <c r="A79" s="339"/>
      <c r="B79" s="339"/>
      <c r="C79" s="339"/>
      <c r="D79" s="343"/>
      <c r="E79" s="347"/>
      <c r="F79" s="333"/>
      <c r="G79" s="224"/>
      <c r="H79" s="336"/>
      <c r="I79" s="336"/>
      <c r="J79" s="336"/>
      <c r="K79" s="336"/>
      <c r="L79" s="336"/>
      <c r="M79" s="336"/>
    </row>
    <row r="80" spans="1:13">
      <c r="A80" s="337" t="e">
        <f>'5. Mapa Final'!#REF!</f>
        <v>#REF!</v>
      </c>
      <c r="B80" s="337" t="e">
        <f>'5. Mapa Final'!#REF!</f>
        <v>#REF!</v>
      </c>
      <c r="C80" s="337" t="e">
        <f>'5. Mapa Final'!#REF!</f>
        <v>#REF!</v>
      </c>
      <c r="D80" s="340" t="e">
        <f>'5. Mapa Final'!#REF!</f>
        <v>#REF!</v>
      </c>
      <c r="E80" s="344" t="e">
        <f>'5. Mapa Final'!#REF!</f>
        <v>#REF!</v>
      </c>
      <c r="F80" s="331" t="e">
        <f>'5. Mapa Final'!#REF!</f>
        <v>#REF!</v>
      </c>
      <c r="G80" s="223" t="s">
        <v>93</v>
      </c>
      <c r="H80" s="334"/>
      <c r="I80" s="334"/>
      <c r="J80" s="334"/>
      <c r="K80" s="334"/>
      <c r="L80" s="334"/>
      <c r="M80" s="334"/>
    </row>
    <row r="81" spans="1:13">
      <c r="A81" s="338"/>
      <c r="B81" s="338"/>
      <c r="C81" s="338"/>
      <c r="D81" s="341"/>
      <c r="E81" s="345"/>
      <c r="F81" s="332"/>
      <c r="G81" s="223"/>
      <c r="H81" s="335"/>
      <c r="I81" s="335"/>
      <c r="J81" s="335"/>
      <c r="K81" s="335"/>
      <c r="L81" s="335"/>
      <c r="M81" s="335"/>
    </row>
    <row r="82" spans="1:13">
      <c r="A82" s="338"/>
      <c r="B82" s="338"/>
      <c r="C82" s="338"/>
      <c r="D82" s="341"/>
      <c r="E82" s="345"/>
      <c r="F82" s="332"/>
      <c r="G82" s="223"/>
      <c r="H82" s="335"/>
      <c r="I82" s="335"/>
      <c r="J82" s="335"/>
      <c r="K82" s="335"/>
      <c r="L82" s="335"/>
      <c r="M82" s="335"/>
    </row>
    <row r="83" spans="1:13">
      <c r="A83" s="338"/>
      <c r="B83" s="338"/>
      <c r="C83" s="338"/>
      <c r="D83" s="341"/>
      <c r="E83" s="345"/>
      <c r="F83" s="332"/>
      <c r="G83" s="223"/>
      <c r="H83" s="335"/>
      <c r="I83" s="335"/>
      <c r="J83" s="335"/>
      <c r="K83" s="335"/>
      <c r="L83" s="335"/>
      <c r="M83" s="335"/>
    </row>
    <row r="84" spans="1:13">
      <c r="A84" s="338"/>
      <c r="B84" s="338"/>
      <c r="C84" s="338"/>
      <c r="D84" s="341"/>
      <c r="E84" s="345"/>
      <c r="F84" s="332"/>
      <c r="G84" s="223"/>
      <c r="H84" s="335"/>
      <c r="I84" s="335"/>
      <c r="J84" s="335"/>
      <c r="K84" s="335"/>
      <c r="L84" s="335"/>
      <c r="M84" s="335"/>
    </row>
    <row r="85" spans="1:13">
      <c r="A85" s="338"/>
      <c r="B85" s="338"/>
      <c r="C85" s="338"/>
      <c r="D85" s="341"/>
      <c r="E85" s="345"/>
      <c r="F85" s="332"/>
      <c r="G85" s="223"/>
      <c r="H85" s="335"/>
      <c r="I85" s="335"/>
      <c r="J85" s="335"/>
      <c r="K85" s="335"/>
      <c r="L85" s="335"/>
      <c r="M85" s="335"/>
    </row>
    <row r="86" spans="1:13">
      <c r="A86" s="338"/>
      <c r="B86" s="338"/>
      <c r="C86" s="338"/>
      <c r="D86" s="341"/>
      <c r="E86" s="345"/>
      <c r="F86" s="332"/>
      <c r="G86" s="223"/>
      <c r="H86" s="335"/>
      <c r="I86" s="335"/>
      <c r="J86" s="335"/>
      <c r="K86" s="335"/>
      <c r="L86" s="335"/>
      <c r="M86" s="335"/>
    </row>
    <row r="87" spans="1:13">
      <c r="A87" s="338"/>
      <c r="B87" s="338"/>
      <c r="C87" s="338"/>
      <c r="D87" s="342"/>
      <c r="E87" s="346"/>
      <c r="F87" s="332"/>
      <c r="G87" s="223"/>
      <c r="H87" s="335"/>
      <c r="I87" s="335"/>
      <c r="J87" s="335"/>
      <c r="K87" s="335"/>
      <c r="L87" s="335"/>
      <c r="M87" s="335"/>
    </row>
    <row r="88" spans="1:13">
      <c r="A88" s="338"/>
      <c r="B88" s="338"/>
      <c r="C88" s="338"/>
      <c r="D88" s="342"/>
      <c r="E88" s="346"/>
      <c r="F88" s="332"/>
      <c r="G88" s="223"/>
      <c r="H88" s="335"/>
      <c r="I88" s="335"/>
      <c r="J88" s="335"/>
      <c r="K88" s="335"/>
      <c r="L88" s="335"/>
      <c r="M88" s="335"/>
    </row>
    <row r="89" spans="1:13" ht="15.75" thickBot="1">
      <c r="A89" s="339"/>
      <c r="B89" s="339"/>
      <c r="C89" s="339"/>
      <c r="D89" s="343"/>
      <c r="E89" s="347"/>
      <c r="F89" s="333"/>
      <c r="G89" s="224"/>
      <c r="H89" s="336"/>
      <c r="I89" s="336"/>
      <c r="J89" s="336"/>
      <c r="K89" s="336"/>
      <c r="L89" s="336"/>
      <c r="M89" s="336"/>
    </row>
    <row r="90" spans="1:13">
      <c r="A90" s="337" t="e">
        <f>'5. Mapa Final'!#REF!</f>
        <v>#REF!</v>
      </c>
      <c r="B90" s="337" t="e">
        <f>'5. Mapa Final'!#REF!</f>
        <v>#REF!</v>
      </c>
      <c r="C90" s="337" t="e">
        <f>'5. Mapa Final'!#REF!</f>
        <v>#REF!</v>
      </c>
      <c r="D90" s="340" t="e">
        <f>'5. Mapa Final'!#REF!</f>
        <v>#REF!</v>
      </c>
      <c r="E90" s="344" t="e">
        <f>'5. Mapa Final'!#REF!</f>
        <v>#REF!</v>
      </c>
      <c r="F90" s="331" t="e">
        <f>'5. Mapa Final'!#REF!</f>
        <v>#REF!</v>
      </c>
      <c r="G90" s="223" t="s">
        <v>93</v>
      </c>
      <c r="H90" s="334"/>
      <c r="I90" s="334"/>
      <c r="J90" s="334"/>
      <c r="K90" s="334"/>
      <c r="L90" s="334"/>
      <c r="M90" s="334"/>
    </row>
    <row r="91" spans="1:13">
      <c r="A91" s="338"/>
      <c r="B91" s="338"/>
      <c r="C91" s="338"/>
      <c r="D91" s="341"/>
      <c r="E91" s="345"/>
      <c r="F91" s="332"/>
      <c r="G91" s="223"/>
      <c r="H91" s="335"/>
      <c r="I91" s="335"/>
      <c r="J91" s="335"/>
      <c r="K91" s="335"/>
      <c r="L91" s="335"/>
      <c r="M91" s="335"/>
    </row>
    <row r="92" spans="1:13">
      <c r="A92" s="338"/>
      <c r="B92" s="338"/>
      <c r="C92" s="338"/>
      <c r="D92" s="341"/>
      <c r="E92" s="345"/>
      <c r="F92" s="332"/>
      <c r="G92" s="223"/>
      <c r="H92" s="335"/>
      <c r="I92" s="335"/>
      <c r="J92" s="335"/>
      <c r="K92" s="335"/>
      <c r="L92" s="335"/>
      <c r="M92" s="335"/>
    </row>
    <row r="93" spans="1:13">
      <c r="A93" s="338"/>
      <c r="B93" s="338"/>
      <c r="C93" s="338"/>
      <c r="D93" s="341"/>
      <c r="E93" s="345"/>
      <c r="F93" s="332"/>
      <c r="G93" s="223"/>
      <c r="H93" s="335"/>
      <c r="I93" s="335"/>
      <c r="J93" s="335"/>
      <c r="K93" s="335"/>
      <c r="L93" s="335"/>
      <c r="M93" s="335"/>
    </row>
    <row r="94" spans="1:13">
      <c r="A94" s="338"/>
      <c r="B94" s="338"/>
      <c r="C94" s="338"/>
      <c r="D94" s="341"/>
      <c r="E94" s="345"/>
      <c r="F94" s="332"/>
      <c r="G94" s="223"/>
      <c r="H94" s="335"/>
      <c r="I94" s="335"/>
      <c r="J94" s="335"/>
      <c r="K94" s="335"/>
      <c r="L94" s="335"/>
      <c r="M94" s="335"/>
    </row>
    <row r="95" spans="1:13">
      <c r="A95" s="338"/>
      <c r="B95" s="338"/>
      <c r="C95" s="338"/>
      <c r="D95" s="341"/>
      <c r="E95" s="345"/>
      <c r="F95" s="332"/>
      <c r="G95" s="223"/>
      <c r="H95" s="335"/>
      <c r="I95" s="335"/>
      <c r="J95" s="335"/>
      <c r="K95" s="335"/>
      <c r="L95" s="335"/>
      <c r="M95" s="335"/>
    </row>
    <row r="96" spans="1:13">
      <c r="A96" s="338"/>
      <c r="B96" s="338"/>
      <c r="C96" s="338"/>
      <c r="D96" s="341"/>
      <c r="E96" s="345"/>
      <c r="F96" s="332"/>
      <c r="G96" s="223"/>
      <c r="H96" s="335"/>
      <c r="I96" s="335"/>
      <c r="J96" s="335"/>
      <c r="K96" s="335"/>
      <c r="L96" s="335"/>
      <c r="M96" s="335"/>
    </row>
    <row r="97" spans="1:13">
      <c r="A97" s="338"/>
      <c r="B97" s="338"/>
      <c r="C97" s="338"/>
      <c r="D97" s="342"/>
      <c r="E97" s="346"/>
      <c r="F97" s="332"/>
      <c r="G97" s="223"/>
      <c r="H97" s="335"/>
      <c r="I97" s="335"/>
      <c r="J97" s="335"/>
      <c r="K97" s="335"/>
      <c r="L97" s="335"/>
      <c r="M97" s="335"/>
    </row>
    <row r="98" spans="1:13">
      <c r="A98" s="338"/>
      <c r="B98" s="338"/>
      <c r="C98" s="338"/>
      <c r="D98" s="342"/>
      <c r="E98" s="346"/>
      <c r="F98" s="332"/>
      <c r="G98" s="223"/>
      <c r="H98" s="335"/>
      <c r="I98" s="335"/>
      <c r="J98" s="335"/>
      <c r="K98" s="335"/>
      <c r="L98" s="335"/>
      <c r="M98" s="335"/>
    </row>
    <row r="99" spans="1:13" ht="15.75" thickBot="1">
      <c r="A99" s="339"/>
      <c r="B99" s="339"/>
      <c r="C99" s="339"/>
      <c r="D99" s="343"/>
      <c r="E99" s="347"/>
      <c r="F99" s="333"/>
      <c r="G99" s="224"/>
      <c r="H99" s="336"/>
      <c r="I99" s="336"/>
      <c r="J99" s="336"/>
      <c r="K99" s="336"/>
      <c r="L99" s="336"/>
      <c r="M99" s="336"/>
    </row>
    <row r="100" spans="1:13">
      <c r="A100" s="337" t="e">
        <f>'5. Mapa Final'!#REF!</f>
        <v>#REF!</v>
      </c>
      <c r="B100" s="337" t="e">
        <f>'5. Mapa Final'!#REF!</f>
        <v>#REF!</v>
      </c>
      <c r="C100" s="337" t="e">
        <f>'5. Mapa Final'!#REF!</f>
        <v>#REF!</v>
      </c>
      <c r="D100" s="340" t="e">
        <f>'5. Mapa Final'!#REF!</f>
        <v>#REF!</v>
      </c>
      <c r="E100" s="344" t="e">
        <f>'5. Mapa Final'!#REF!</f>
        <v>#REF!</v>
      </c>
      <c r="F100" s="331" t="e">
        <f>'5. Mapa Final'!#REF!</f>
        <v>#REF!</v>
      </c>
      <c r="G100" s="223" t="s">
        <v>93</v>
      </c>
      <c r="H100" s="334"/>
      <c r="I100" s="334"/>
      <c r="J100" s="334"/>
      <c r="K100" s="334"/>
      <c r="L100" s="334"/>
      <c r="M100" s="334"/>
    </row>
    <row r="101" spans="1:13">
      <c r="A101" s="338"/>
      <c r="B101" s="338"/>
      <c r="C101" s="338"/>
      <c r="D101" s="341"/>
      <c r="E101" s="345"/>
      <c r="F101" s="332"/>
      <c r="G101" s="223"/>
      <c r="H101" s="335"/>
      <c r="I101" s="335"/>
      <c r="J101" s="335"/>
      <c r="K101" s="335"/>
      <c r="L101" s="335"/>
      <c r="M101" s="335"/>
    </row>
    <row r="102" spans="1:13">
      <c r="A102" s="338"/>
      <c r="B102" s="338"/>
      <c r="C102" s="338"/>
      <c r="D102" s="341"/>
      <c r="E102" s="345"/>
      <c r="F102" s="332"/>
      <c r="G102" s="223"/>
      <c r="H102" s="335"/>
      <c r="I102" s="335"/>
      <c r="J102" s="335"/>
      <c r="K102" s="335"/>
      <c r="L102" s="335"/>
      <c r="M102" s="335"/>
    </row>
    <row r="103" spans="1:13">
      <c r="A103" s="338"/>
      <c r="B103" s="338"/>
      <c r="C103" s="338"/>
      <c r="D103" s="341"/>
      <c r="E103" s="345"/>
      <c r="F103" s="332"/>
      <c r="G103" s="223"/>
      <c r="H103" s="335"/>
      <c r="I103" s="335"/>
      <c r="J103" s="335"/>
      <c r="K103" s="335"/>
      <c r="L103" s="335"/>
      <c r="M103" s="335"/>
    </row>
    <row r="104" spans="1:13">
      <c r="A104" s="338"/>
      <c r="B104" s="338"/>
      <c r="C104" s="338"/>
      <c r="D104" s="341"/>
      <c r="E104" s="345"/>
      <c r="F104" s="332"/>
      <c r="G104" s="223"/>
      <c r="H104" s="335"/>
      <c r="I104" s="335"/>
      <c r="J104" s="335"/>
      <c r="K104" s="335"/>
      <c r="L104" s="335"/>
      <c r="M104" s="335"/>
    </row>
    <row r="105" spans="1:13">
      <c r="A105" s="338"/>
      <c r="B105" s="338"/>
      <c r="C105" s="338"/>
      <c r="D105" s="341"/>
      <c r="E105" s="345"/>
      <c r="F105" s="332"/>
      <c r="G105" s="223"/>
      <c r="H105" s="335"/>
      <c r="I105" s="335"/>
      <c r="J105" s="335"/>
      <c r="K105" s="335"/>
      <c r="L105" s="335"/>
      <c r="M105" s="335"/>
    </row>
    <row r="106" spans="1:13">
      <c r="A106" s="338"/>
      <c r="B106" s="338"/>
      <c r="C106" s="338"/>
      <c r="D106" s="341"/>
      <c r="E106" s="345"/>
      <c r="F106" s="332"/>
      <c r="G106" s="223"/>
      <c r="H106" s="335"/>
      <c r="I106" s="335"/>
      <c r="J106" s="335"/>
      <c r="K106" s="335"/>
      <c r="L106" s="335"/>
      <c r="M106" s="335"/>
    </row>
    <row r="107" spans="1:13">
      <c r="A107" s="338"/>
      <c r="B107" s="338"/>
      <c r="C107" s="338"/>
      <c r="D107" s="342"/>
      <c r="E107" s="346"/>
      <c r="F107" s="332"/>
      <c r="G107" s="223"/>
      <c r="H107" s="335"/>
      <c r="I107" s="335"/>
      <c r="J107" s="335"/>
      <c r="K107" s="335"/>
      <c r="L107" s="335"/>
      <c r="M107" s="335"/>
    </row>
    <row r="108" spans="1:13">
      <c r="A108" s="338"/>
      <c r="B108" s="338"/>
      <c r="C108" s="338"/>
      <c r="D108" s="342"/>
      <c r="E108" s="346"/>
      <c r="F108" s="332"/>
      <c r="G108" s="223"/>
      <c r="H108" s="335"/>
      <c r="I108" s="335"/>
      <c r="J108" s="335"/>
      <c r="K108" s="335"/>
      <c r="L108" s="335"/>
      <c r="M108" s="335"/>
    </row>
    <row r="109" spans="1:13" ht="15.75" thickBot="1">
      <c r="A109" s="339"/>
      <c r="B109" s="339"/>
      <c r="C109" s="339"/>
      <c r="D109" s="343"/>
      <c r="E109" s="347"/>
      <c r="F109" s="333"/>
      <c r="G109" s="224"/>
      <c r="H109" s="336"/>
      <c r="I109" s="336"/>
      <c r="J109" s="336"/>
      <c r="K109" s="336"/>
      <c r="L109" s="336"/>
      <c r="M109" s="336"/>
    </row>
  </sheetData>
  <mergeCells count="148">
    <mergeCell ref="K1:M3"/>
    <mergeCell ref="A4:B4"/>
    <mergeCell ref="C4:G4"/>
    <mergeCell ref="H4:J4"/>
    <mergeCell ref="A5:B5"/>
    <mergeCell ref="C5:G5"/>
    <mergeCell ref="A6:B6"/>
    <mergeCell ref="C6:G6"/>
    <mergeCell ref="A7:C7"/>
    <mergeCell ref="D7:F7"/>
    <mergeCell ref="G7:G8"/>
    <mergeCell ref="A1:B2"/>
    <mergeCell ref="C1:J3"/>
    <mergeCell ref="H7:H8"/>
    <mergeCell ref="I7:J7"/>
    <mergeCell ref="K7:L7"/>
    <mergeCell ref="M7:M8"/>
    <mergeCell ref="A9:G9"/>
    <mergeCell ref="A10:A19"/>
    <mergeCell ref="B10:B19"/>
    <mergeCell ref="C10:C19"/>
    <mergeCell ref="D10:D19"/>
    <mergeCell ref="E10:E19"/>
    <mergeCell ref="L10:L19"/>
    <mergeCell ref="M10:M19"/>
    <mergeCell ref="A20:A29"/>
    <mergeCell ref="B20:B29"/>
    <mergeCell ref="C20:C29"/>
    <mergeCell ref="D20:D29"/>
    <mergeCell ref="E20:E29"/>
    <mergeCell ref="F20:F29"/>
    <mergeCell ref="G20:G29"/>
    <mergeCell ref="H20:H29"/>
    <mergeCell ref="F10:F19"/>
    <mergeCell ref="G10:G19"/>
    <mergeCell ref="H10:H19"/>
    <mergeCell ref="I10:I19"/>
    <mergeCell ref="J10:J19"/>
    <mergeCell ref="K10:K19"/>
    <mergeCell ref="I20:I29"/>
    <mergeCell ref="J20:J29"/>
    <mergeCell ref="F30:F39"/>
    <mergeCell ref="G30:G39"/>
    <mergeCell ref="H30:H39"/>
    <mergeCell ref="K20:K29"/>
    <mergeCell ref="L20:L29"/>
    <mergeCell ref="M20:M29"/>
    <mergeCell ref="A30:A39"/>
    <mergeCell ref="B30:B39"/>
    <mergeCell ref="C30:C39"/>
    <mergeCell ref="D30:D39"/>
    <mergeCell ref="E30:E39"/>
    <mergeCell ref="L30:L39"/>
    <mergeCell ref="M30:M39"/>
    <mergeCell ref="I30:I39"/>
    <mergeCell ref="J30:J39"/>
    <mergeCell ref="K30:K39"/>
    <mergeCell ref="M40:M49"/>
    <mergeCell ref="A50:A59"/>
    <mergeCell ref="B50:B59"/>
    <mergeCell ref="C50:C59"/>
    <mergeCell ref="D50:D59"/>
    <mergeCell ref="E50:E59"/>
    <mergeCell ref="L50:L59"/>
    <mergeCell ref="M50:M59"/>
    <mergeCell ref="I50:I59"/>
    <mergeCell ref="J50:J59"/>
    <mergeCell ref="K50:K59"/>
    <mergeCell ref="A40:A49"/>
    <mergeCell ref="B40:B49"/>
    <mergeCell ref="C40:C49"/>
    <mergeCell ref="D40:D49"/>
    <mergeCell ref="E40:E49"/>
    <mergeCell ref="F40:F49"/>
    <mergeCell ref="G40:G49"/>
    <mergeCell ref="H40:H49"/>
    <mergeCell ref="G60:G69"/>
    <mergeCell ref="H60:H69"/>
    <mergeCell ref="F50:F59"/>
    <mergeCell ref="G50:G59"/>
    <mergeCell ref="H50:H59"/>
    <mergeCell ref="I40:I49"/>
    <mergeCell ref="J40:J49"/>
    <mergeCell ref="K40:K49"/>
    <mergeCell ref="L40:L49"/>
    <mergeCell ref="F70:F79"/>
    <mergeCell ref="G70:G79"/>
    <mergeCell ref="H70:H79"/>
    <mergeCell ref="I60:I69"/>
    <mergeCell ref="J60:J69"/>
    <mergeCell ref="K60:K69"/>
    <mergeCell ref="L60:L69"/>
    <mergeCell ref="M60:M69"/>
    <mergeCell ref="A70:A79"/>
    <mergeCell ref="B70:B79"/>
    <mergeCell ref="C70:C79"/>
    <mergeCell ref="D70:D79"/>
    <mergeCell ref="E70:E79"/>
    <mergeCell ref="L70:L79"/>
    <mergeCell ref="M70:M79"/>
    <mergeCell ref="I70:I79"/>
    <mergeCell ref="J70:J79"/>
    <mergeCell ref="K70:K79"/>
    <mergeCell ref="A60:A69"/>
    <mergeCell ref="B60:B69"/>
    <mergeCell ref="C60:C69"/>
    <mergeCell ref="D60:D69"/>
    <mergeCell ref="E60:E69"/>
    <mergeCell ref="F60:F69"/>
    <mergeCell ref="I80:I89"/>
    <mergeCell ref="J80:J89"/>
    <mergeCell ref="K80:K89"/>
    <mergeCell ref="L80:L89"/>
    <mergeCell ref="M80:M89"/>
    <mergeCell ref="A90:A99"/>
    <mergeCell ref="B90:B99"/>
    <mergeCell ref="C90:C99"/>
    <mergeCell ref="D90:D99"/>
    <mergeCell ref="E90:E99"/>
    <mergeCell ref="A80:A89"/>
    <mergeCell ref="B80:B89"/>
    <mergeCell ref="C80:C89"/>
    <mergeCell ref="D80:D89"/>
    <mergeCell ref="E80:E89"/>
    <mergeCell ref="F80:F89"/>
    <mergeCell ref="G80:G89"/>
    <mergeCell ref="H80:H89"/>
    <mergeCell ref="I100:I109"/>
    <mergeCell ref="J100:J109"/>
    <mergeCell ref="K100:K109"/>
    <mergeCell ref="L100:L109"/>
    <mergeCell ref="M100:M109"/>
    <mergeCell ref="L90:L99"/>
    <mergeCell ref="M90:M99"/>
    <mergeCell ref="A100:A109"/>
    <mergeCell ref="B100:B109"/>
    <mergeCell ref="C100:C109"/>
    <mergeCell ref="D100:D109"/>
    <mergeCell ref="E100:E109"/>
    <mergeCell ref="F100:F109"/>
    <mergeCell ref="G100:G109"/>
    <mergeCell ref="H100:H109"/>
    <mergeCell ref="F90:F99"/>
    <mergeCell ref="G90:G99"/>
    <mergeCell ref="H90:H99"/>
    <mergeCell ref="I90:I99"/>
    <mergeCell ref="J90:J99"/>
    <mergeCell ref="K90:K99"/>
  </mergeCells>
  <conditionalFormatting sqref="A7:B7 C8 A10:C10 A20:C20 A30:C30 A40:C40 A50:C50 A60:C60 A70:C70 A80:C80 A90:C90 A100:C100">
    <cfRule type="containsText" dxfId="44" priority="41" operator="containsText" text="3- Moderado">
      <formula>NOT(ISERROR(SEARCH("3- Moderado",A7)))</formula>
    </cfRule>
    <cfRule type="containsText" dxfId="43" priority="42" operator="containsText" text="6- Moderado">
      <formula>NOT(ISERROR(SEARCH("6- Moderado",A7)))</formula>
    </cfRule>
    <cfRule type="containsText" dxfId="42" priority="43" operator="containsText" text="4- Moderado">
      <formula>NOT(ISERROR(SEARCH("4- Moderado",A7)))</formula>
    </cfRule>
    <cfRule type="containsText" dxfId="41" priority="44" operator="containsText" text="3- Bajo">
      <formula>NOT(ISERROR(SEARCH("3- Bajo",A7)))</formula>
    </cfRule>
    <cfRule type="containsText" dxfId="40" priority="45" operator="containsText" text="4- Bajo">
      <formula>NOT(ISERROR(SEARCH("4- Bajo",A7)))</formula>
    </cfRule>
    <cfRule type="containsText" dxfId="39" priority="46" operator="containsText" text="1- Bajo">
      <formula>NOT(ISERROR(SEARCH("1- Bajo",A7)))</formula>
    </cfRule>
  </conditionalFormatting>
  <conditionalFormatting sqref="D10:E10 D20:E20 D30:E30 D40:E40 D50:E50 D60:E60 D70:E70 D80:E80 D90:E90 D100:E100">
    <cfRule type="containsText" dxfId="38" priority="35" operator="containsText" text="3- Moderado">
      <formula>NOT(ISERROR(SEARCH("3- Moderado",D10)))</formula>
    </cfRule>
    <cfRule type="containsText" dxfId="37" priority="36" operator="containsText" text="6- Moderado">
      <formula>NOT(ISERROR(SEARCH("6- Moderado",D10)))</formula>
    </cfRule>
    <cfRule type="containsText" dxfId="36" priority="37" operator="containsText" text="4- Moderado">
      <formula>NOT(ISERROR(SEARCH("4- Moderado",D10)))</formula>
    </cfRule>
    <cfRule type="containsText" dxfId="35" priority="38" operator="containsText" text="3- Bajo">
      <formula>NOT(ISERROR(SEARCH("3- Bajo",D10)))</formula>
    </cfRule>
    <cfRule type="containsText" dxfId="34" priority="39" operator="containsText" text="4- Bajo">
      <formula>NOT(ISERROR(SEARCH("4- Bajo",D10)))</formula>
    </cfRule>
    <cfRule type="containsText" dxfId="33" priority="40" operator="containsText" text="1- Bajo">
      <formula>NOT(ISERROR(SEARCH("1- Bajo",D10)))</formula>
    </cfRule>
  </conditionalFormatting>
  <conditionalFormatting sqref="E8">
    <cfRule type="containsText" dxfId="32" priority="29" operator="containsText" text="3- Moderado">
      <formula>NOT(ISERROR(SEARCH("3- Moderado",E8)))</formula>
    </cfRule>
    <cfRule type="containsText" dxfId="31" priority="30" operator="containsText" text="6- Moderado">
      <formula>NOT(ISERROR(SEARCH("6- Moderado",E8)))</formula>
    </cfRule>
    <cfRule type="containsText" dxfId="30" priority="31" operator="containsText" text="4- Moderado">
      <formula>NOT(ISERROR(SEARCH("4- Moderado",E8)))</formula>
    </cfRule>
    <cfRule type="containsText" dxfId="29" priority="32" operator="containsText" text="3- Bajo">
      <formula>NOT(ISERROR(SEARCH("3- Bajo",E8)))</formula>
    </cfRule>
    <cfRule type="containsText" dxfId="28" priority="33" operator="containsText" text="4- Bajo">
      <formula>NOT(ISERROR(SEARCH("4- Bajo",E8)))</formula>
    </cfRule>
    <cfRule type="containsText" dxfId="27" priority="34" operator="containsText" text="1- Bajo">
      <formula>NOT(ISERROR(SEARCH("1- Bajo",E8)))</formula>
    </cfRule>
  </conditionalFormatting>
  <conditionalFormatting sqref="F8">
    <cfRule type="containsText" dxfId="26" priority="23" operator="containsText" text="3- Moderado">
      <formula>NOT(ISERROR(SEARCH("3- Moderado",F8)))</formula>
    </cfRule>
    <cfRule type="containsText" dxfId="25" priority="24" operator="containsText" text="6- Moderado">
      <formula>NOT(ISERROR(SEARCH("6- Moderado",F8)))</formula>
    </cfRule>
    <cfRule type="containsText" dxfId="24" priority="25" operator="containsText" text="4- Moderado">
      <formula>NOT(ISERROR(SEARCH("4- Moderado",F8)))</formula>
    </cfRule>
    <cfRule type="containsText" dxfId="23" priority="26" operator="containsText" text="3- Bajo">
      <formula>NOT(ISERROR(SEARCH("3- Bajo",F8)))</formula>
    </cfRule>
    <cfRule type="containsText" dxfId="22" priority="27" operator="containsText" text="4- Bajo">
      <formula>NOT(ISERROR(SEARCH("4- Bajo",F8)))</formula>
    </cfRule>
    <cfRule type="containsText" dxfId="21" priority="28" operator="containsText" text="1- Bajo">
      <formula>NOT(ISERROR(SEARCH("1- Bajo",F8)))</formula>
    </cfRule>
  </conditionalFormatting>
  <conditionalFormatting sqref="F10:F109">
    <cfRule type="containsText" dxfId="20" priority="17" operator="containsText" text="Moderado">
      <formula>NOT(ISERROR(SEARCH("Moderado",F10)))</formula>
    </cfRule>
    <cfRule type="containsText" dxfId="19" priority="18" operator="containsText" text="Bajo">
      <formula>NOT(ISERROR(SEARCH("Bajo",F10)))</formula>
    </cfRule>
    <cfRule type="containsText" dxfId="18" priority="19" operator="containsText" text="Moderado">
      <formula>NOT(ISERROR(SEARCH("Moderado",F10)))</formula>
    </cfRule>
    <cfRule type="containsText" dxfId="17" priority="20" operator="containsText" text="Alto">
      <formula>NOT(ISERROR(SEARCH("Alto",F10)))</formula>
    </cfRule>
    <cfRule type="containsText" dxfId="16" priority="21" operator="containsText" text="Extremo">
      <formula>NOT(ISERROR(SEARCH("Extremo",F10)))</formula>
    </cfRule>
    <cfRule type="colorScale" priority="22">
      <colorScale>
        <cfvo type="min"/>
        <cfvo type="max"/>
        <color rgb="FFFF7128"/>
        <color rgb="FFFFEF9C"/>
      </colorScale>
    </cfRule>
  </conditionalFormatting>
  <conditionalFormatting sqref="D10:D109">
    <cfRule type="containsText" dxfId="15" priority="16" operator="containsText" text="Media">
      <formula>NOT(ISERROR(SEARCH("Media",D10)))</formula>
    </cfRule>
  </conditionalFormatting>
  <conditionalFormatting sqref="E10:E109">
    <cfRule type="containsText" dxfId="14" priority="15" operator="containsText" text="Moderado">
      <formula>NOT(ISERROR(SEARCH("Moderado",E10)))</formula>
    </cfRule>
  </conditionalFormatting>
  <conditionalFormatting sqref="D10:D109">
    <cfRule type="containsText" dxfId="13" priority="13" operator="containsText" text="Baja">
      <formula>NOT(ISERROR(SEARCH("Baja",D10)))</formula>
    </cfRule>
    <cfRule type="containsText" dxfId="12" priority="14" operator="containsText" text="Muy Baja">
      <formula>NOT(ISERROR(SEARCH("Muy Baja",D10)))</formula>
    </cfRule>
  </conditionalFormatting>
  <conditionalFormatting sqref="D10:D109">
    <cfRule type="containsText" dxfId="11" priority="11" operator="containsText" text="Muy Alta">
      <formula>NOT(ISERROR(SEARCH("Muy Alta",D10)))</formula>
    </cfRule>
    <cfRule type="containsText" dxfId="10" priority="12" operator="containsText" text="Alta">
      <formula>NOT(ISERROR(SEARCH("Alta",D10)))</formula>
    </cfRule>
  </conditionalFormatting>
  <conditionalFormatting sqref="E10:E109">
    <cfRule type="containsText" dxfId="9" priority="7" operator="containsText" text="Catastrófico">
      <formula>NOT(ISERROR(SEARCH("Catastrófico",E10)))</formula>
    </cfRule>
    <cfRule type="containsText" dxfId="8" priority="8" operator="containsText" text="Mayor">
      <formula>NOT(ISERROR(SEARCH("Mayor",E10)))</formula>
    </cfRule>
    <cfRule type="containsText" dxfId="7" priority="9" operator="containsText" text="Menor">
      <formula>NOT(ISERROR(SEARCH("Menor",E10)))</formula>
    </cfRule>
    <cfRule type="containsText" dxfId="6" priority="10" operator="containsText" text="Leve">
      <formula>NOT(ISERROR(SEARCH("Leve",E10)))</formula>
    </cfRule>
  </conditionalFormatting>
  <conditionalFormatting sqref="D8">
    <cfRule type="containsText" dxfId="5" priority="1" operator="containsText" text="3- Moderado">
      <formula>NOT(ISERROR(SEARCH("3- Moderado",D8)))</formula>
    </cfRule>
    <cfRule type="containsText" dxfId="4" priority="2" operator="containsText" text="6- Moderado">
      <formula>NOT(ISERROR(SEARCH("6- Moderado",D8)))</formula>
    </cfRule>
    <cfRule type="containsText" dxfId="3" priority="3" operator="containsText" text="4- Moderado">
      <formula>NOT(ISERROR(SEARCH("4- Moderado",D8)))</formula>
    </cfRule>
    <cfRule type="containsText" dxfId="2" priority="4" operator="containsText" text="3- Bajo">
      <formula>NOT(ISERROR(SEARCH("3- Bajo",D8)))</formula>
    </cfRule>
    <cfRule type="containsText" dxfId="1" priority="5" operator="containsText" text="4- Bajo">
      <formula>NOT(ISERROR(SEARCH("4- Bajo",D8)))</formula>
    </cfRule>
    <cfRule type="containsText" dxfId="0" priority="6" operator="containsText" text="1- Bajo">
      <formula>NOT(ISERROR(SEARCH("1- Bajo",D8)))</formula>
    </cfRule>
  </conditionalFormatting>
  <dataValidations count="4">
    <dataValidation allowBlank="1" showInputMessage="1" showErrorMessage="1" prompt="seleccionar si el responsable de ejecutar las acciones es el nivel central" sqref="J8" xr:uid="{00000000-0002-0000-0A00-000000000000}"/>
    <dataValidation allowBlank="1" showInputMessage="1" showErrorMessage="1" prompt="Seleccionar si el responsable es el responsable de las acciones es el nivel central" sqref="I7:I8" xr:uid="{00000000-0002-0000-0A00-000001000000}"/>
    <dataValidation allowBlank="1" showInputMessage="1" showErrorMessage="1" prompt="Describir las actividades que se van a desarrollar para el proyecto" sqref="H7" xr:uid="{00000000-0002-0000-0A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A00-000003000000}"/>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'7. Matriz de Calor'!$S$8:$S$11</xm:f>
          </x14:formula1>
          <xm:sqref>G10:G109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Conceptos</vt:lpstr>
      <vt:lpstr>Instructivo Riesgos </vt:lpstr>
      <vt:lpstr>3. Identificación de Riesgos</vt:lpstr>
      <vt:lpstr>4. Valoración Controles</vt:lpstr>
      <vt:lpstr>5. Mapa Final</vt:lpstr>
      <vt:lpstr>6. Criterios</vt:lpstr>
      <vt:lpstr>7. Matriz de Calor</vt:lpstr>
      <vt:lpstr>Seguimiento 1 Trimestre</vt:lpstr>
      <vt:lpstr>Seguimiento 2 Trimestre</vt:lpstr>
      <vt:lpstr>Seguimiento 3 Trimestre</vt:lpstr>
      <vt:lpstr>Seguimiento 4 Trimestre</vt:lpstr>
      <vt:lpstr>'3. Identificación de Riesgos'!Área_de_impresión</vt:lpstr>
      <vt:lpstr>'4. Valoración Controles'!Área_de_impresión</vt:lpstr>
      <vt:lpstr>'5. Mapa Final'!Área_de_impresión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Sandra Paola Castillo Hernandez</cp:lastModifiedBy>
  <cp:lastPrinted>2021-12-15T18:00:55Z</cp:lastPrinted>
  <dcterms:created xsi:type="dcterms:W3CDTF">2021-04-16T16:11:31Z</dcterms:created>
  <dcterms:modified xsi:type="dcterms:W3CDTF">2023-02-03T19:33:18Z</dcterms:modified>
</cp:coreProperties>
</file>