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tom\Documents\CALIDAD 2020\TALLERES AMBIENTAL\DOCUMENTOS ACTUAL AMBIENTAL\Riesgos\"/>
    </mc:Choice>
  </mc:AlternateContent>
  <bookViews>
    <workbookView xWindow="-120" yWindow="-120" windowWidth="29040" windowHeight="15840" firstSheet="1" activeTab="1"/>
  </bookViews>
  <sheets>
    <sheet name="Matriz de Riesgos" sheetId="1" state="hidden" r:id="rId1"/>
    <sheet name="Matriz" sheetId="8" r:id="rId2"/>
    <sheet name="Matriz 1" sheetId="4" r:id="rId3"/>
    <sheet name="Calificación del Riesgo" sheetId="3" state="hidden" r:id="rId4"/>
    <sheet name="Matriz O" sheetId="7" r:id="rId5"/>
    <sheet name="Información" sheetId="9" r:id="rId6"/>
  </sheets>
  <externalReferences>
    <externalReference r:id="rId7"/>
    <externalReference r:id="rId8"/>
    <externalReference r:id="rId9"/>
    <externalReference r:id="rId10"/>
    <externalReference r:id="rId11"/>
    <externalReference r:id="rId12"/>
    <externalReference r:id="rId13"/>
  </externalReferences>
  <definedNames>
    <definedName name="_xlnm._FilterDatabase" localSheetId="1" hidden="1">Matriz!$A$7:$BG$28</definedName>
    <definedName name="año">[1]Listas!$K$27:$K$34</definedName>
    <definedName name="_xlnm.Print_Area" localSheetId="1">Matriz!$A$1:$AO$30</definedName>
    <definedName name="blank_map">#REF!</definedName>
    <definedName name="BuiltIn_AutoFilter___3">#REF!</definedName>
    <definedName name="Ciclo_Orden_de_Trabajo_OT">#REF!</definedName>
    <definedName name="Contexto_Externo">'[2]Listas Nuevas'!$A$2:$A$7</definedName>
    <definedName name="Contexto_Interno">'[2]Listas Nuevas'!$B$2:$B$7</definedName>
    <definedName name="Contexto_Proceso">'[2]Listas Nuevas'!$C$2:$C$8</definedName>
    <definedName name="Control_Existente">[1]Listas!$F$3:$F$5</definedName>
    <definedName name="corte">[1]Listas!$K$23:$K$26</definedName>
    <definedName name="DEPENDENCIAS">[1]Listas!$N$30:$N$71</definedName>
    <definedName name="desplcorplist">'[3]Listados Focus Estrategicos'!$B$49:$F$56</definedName>
    <definedName name="e_IMPACTO">[4]Escala!$E$4:$E$8</definedName>
    <definedName name="e_PROBABILIDAD">[4]Escala!$C$4:$C$8</definedName>
    <definedName name="EVALUACION">'Matriz 1'!$B$17:$G$21</definedName>
    <definedName name="Evento">[5]Scale!$A$9:$A$10</definedName>
    <definedName name="Example">#REF!</definedName>
    <definedName name="EXTERNO">[1]Listas!$J$4:$J$10</definedName>
    <definedName name="factor">[1]Listas!$J$3:$K$3</definedName>
    <definedName name="footnote">#REF!</definedName>
    <definedName name="FRECUENCIA">[1]Listas!$A$12:$A$16</definedName>
    <definedName name="Home11">#REF!</definedName>
    <definedName name="Home12">#REF!</definedName>
    <definedName name="Home7">#REF!</definedName>
    <definedName name="Instructions">#REF!</definedName>
    <definedName name="INTERNO">[1]Listas!$K$4:$K$10</definedName>
    <definedName name="ListFocusCorp">'[3]Listados Focus Estrategicos'!$B$49:$F$49</definedName>
    <definedName name="Matriz">'Matriz 1'!$A$56:$G$68</definedName>
    <definedName name="Measurement_Basics">#REF!</definedName>
    <definedName name="MEDIDAS">'Matriz 1'!$B$27:$G$31</definedName>
    <definedName name="Nivel_de_indicador">[6]Listas!$B$3:$B$5</definedName>
    <definedName name="No_aplica">[1]Listas!#REF!</definedName>
    <definedName name="OP">'Matriz O'!$C$21:$H$25</definedName>
    <definedName name="OPOR">'Matriz 1'!$B$43:$E$45</definedName>
    <definedName name="OPOREVAL">'Matriz 1'!$B$43:$E$45</definedName>
    <definedName name="Período">[6]Listas!$H$3:$H$6</definedName>
    <definedName name="PRIO">'Matriz O'!$C$30:$H$34</definedName>
    <definedName name="PRIORIZACION">'Matriz 1'!$B$50:$E$52</definedName>
    <definedName name="Probabilidad">[1]Listas!$C$12:$C$16</definedName>
    <definedName name="Procesos">[1]Listas!$N$2:$N$23</definedName>
    <definedName name="Requiere_acción">[6]Listas!$J$3:$J$4</definedName>
    <definedName name="requisicion">#REF!</definedName>
    <definedName name="Tipo_de_acción">[6]Listas!$L$3:$L$5</definedName>
    <definedName name="Tipo_de_Indicador">[6]Listas!$D$3:$D$5</definedName>
    <definedName name="Tipo_de_Riesgo">[1]Listas!$R$3:$Y$3</definedName>
    <definedName name="TipoR">'[4]Tablas de Valoracion'!$B$3:$J$3</definedName>
    <definedName name="VALOR">[7]Identificación!#REF!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9" i="8" l="1"/>
  <c r="W9" i="8" s="1"/>
  <c r="V10" i="8"/>
  <c r="W10" i="8" s="1"/>
  <c r="V11" i="8"/>
  <c r="W11" i="8" s="1"/>
  <c r="V12" i="8"/>
  <c r="W12" i="8" s="1"/>
  <c r="V13" i="8"/>
  <c r="W13" i="8" s="1"/>
  <c r="V14" i="8"/>
  <c r="W14" i="8" s="1"/>
  <c r="V15" i="8"/>
  <c r="W15" i="8" s="1"/>
  <c r="V16" i="8"/>
  <c r="W16" i="8" s="1"/>
  <c r="V17" i="8"/>
  <c r="W17" i="8" s="1"/>
  <c r="V18" i="8"/>
  <c r="W18" i="8" s="1"/>
  <c r="V19" i="8"/>
  <c r="W19" i="8" s="1"/>
  <c r="V20" i="8"/>
  <c r="W20" i="8" s="1"/>
  <c r="V21" i="8"/>
  <c r="W21" i="8" s="1"/>
  <c r="V22" i="8"/>
  <c r="W22" i="8" s="1"/>
  <c r="V23" i="8"/>
  <c r="W23" i="8" s="1"/>
  <c r="V24" i="8"/>
  <c r="W24" i="8" s="1"/>
  <c r="V25" i="8"/>
  <c r="W25" i="8" s="1"/>
  <c r="V26" i="8"/>
  <c r="W26" i="8" s="1"/>
  <c r="V27" i="8"/>
  <c r="W27" i="8" s="1"/>
  <c r="AB10" i="8" l="1"/>
  <c r="Z10" i="8"/>
  <c r="AA10" i="8"/>
  <c r="K10" i="8" l="1"/>
  <c r="I9" i="8"/>
  <c r="J9" i="8"/>
  <c r="I10" i="8"/>
  <c r="J10" i="8"/>
  <c r="AB27" i="8" l="1"/>
  <c r="AA27" i="8"/>
  <c r="Z27" i="8"/>
  <c r="AB26" i="8"/>
  <c r="AA26" i="8"/>
  <c r="Z26" i="8"/>
  <c r="AB25" i="8"/>
  <c r="AA25" i="8"/>
  <c r="Z25" i="8"/>
  <c r="AB24" i="8"/>
  <c r="AA24" i="8"/>
  <c r="Z24" i="8"/>
  <c r="AB23" i="8"/>
  <c r="AA23" i="8"/>
  <c r="Z23" i="8"/>
  <c r="AB22" i="8"/>
  <c r="AA22" i="8"/>
  <c r="Z22" i="8"/>
  <c r="AB21" i="8"/>
  <c r="AA21" i="8"/>
  <c r="Z21" i="8"/>
  <c r="AB20" i="8"/>
  <c r="AA20" i="8"/>
  <c r="Z20" i="8"/>
  <c r="AB19" i="8"/>
  <c r="AA19" i="8"/>
  <c r="Z19" i="8"/>
  <c r="AB18" i="8"/>
  <c r="AA18" i="8"/>
  <c r="Z18" i="8"/>
  <c r="AB17" i="8"/>
  <c r="AA17" i="8"/>
  <c r="Z17" i="8"/>
  <c r="AB16" i="8"/>
  <c r="AA16" i="8"/>
  <c r="Z16" i="8"/>
  <c r="AB15" i="8"/>
  <c r="AA15" i="8"/>
  <c r="Z15" i="8"/>
  <c r="AB14" i="8"/>
  <c r="AA14" i="8"/>
  <c r="Z14" i="8"/>
  <c r="AB13" i="8"/>
  <c r="AA13" i="8"/>
  <c r="Z13" i="8"/>
  <c r="AB12" i="8"/>
  <c r="AA12" i="8"/>
  <c r="Z12" i="8"/>
  <c r="AB11" i="8"/>
  <c r="AA11" i="8"/>
  <c r="Z11" i="8"/>
  <c r="AB9" i="8"/>
  <c r="AA9" i="8"/>
  <c r="Z9" i="8"/>
  <c r="AB8" i="8"/>
  <c r="AA8" i="8"/>
  <c r="Z8" i="8"/>
  <c r="K9"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K8" i="8" l="1"/>
  <c r="J8" i="8"/>
  <c r="I12" i="8"/>
  <c r="I11" i="8" l="1"/>
  <c r="I13" i="8"/>
  <c r="I14" i="8"/>
  <c r="I15" i="8"/>
  <c r="I16" i="8"/>
  <c r="I17" i="8"/>
  <c r="I18" i="8"/>
  <c r="I19" i="8"/>
  <c r="I20" i="8"/>
  <c r="I21" i="8"/>
  <c r="I22" i="8"/>
  <c r="I23" i="8"/>
  <c r="I24" i="8"/>
  <c r="I25" i="8"/>
  <c r="I26" i="8"/>
  <c r="I27" i="8"/>
  <c r="I28" i="8"/>
  <c r="I8" i="8" l="1"/>
  <c r="V8" i="8"/>
  <c r="W8" i="8" s="1"/>
  <c r="V6" i="1" l="1"/>
  <c r="V7" i="1"/>
  <c r="V8" i="1"/>
  <c r="V9" i="1"/>
  <c r="V10" i="1"/>
  <c r="V11" i="1"/>
  <c r="V12" i="1"/>
  <c r="V14" i="1"/>
  <c r="V15" i="1"/>
  <c r="V16" i="1"/>
  <c r="V17" i="1"/>
  <c r="V18" i="1"/>
  <c r="V19" i="1"/>
  <c r="V20" i="1"/>
  <c r="V21" i="1"/>
  <c r="V22" i="1"/>
  <c r="V23" i="1"/>
  <c r="V24" i="1"/>
  <c r="V25" i="1"/>
  <c r="V27" i="1"/>
  <c r="V28" i="1"/>
  <c r="V29" i="1"/>
  <c r="V30" i="1"/>
  <c r="V31" i="1"/>
  <c r="V32" i="1"/>
  <c r="V33" i="1"/>
  <c r="V34" i="1"/>
  <c r="V35" i="1"/>
  <c r="V36" i="1"/>
  <c r="V37" i="1"/>
  <c r="V38" i="1"/>
  <c r="V39" i="1"/>
  <c r="V40" i="1"/>
  <c r="V42" i="1"/>
  <c r="V43" i="1"/>
  <c r="V44" i="1"/>
  <c r="V45" i="1"/>
  <c r="V46" i="1"/>
</calcChain>
</file>

<file path=xl/comments1.xml><?xml version="1.0" encoding="utf-8"?>
<comments xmlns="http://schemas.openxmlformats.org/spreadsheetml/2006/main">
  <authors>
    <author>Pc</author>
    <author>Aida Paola Guevara Morales</author>
    <author>JUAN PIÑEROS</author>
  </authors>
  <commentList>
    <comment ref="A7" authorId="0" shapeId="0">
      <text>
        <r>
          <rPr>
            <b/>
            <sz val="9"/>
            <color indexed="81"/>
            <rFont val="Tahoma"/>
            <family val="2"/>
          </rPr>
          <t>Pc:</t>
        </r>
        <r>
          <rPr>
            <sz val="9"/>
            <color indexed="81"/>
            <rFont val="Tahoma"/>
            <family val="2"/>
          </rPr>
          <t xml:space="preserve">
Oportunidad
Riesgo</t>
        </r>
      </text>
    </comment>
    <comment ref="C7" authorId="1" shapeId="0">
      <text>
        <r>
          <rPr>
            <sz val="9"/>
            <color indexed="81"/>
            <rFont val="Tahoma"/>
            <family val="2"/>
          </rPr>
          <t xml:space="preserve">
Para facilitar la consolidación
</t>
        </r>
      </text>
    </comment>
    <comment ref="G7" authorId="2" shapeId="0">
      <text>
        <r>
          <rPr>
            <sz val="9"/>
            <color indexed="81"/>
            <rFont val="Tahoma"/>
            <family val="2"/>
          </rPr>
          <t xml:space="preserve">1 Raro 
2 Improbable 
3 Posible
4 Probable
5 Casi seguro
</t>
        </r>
      </text>
    </comment>
    <comment ref="H7" authorId="0" shapeId="0">
      <text>
        <r>
          <rPr>
            <b/>
            <sz val="9"/>
            <color indexed="81"/>
            <rFont val="Tahoma"/>
            <charset val="1"/>
          </rPr>
          <t>Pc: Riesgos  / Oport</t>
        </r>
        <r>
          <rPr>
            <sz val="9"/>
            <color indexed="81"/>
            <rFont val="Tahoma"/>
            <charset val="1"/>
          </rPr>
          <t xml:space="preserve">
1 Insignificante 
2 Menor 
3 Moderado
4 Mayor
5 Catastrófico / Alto
</t>
        </r>
        <r>
          <rPr>
            <b/>
            <sz val="9"/>
            <color indexed="81"/>
            <rFont val="Tahoma"/>
            <family val="2"/>
          </rPr>
          <t xml:space="preserve">
</t>
        </r>
      </text>
    </comment>
    <comment ref="M7" authorId="0" shapeId="0">
      <text>
        <r>
          <rPr>
            <b/>
            <sz val="9"/>
            <color indexed="81"/>
            <rFont val="Tahoma"/>
            <charset val="1"/>
          </rPr>
          <t>Pc:</t>
        </r>
        <r>
          <rPr>
            <sz val="9"/>
            <color indexed="81"/>
            <rFont val="Tahoma"/>
            <charset val="1"/>
          </rPr>
          <t xml:space="preserve">
Naturaleza del control </t>
        </r>
      </text>
    </comment>
    <comment ref="O7" authorId="1" shapeId="0">
      <text>
        <r>
          <rPr>
            <sz val="9"/>
            <color indexed="81"/>
            <rFont val="Tahoma"/>
            <family val="2"/>
          </rPr>
          <t xml:space="preserve">
Es quien debe reportar el moniotreo del riesgo</t>
        </r>
      </text>
    </comment>
    <comment ref="P7" authorId="0" shapeId="0">
      <text>
        <r>
          <rPr>
            <b/>
            <sz val="9"/>
            <color indexed="81"/>
            <rFont val="Tahoma"/>
            <family val="2"/>
          </rPr>
          <t>Pc:</t>
        </r>
        <r>
          <rPr>
            <sz val="9"/>
            <color indexed="81"/>
            <rFont val="Tahoma"/>
            <family val="2"/>
          </rPr>
          <t xml:space="preserve">
Formato o registro establecido 
</t>
        </r>
      </text>
    </comment>
    <comment ref="X7" authorId="2" shapeId="0">
      <text>
        <r>
          <rPr>
            <sz val="9"/>
            <color indexed="81"/>
            <rFont val="Tahoma"/>
            <family val="2"/>
          </rPr>
          <t xml:space="preserve">1 Raro 
2 Improbable 
3 Posible
4 Probable
5 Casi seguro
</t>
        </r>
      </text>
    </comment>
    <comment ref="Y7" authorId="0" shapeId="0">
      <text>
        <r>
          <rPr>
            <b/>
            <sz val="9"/>
            <color indexed="81"/>
            <rFont val="Tahoma"/>
            <charset val="1"/>
          </rPr>
          <t>Pc: Riesgos  / Oport</t>
        </r>
        <r>
          <rPr>
            <sz val="9"/>
            <color indexed="81"/>
            <rFont val="Tahoma"/>
            <charset val="1"/>
          </rPr>
          <t xml:space="preserve">
1 Insignificante 
2 Menor 
3 Moderado
4 Mayor
5 Catastrófico / Alto
</t>
        </r>
        <r>
          <rPr>
            <b/>
            <sz val="9"/>
            <color indexed="81"/>
            <rFont val="Tahoma"/>
            <family val="2"/>
          </rPr>
          <t xml:space="preserve">
</t>
        </r>
      </text>
    </comment>
  </commentList>
</comments>
</file>

<file path=xl/comments2.xml><?xml version="1.0" encoding="utf-8"?>
<comments xmlns="http://schemas.openxmlformats.org/spreadsheetml/2006/main">
  <authors>
    <author>JUAN PIÑEROS</author>
  </authors>
  <commentList>
    <comment ref="AK1" authorId="0" shapeId="0">
      <text>
        <r>
          <rPr>
            <sz val="9"/>
            <color indexed="81"/>
            <rFont val="Tahoma"/>
            <family val="2"/>
          </rPr>
          <t xml:space="preserve">1 Raro 
2 Improbable 
3 Posible
4 Probable
5 Casi seguro 
</t>
        </r>
        <r>
          <rPr>
            <b/>
            <sz val="9"/>
            <color indexed="81"/>
            <rFont val="Tahoma"/>
            <family val="2"/>
          </rPr>
          <t>Oportunidad</t>
        </r>
        <r>
          <rPr>
            <sz val="9"/>
            <color indexed="81"/>
            <rFont val="Tahoma"/>
            <family val="2"/>
          </rPr>
          <t xml:space="preserve">
3 Elevada
2 Moderada 
1 Baja
</t>
        </r>
      </text>
    </comment>
    <comment ref="AQ1" authorId="0" shapeId="0">
      <text>
        <r>
          <rPr>
            <sz val="9"/>
            <color indexed="81"/>
            <rFont val="Tahoma"/>
            <family val="2"/>
          </rPr>
          <t xml:space="preserve">1 Raro 
2 Improbable 
3 Posible
4 Probable
5 Casi seguro 
</t>
        </r>
        <r>
          <rPr>
            <b/>
            <sz val="9"/>
            <color indexed="81"/>
            <rFont val="Tahoma"/>
            <family val="2"/>
          </rPr>
          <t>Oportunidad</t>
        </r>
        <r>
          <rPr>
            <sz val="9"/>
            <color indexed="81"/>
            <rFont val="Tahoma"/>
            <family val="2"/>
          </rPr>
          <t xml:space="preserve">
3 Elevada
2 Moderada 
1 Baja
</t>
        </r>
      </text>
    </comment>
  </commentList>
</comments>
</file>

<file path=xl/sharedStrings.xml><?xml version="1.0" encoding="utf-8"?>
<sst xmlns="http://schemas.openxmlformats.org/spreadsheetml/2006/main" count="1240" uniqueCount="397">
  <si>
    <t>PROCESO</t>
  </si>
  <si>
    <t>Aspectos/peligros ambientales</t>
  </si>
  <si>
    <t>Debido al</t>
  </si>
  <si>
    <t xml:space="preserve">Puede ocurrir </t>
  </si>
  <si>
    <t xml:space="preserve">Efecto/Consecuencia </t>
  </si>
  <si>
    <t>Clasificación del riesgo</t>
  </si>
  <si>
    <t>Calificación</t>
  </si>
  <si>
    <t>Tipo de Impacto</t>
  </si>
  <si>
    <t>Evaluación</t>
  </si>
  <si>
    <t>Medidas de respuesta</t>
  </si>
  <si>
    <t>Controles</t>
  </si>
  <si>
    <t>Tipo de Control</t>
  </si>
  <si>
    <r>
      <t xml:space="preserve">Puntaje
</t>
    </r>
    <r>
      <rPr>
        <sz val="11"/>
        <color theme="1"/>
        <rFont val="Arial"/>
        <family val="2"/>
      </rPr>
      <t>Manejo de la herramienta</t>
    </r>
  </si>
  <si>
    <r>
      <t xml:space="preserve">Puntaje
</t>
    </r>
    <r>
      <rPr>
        <sz val="11"/>
        <color theme="1"/>
        <rFont val="Arial"/>
        <family val="2"/>
      </rPr>
      <t>Herramienta para ejercer el control</t>
    </r>
  </si>
  <si>
    <r>
      <t xml:space="preserve">Puntaje
</t>
    </r>
    <r>
      <rPr>
        <sz val="11"/>
        <color theme="1"/>
        <rFont val="Arial"/>
        <family val="2"/>
      </rPr>
      <t>Efectividad</t>
    </r>
  </si>
  <si>
    <r>
      <t xml:space="preserve">Puntaje
</t>
    </r>
    <r>
      <rPr>
        <sz val="11"/>
        <color theme="1"/>
        <rFont val="Arial"/>
        <family val="2"/>
      </rPr>
      <t>Responsables</t>
    </r>
  </si>
  <si>
    <r>
      <t xml:space="preserve">Puntaje
</t>
    </r>
    <r>
      <rPr>
        <sz val="11"/>
        <color theme="1"/>
        <rFont val="Arial"/>
        <family val="2"/>
      </rPr>
      <t>Frecuencia</t>
    </r>
  </si>
  <si>
    <t>Puntaje Final</t>
  </si>
  <si>
    <t>Nueva Evaluación</t>
  </si>
  <si>
    <t xml:space="preserve">Opción de tratamiento </t>
  </si>
  <si>
    <t>Acciones</t>
  </si>
  <si>
    <t>Indicador</t>
  </si>
  <si>
    <t>Causas</t>
  </si>
  <si>
    <t>Riesgo (incidentes potenciales)</t>
  </si>
  <si>
    <t>Receptor/Ambiente circundante</t>
  </si>
  <si>
    <t xml:space="preserve">Impactos Ambientales </t>
  </si>
  <si>
    <t>Probabilidad</t>
  </si>
  <si>
    <t>Impacto</t>
  </si>
  <si>
    <t>Probabilidad/Impacto</t>
  </si>
  <si>
    <t>Consecuencias potenciales</t>
  </si>
  <si>
    <t xml:space="preserve">Estratégicos </t>
  </si>
  <si>
    <t xml:space="preserve">Misionales </t>
  </si>
  <si>
    <t xml:space="preserve">Apoyo </t>
  </si>
  <si>
    <t>NIVELES DEL PROCESO</t>
  </si>
  <si>
    <t>No cumplir con los Objetivos y Lineamientos propuestos</t>
  </si>
  <si>
    <t>Incumplimiento del Acuerdo PSAA14-10160</t>
  </si>
  <si>
    <t>Contaminación de recursos naturales, Aumento de consumo de recursos naturales</t>
  </si>
  <si>
    <t>Riesgo de cumplimiento
Riesgo de imagén 
Riesgo operativo</t>
  </si>
  <si>
    <t xml:space="preserve">Ambiental </t>
  </si>
  <si>
    <t>M: Zona de Riesgo Moderada</t>
  </si>
  <si>
    <t>Asumir riesgo; reducir riesgo</t>
  </si>
  <si>
    <t>Lineamientos de Gestión Ambiental; Capacitación y sensibilización en gestión ambiental</t>
  </si>
  <si>
    <t xml:space="preserve">B: Zona de riesgo baja </t>
  </si>
  <si>
    <t>Asumir el riesgo</t>
  </si>
  <si>
    <t>Cumplir los objetivos ambiental del Acuerdo PSAA14-10160</t>
  </si>
  <si>
    <t>Indicador de efectividad</t>
  </si>
  <si>
    <t xml:space="preserve">• Generación de residuos sólidos
•Generación de residuos sólidos peligrosos
•Consumo de agua
•Consumo de energía
•Emisiones atmosféricas
•Consumo de papel </t>
  </si>
  <si>
    <t>• Riesgo de cumplimiento
• Riesgo de imagen 
• Riesgo operativo</t>
  </si>
  <si>
    <t xml:space="preserve">Planeación Estratégica, Gestión para la Integración de Listas de Altas Cortes, Comunicación Institucional, Mejoramiento del Sistema Integrado de Gestión y Control de la Calidad </t>
  </si>
  <si>
    <t>Consumo de papel y elementos de oficina</t>
  </si>
  <si>
    <t>Consumo de alimentos, bebidas, limpieza de oficinas y unidades sanitarias.</t>
  </si>
  <si>
    <t>Sistemas ahorradores en batería sanitarias</t>
  </si>
  <si>
    <t xml:space="preserve">Iluminación y sistemas ahorradores de energía. </t>
  </si>
  <si>
    <t xml:space="preserve">Recurso consumido para el funcionamiento de los computadores y periféricos, así como iluminación de las oficinas y otros. </t>
  </si>
  <si>
    <t>uso en limpieza y desinfección de oficinas y áreas comunes, uso en consumo humano y sanitarios</t>
  </si>
  <si>
    <t xml:space="preserve">Generados por el uso de materiales y equipos que contienen sustancias químicas. </t>
  </si>
  <si>
    <t>Uso de aparatos electrónicos, electricos, luminarias, toneres.</t>
  </si>
  <si>
    <t>Zona de ubicación de la sede, debido a las lluvias</t>
  </si>
  <si>
    <t>Inadecuada manipulación de sustancias químicas.</t>
  </si>
  <si>
    <t xml:space="preserve">Inadecuada separación </t>
  </si>
  <si>
    <t xml:space="preserve">Contaminación de material potencialmente aprovechable en otros procesos productivos. </t>
  </si>
  <si>
    <t>Recurso suelo</t>
  </si>
  <si>
    <t>Contaminación del suelo</t>
  </si>
  <si>
    <t>Ambiental (contaminación del suelo)</t>
  </si>
  <si>
    <t xml:space="preserve">Zona A: Alta </t>
  </si>
  <si>
    <t>Reducir el riesgo. Evitar, compartir o
transferir</t>
  </si>
  <si>
    <t>Lineamiento de manejo de residuos no peligrosos.</t>
  </si>
  <si>
    <t>B: Zona de Riesgo Baja: Asumir el Riesgo</t>
  </si>
  <si>
    <t xml:space="preserve">Realizar capacitaciones de separación en la fuente de residuos sólidos no peligrosos a cada uno de los servidores judiciales y funcionarios. </t>
  </si>
  <si>
    <t>Zona B. Zona de riesgo Baja</t>
  </si>
  <si>
    <t>Asumir el riesgo.</t>
  </si>
  <si>
    <t>Inadecuado operación</t>
  </si>
  <si>
    <t>Aumento de consumo del recurso hidríco</t>
  </si>
  <si>
    <t>Recurso Hidríco</t>
  </si>
  <si>
    <t>Contaminación del agua</t>
  </si>
  <si>
    <t>Ambiental (Agotamiento de recursos naturales).</t>
  </si>
  <si>
    <t xml:space="preserve">Lineamiento de Ahorro y uso adecuado del recurso Hidríco. </t>
  </si>
  <si>
    <t xml:space="preserve">Realizar capacitaciones de en el uso y ahorro del recurso hidríco a cada uno de los servidores judiciales y funcionarios. </t>
  </si>
  <si>
    <t>Aumento de consumo del recurso energético</t>
  </si>
  <si>
    <t xml:space="preserve">Recurso energético </t>
  </si>
  <si>
    <t>Agotamiento del recurso energético</t>
  </si>
  <si>
    <t xml:space="preserve">Lineamiento de Ahorro y uso adecuado del recurso energético. </t>
  </si>
  <si>
    <t xml:space="preserve">Realizar capacitaciones de en el uso y ahorro del recurso energético a cada uno de los servidores judiciales y funcionarios. </t>
  </si>
  <si>
    <t>Desperdicio del recurso energético</t>
  </si>
  <si>
    <t>Inadecuada operación</t>
  </si>
  <si>
    <t>Intoxicación por inhalación de sustancias tóxicas</t>
  </si>
  <si>
    <t>Afectación a la salud humana</t>
  </si>
  <si>
    <t>Personas/emisiones atmosfericas</t>
  </si>
  <si>
    <t>Contaminación del aire</t>
  </si>
  <si>
    <t>Ambiental (contaminación del suelo y contaminación del aire)</t>
  </si>
  <si>
    <t xml:space="preserve">Procedimiento de trabajo seguro por parte del contratista. </t>
  </si>
  <si>
    <t xml:space="preserve">Incluir en las clausulas de los contratos, capacitación de manejo de sustanciasquimicas. </t>
  </si>
  <si>
    <t>Contaminación del recurso suelo</t>
  </si>
  <si>
    <t>Lineamiento de manejo de residuos  peligrosos.</t>
  </si>
  <si>
    <t>Inundación de sedes</t>
  </si>
  <si>
    <t xml:space="preserve">Contaminación del recurso Hidríco </t>
  </si>
  <si>
    <t>Recurso Hidrico</t>
  </si>
  <si>
    <t>Plan de contiengencias y emergencias</t>
  </si>
  <si>
    <t>Realizar capacitación a brigadistas en manejo de contingencias relacionadas.</t>
  </si>
  <si>
    <t>Daños en salud humana e infraestructura</t>
  </si>
  <si>
    <t>Contaminación de recurso aire</t>
  </si>
  <si>
    <t>Recurso Aire</t>
  </si>
  <si>
    <t>Emisión gases</t>
  </si>
  <si>
    <t>Contaminación ambiental (emisión de gases)</t>
  </si>
  <si>
    <t>Dañosen salud humana y al ambiente</t>
  </si>
  <si>
    <t>No difundir la información de la gestión ambiental de la Rama Judicial.</t>
  </si>
  <si>
    <t xml:space="preserve">• Riesgo de cumplimiento
• Riesgo de imagen 
</t>
  </si>
  <si>
    <t xml:space="preserve">Modernización de la Gestión Judicial, Reordenamiento Judicial, Mejoramiento de la Infraestructura Física, Administración de la Carrera Judicial, Gestión de la Formación Judicial, Gestión de la Información Judicial, Registro y Control de Abogados y Auxiliares de la Justicia , </t>
  </si>
  <si>
    <t>Formación inadecuada en Gestión Ambiental a servidores judiciales.</t>
  </si>
  <si>
    <t>Incumplimiento de la normatividad relacionada con obras civiles</t>
  </si>
  <si>
    <t xml:space="preserve">Insuficiencia de contenido técnico para la sensibilización </t>
  </si>
  <si>
    <t>Uso inadecuado de recursos naturales.</t>
  </si>
  <si>
    <t>Contaminación de rercursos naturales</t>
  </si>
  <si>
    <t>recursos naturales</t>
  </si>
  <si>
    <t>Contaminación de los recursos naturales</t>
  </si>
  <si>
    <t>Contaminación ambiental</t>
  </si>
  <si>
    <t xml:space="preserve">Plan de formación de servidores judiciales en el componente ambiental </t>
  </si>
  <si>
    <t># de servidores capacitados/# de servidores en la sede</t>
  </si>
  <si>
    <t>Incumplimiento por parte del contratista e interventor de las obligaciones contractuales</t>
  </si>
  <si>
    <t xml:space="preserve">Incumplimiento de la normatividad ambiental </t>
  </si>
  <si>
    <t>Cumplir los objetivos ambiental del Acuerdo PSAA14-10160 y Lineamientos de Gestión Ambiental</t>
  </si>
  <si>
    <t xml:space="preserve">Gestión Documental, Gestión Humana,  Gestión de Seguridad y Salud Ocupacional , Gestión Tecnológica, Administración de la Seguridad , Gestión de Información Estadística, Auditoría Interna , Adquisición Bienes y Servicios, Gestión Financiera y Presupuestal, Asistencia Legal </t>
  </si>
  <si>
    <t>Incumplimiento de la normatividad relacionada con contratos de adquisición bienes y servicios</t>
  </si>
  <si>
    <t>Rama Judicial
Consejo Superior de la Judicatura
Matriz de Evaluación de Riesgos</t>
  </si>
  <si>
    <t>PROBABILIDAD DE OCURRENCIA</t>
  </si>
  <si>
    <t>DESCRIPCIÓN</t>
  </si>
  <si>
    <t>1 Insignificante</t>
  </si>
  <si>
    <t>2 Menor</t>
  </si>
  <si>
    <t>3 Moderado</t>
  </si>
  <si>
    <t>4  Mayor</t>
  </si>
  <si>
    <t>5 Catastrófico</t>
  </si>
  <si>
    <t>FRECUENCIA</t>
  </si>
  <si>
    <t>1 Raro</t>
  </si>
  <si>
    <t>No se ha presentado en los últimos 5 años.</t>
  </si>
  <si>
    <t>2 Improbable</t>
  </si>
  <si>
    <t>El evento puede ocurrir en algún momento</t>
  </si>
  <si>
    <t>Al menos de 1 vez en los últimos 5 años.</t>
  </si>
  <si>
    <t>3 Posible</t>
  </si>
  <si>
    <t>Al menos de 1 vez en los últimos 2 años.</t>
  </si>
  <si>
    <t>4 Probable</t>
  </si>
  <si>
    <t>Al menos de 1 vez en el último año.</t>
  </si>
  <si>
    <t>5 Casi Seguro</t>
  </si>
  <si>
    <t>Más de 1 vez al año.</t>
  </si>
  <si>
    <t>IMPACTO</t>
  </si>
  <si>
    <t>PROBABILIDAD</t>
  </si>
  <si>
    <t xml:space="preserve">Partes Interesadas </t>
  </si>
  <si>
    <t>INSIGNIFICANTE (1)</t>
  </si>
  <si>
    <t>MENOR (2)</t>
  </si>
  <si>
    <t>MODERADO (3)</t>
  </si>
  <si>
    <t>MAYOR (4)</t>
  </si>
  <si>
    <t>CATASTROFICO (5)</t>
  </si>
  <si>
    <t>Zona de Riesgo Baja</t>
  </si>
  <si>
    <t>Zona de Riesgo Moderada</t>
  </si>
  <si>
    <t>Zona de Riesgo Alta</t>
  </si>
  <si>
    <t>Zona de Riesgo Extrema</t>
  </si>
  <si>
    <t>E (raro)</t>
  </si>
  <si>
    <t>D (improbable)</t>
  </si>
  <si>
    <t>C (moderado)</t>
  </si>
  <si>
    <t>B (probable)</t>
  </si>
  <si>
    <t>A (casi certeza)</t>
  </si>
  <si>
    <t>Asumir riesgo</t>
  </si>
  <si>
    <t>Asumir riesgo
Reducir Riesgo</t>
  </si>
  <si>
    <t>Reducir el riesgo, evitar el riesgo. Compartir o transferir</t>
  </si>
  <si>
    <t>Evitar el riesgo, Reducir el riesgo, compartir o transferir</t>
  </si>
  <si>
    <t xml:space="preserve">Fuente </t>
  </si>
  <si>
    <t xml:space="preserve">Causa </t>
  </si>
  <si>
    <t xml:space="preserve">Efecto </t>
  </si>
  <si>
    <t xml:space="preserve">Requisitos Legales </t>
  </si>
  <si>
    <t xml:space="preserve">Tecnológicos 
Humanos
Presupuesto para habladores y  carteles </t>
  </si>
  <si>
    <t xml:space="preserve">Moderada </t>
  </si>
  <si>
    <t xml:space="preserve">Baja </t>
  </si>
  <si>
    <t>FACTIBILIDAD</t>
  </si>
  <si>
    <t xml:space="preserve">Convocar a  Directivos y  Líderes a una sesión de capacitación ambiental, en la cual se socialice el SGA, los programas y las actividades que ellos y sus servidores deben llevar a cabo.
Realizar campañas visuales en lel edificio
Obtener listado de correos no institucionales para envío de información masiva </t>
  </si>
  <si>
    <t>Bajo 1</t>
  </si>
  <si>
    <t>Moderado 2</t>
  </si>
  <si>
    <t>Alto 3</t>
  </si>
  <si>
    <t>OPORTUNIDADES</t>
  </si>
  <si>
    <t>Responsable</t>
  </si>
  <si>
    <t>TIPO</t>
  </si>
  <si>
    <t>Descripción del 
Riesgo/ Oportunidad</t>
  </si>
  <si>
    <t xml:space="preserve">Tipo de Control </t>
  </si>
  <si>
    <t>Preventivo</t>
  </si>
  <si>
    <t>SI</t>
  </si>
  <si>
    <t>NO</t>
  </si>
  <si>
    <t>¿La frecuencia de ejecución del control  es adecuada?</t>
  </si>
  <si>
    <t>¿Se cuenta con evidencias de la ejecución y seguimiento del control?</t>
  </si>
  <si>
    <t>¿En el tiempo de implementación el control  ha demostrado ser efectivo?</t>
  </si>
  <si>
    <t>PONDERACIÓN</t>
  </si>
  <si>
    <t>CRITERIOS</t>
  </si>
  <si>
    <t xml:space="preserve">Fecha </t>
  </si>
  <si>
    <t>Responsable del Reporte</t>
  </si>
  <si>
    <t>Se espera que el evento ocurra en la mayoría de las circunstancias</t>
  </si>
  <si>
    <t>Nivel de aceptación</t>
  </si>
  <si>
    <t>Aceptar</t>
  </si>
  <si>
    <t>Estar dispuesto a aprovechar la oportunidad si se presenta, pero sin buscarla de manera activa.</t>
  </si>
  <si>
    <t>Mantener</t>
  </si>
  <si>
    <t>Tomar acciones para que la oportunidad se haga realidad</t>
  </si>
  <si>
    <t>Explotar</t>
  </si>
  <si>
    <t>Si el hecho llegara a presentarse, tendría consecuencias o efectos mínimos sobre la entidad.  
No se presentan impacto  ambientales.</t>
  </si>
  <si>
    <t>El evento puede ocurrir solo en circunstancias excepcionales, poco comunes o anormales.</t>
  </si>
  <si>
    <t>Si el hecho llegara a presentarse, tendría desastrosas consecuencias o efectos sobre la entidad.
Se presentan impactos ambientales a largo plazo, indignación de la comunidad, acción potencial a gran escala.</t>
  </si>
  <si>
    <t>Si el hecho llegara a presentarse, tendría bajo impacto o efecto sobre la entidad.
Se presentan impactos ambientales  que requirieran medidas remediales de baja escala.</t>
  </si>
  <si>
    <t>El evento podrá ocurrir en algún momento</t>
  </si>
  <si>
    <t>Si el hecho llegara a presentarse, tendría medianas consecuencias o efectos sobre la entidad
Se presentan impactos ambientales  que requirieran medidas remediales de mediana escala.</t>
  </si>
  <si>
    <t>Es viable que el evento ocurra en la mayoría de las circunstancias</t>
  </si>
  <si>
    <t>Si el hecho llegara a presentarse, tendría altas consecuencias o efectos sobre la entidad
 Se presentan impactos ambientales  que requirieran medidas remediales de alta escala - se quieren medidas remediales significativas.</t>
  </si>
  <si>
    <t>Alta</t>
  </si>
  <si>
    <t>Zona de Oportunidad Moderada</t>
  </si>
  <si>
    <t>Zona de Oportunidad Baja</t>
  </si>
  <si>
    <t>Zona de Oportunidad Alta</t>
  </si>
  <si>
    <t>Aceptaar</t>
  </si>
  <si>
    <t>Moderada</t>
  </si>
  <si>
    <t>¿El control se encuentra documentado en un documento formal?</t>
  </si>
  <si>
    <t>Zona de Riesgo /Oportunidad
(Inherente)</t>
  </si>
  <si>
    <t>3. EVALUACIÓN DEL RIESGO  (No Aplica para la Oportunidad)</t>
  </si>
  <si>
    <t>Describir el Control aplicado en la actualidad</t>
  </si>
  <si>
    <t>¿Está(n) definido(s) el(los) responsable(s) de la ejecución del control en el documento?</t>
  </si>
  <si>
    <t>TIPO DE TRATAMIENTO (Acción/Control)</t>
  </si>
  <si>
    <t>4.TRATAMIENTO DEL RIESGO / OPORTUNIDAD</t>
  </si>
  <si>
    <t>Descripción Control/Acción.
(ubicar de manera independiente en cada fila la acción /control)</t>
  </si>
  <si>
    <t>Frecuencia (control) /fecha limite (plan de acción)</t>
  </si>
  <si>
    <t>Se Materializó el riesgo / Se implemento de la Oportunidad?</t>
  </si>
  <si>
    <t>Resultado de la Efectividad del Control / Implementación de la Acción del Riesgo y la Oportunidad</t>
  </si>
  <si>
    <t>¿Se Materealizó el riesgo? /
¿Se implementó la oportunidad?</t>
  </si>
  <si>
    <t>¿Los controles han sido implementados?</t>
  </si>
  <si>
    <t>¿El Plan de Acción se ha implentado?</t>
  </si>
  <si>
    <t>Comentario del resultado del seguimeinto de los riesgos y oportunidades</t>
  </si>
  <si>
    <t>% de Avance</t>
  </si>
  <si>
    <t>CALIFICACIÓNDEL RIESGO</t>
  </si>
  <si>
    <t>Evidencia del Control</t>
  </si>
  <si>
    <t>Selección Acción Recomendada</t>
  </si>
  <si>
    <t>Evitar</t>
  </si>
  <si>
    <t>1. Zona de riesgo baja</t>
  </si>
  <si>
    <t>2. Zona de riesgo baja</t>
  </si>
  <si>
    <t>4. Zona de riesgo baja</t>
  </si>
  <si>
    <t>3. Zona de riesgo baja</t>
  </si>
  <si>
    <t>Asumir el riesgo, reducir el riesgo</t>
  </si>
  <si>
    <t>3. Zona de riesgo moderada</t>
  </si>
  <si>
    <t>6. Zona de riesgo moderada</t>
  </si>
  <si>
    <t>4. Zona de riesgo moderada</t>
  </si>
  <si>
    <t xml:space="preserve">Reducir el riesgo, evitar el riesgo, compartir o transferir </t>
  </si>
  <si>
    <t>Insignificante</t>
  </si>
  <si>
    <t>5. Zona de riesgo alta</t>
  </si>
  <si>
    <t>10. Zona de riesgo alta</t>
  </si>
  <si>
    <t>8. Zona de riesgo alta</t>
  </si>
  <si>
    <t>12. A: Zona de riesgo alta</t>
  </si>
  <si>
    <t>8. A: Zona de riesgo alta</t>
  </si>
  <si>
    <t>4. Zona de riesgo alta</t>
  </si>
  <si>
    <t>15. Zona de riesgo extrema</t>
  </si>
  <si>
    <t>Evitar el riesgo, reducir el riesgo, compartir o transferir</t>
  </si>
  <si>
    <t>20. Zona de riesgo extrema</t>
  </si>
  <si>
    <t>16. Zona de riesgo extrema</t>
  </si>
  <si>
    <t>12. Zona de riesgo extrema</t>
  </si>
  <si>
    <t>10. Zona de riesgo extrema</t>
  </si>
  <si>
    <t>25. E: Zona de riesgo extrema</t>
  </si>
  <si>
    <t>E (RARO)</t>
  </si>
  <si>
    <t>Menor</t>
  </si>
  <si>
    <t>Moderado</t>
  </si>
  <si>
    <t>Mayor</t>
  </si>
  <si>
    <t>Catastrófico</t>
  </si>
  <si>
    <t>MATRIZ DE EVALUACIÓN DE RIESGOS Y OPORTUNIDADES AMBIENTALES</t>
  </si>
  <si>
    <t>ALTO (5)</t>
  </si>
  <si>
    <t>Zona de Oportunidad Extrema</t>
  </si>
  <si>
    <t xml:space="preserve">Tomar </t>
  </si>
  <si>
    <t>Tomar acciones inmediatas para explotar la oportunidad</t>
  </si>
  <si>
    <t xml:space="preserve">Aceptar la Oportunidad y no Aplicar acciones </t>
  </si>
  <si>
    <t xml:space="preserve">Aceptar: Aceptar la Oportunidad y no Aplicar acciones </t>
  </si>
  <si>
    <t>1. Zona de Oportunidad Baja</t>
  </si>
  <si>
    <t>2. Zona de Oportunidad Baja</t>
  </si>
  <si>
    <t>3. Zona de Oportunidad Baja</t>
  </si>
  <si>
    <t>4. Zona de Oportunidad Baja</t>
  </si>
  <si>
    <t>4. Zona de Oportunidad Moderada</t>
  </si>
  <si>
    <t>6. Zona de Oportunidad Moderada</t>
  </si>
  <si>
    <t>3. Zona de Oportunidad Moderada</t>
  </si>
  <si>
    <t>5. Zona de Oportunidad Alta</t>
  </si>
  <si>
    <t>8.  Zona de Oportunidad Alta</t>
  </si>
  <si>
    <t>10.  Zona de Oportunidad Alta</t>
  </si>
  <si>
    <t>12.  Zona de Oportunidad Alta</t>
  </si>
  <si>
    <t>4.  Zona de Oportunidad Alta</t>
  </si>
  <si>
    <t>5.  Zona de Oportunidad Alta</t>
  </si>
  <si>
    <t xml:space="preserve">Tomar acciones para que la oportunidad se haga realidad </t>
  </si>
  <si>
    <t>15. Zona de Oportunidad Extrema</t>
  </si>
  <si>
    <t>12. Zona de Oportunidad Extrema</t>
  </si>
  <si>
    <t>16.Zona de Oportunidad Extrema</t>
  </si>
  <si>
    <t>20. Zona de Oportunidad Extrema</t>
  </si>
  <si>
    <t>10. Zona de Oportunidad Extrema</t>
  </si>
  <si>
    <t>25.Zona de Oportunidad Extrema</t>
  </si>
  <si>
    <t>Tomar acciones inmediatas para explotar la oportunidadr</t>
  </si>
  <si>
    <t>2. ANALISIS DEL RIESGO  Y OPORTUNIDAD</t>
  </si>
  <si>
    <t xml:space="preserve">Revisada y actualizada por: </t>
  </si>
  <si>
    <t xml:space="preserve">Seccional </t>
  </si>
  <si>
    <t xml:space="preserve">Cargos: </t>
  </si>
  <si>
    <t xml:space="preserve">Fecha de última  actualización: </t>
  </si>
  <si>
    <t>Tipo</t>
  </si>
  <si>
    <t xml:space="preserve">Oportunidad </t>
  </si>
  <si>
    <t>Riesgo</t>
  </si>
  <si>
    <t>1. IDENTIFICACIÓN  DEL RIESGO - OPORTUNIDAD</t>
  </si>
  <si>
    <t xml:space="preserve">Aspectos Ambientales </t>
  </si>
  <si>
    <t xml:space="preserve">Plan de emergencias </t>
  </si>
  <si>
    <t>Alcance del SGA</t>
  </si>
  <si>
    <t>Otra</t>
  </si>
  <si>
    <t>Aplicación del Riesgo/Oportunidad
Sede</t>
  </si>
  <si>
    <t>Sedes</t>
  </si>
  <si>
    <t>DEAJ</t>
  </si>
  <si>
    <t>Bolsa Bogotá</t>
  </si>
  <si>
    <t>Palacio Bogotá</t>
  </si>
  <si>
    <t>DEAJ - Bolsa</t>
  </si>
  <si>
    <t>DEAJ - Palacio</t>
  </si>
  <si>
    <t>Palacio - Bolsa</t>
  </si>
  <si>
    <t xml:space="preserve">Nivel Central </t>
  </si>
  <si>
    <t xml:space="preserve">Almacén Central </t>
  </si>
  <si>
    <t xml:space="preserve">CS y DSA - Antioquia - Medellín </t>
  </si>
  <si>
    <t>CS y DSA - Atlantico - Bquilla</t>
  </si>
  <si>
    <t>CS Bogotá</t>
  </si>
  <si>
    <t>DS Bogotá Cundinamarca</t>
  </si>
  <si>
    <t xml:space="preserve">CS Bolivar </t>
  </si>
  <si>
    <t>DSA Cartagena</t>
  </si>
  <si>
    <t>CS Caldas</t>
  </si>
  <si>
    <t>DSA Manizales</t>
  </si>
  <si>
    <t>CS Cesar</t>
  </si>
  <si>
    <t>DSA Valledupar</t>
  </si>
  <si>
    <t>CS Cordoba</t>
  </si>
  <si>
    <t>DSA Monteria</t>
  </si>
  <si>
    <t>CS Magdalena</t>
  </si>
  <si>
    <t>DSA- Santa Martha</t>
  </si>
  <si>
    <t>CS y DSA - Qunidio Armenia</t>
  </si>
  <si>
    <t>CS y DSA - Santander - Bucaramanga</t>
  </si>
  <si>
    <t>CS - Tolima</t>
  </si>
  <si>
    <t>DSA- Ibague</t>
  </si>
  <si>
    <t>CS - Valle</t>
  </si>
  <si>
    <t>DSA - Cali</t>
  </si>
  <si>
    <t>Escuela Rodrigo Lara Bonilla</t>
  </si>
  <si>
    <t>CASUR</t>
  </si>
  <si>
    <t xml:space="preserve">Sede Anexa </t>
  </si>
  <si>
    <t xml:space="preserve">Palacio de Justicia Pereira </t>
  </si>
  <si>
    <t>DSA Pereira</t>
  </si>
  <si>
    <t>Transversal a todas las sedes</t>
  </si>
  <si>
    <t>CRITERIOS DE PRIORIZACIÓN DE OPORTUNIDADES</t>
  </si>
  <si>
    <t>NIVEL</t>
  </si>
  <si>
    <t>Casi Certeza</t>
  </si>
  <si>
    <t>La Oportunidad puede ocurrir solo en circunstancias excepcionales, poco comunes o anormales.</t>
  </si>
  <si>
    <t>ZONA DE OPORTUNIDAD ALTA
(Explotar)</t>
  </si>
  <si>
    <t>Probable</t>
  </si>
  <si>
    <t>La Oportunidad puede ocurrir en algún momento</t>
  </si>
  <si>
    <t>La Oportunidad podrá ocurrir en algún momento</t>
  </si>
  <si>
    <t>Improbable</t>
  </si>
  <si>
    <t>Es viable que la Oportunidad ocurra en la mayoría de las circunstancias</t>
  </si>
  <si>
    <t>ZONA DE OPORTUNIDAD MODERADA
(Mantener)</t>
  </si>
  <si>
    <t>Raro</t>
  </si>
  <si>
    <t>Se espera que la Oportunidad  ocurra en la mayoría de las circunstancias</t>
  </si>
  <si>
    <t>ZONA DE OPORTUNIDAD BAJA
(Aceptar)</t>
  </si>
  <si>
    <t xml:space="preserve">IMPACTO </t>
  </si>
  <si>
    <t xml:space="preserve">Alto </t>
  </si>
  <si>
    <t>Impacto alto para  la estrategia de la organización.
Introduce mejoras muy significativas para los resultados del SGA.
Aporte ambiental en el corto plazo.
Reconocimientos por entidades de control por responsabilidad ambiental.</t>
  </si>
  <si>
    <t>ZONA DE OPORTUNIDAD EXTREMA</t>
  </si>
  <si>
    <t xml:space="preserve">Impacto alto para  la estrategia de la organización.
Introduce mejoras muy significativas para los resultados del SGA.
Aporte ambiental en el corto plazo.
</t>
  </si>
  <si>
    <t xml:space="preserve">Moderado </t>
  </si>
  <si>
    <t>Impacto moderado para la estrategia de la organización.
Instroduce mejoras moderadas para los resultados previstos del SGA. 
Aporte ambiental en el mediano plazo</t>
  </si>
  <si>
    <t>Impacto bajo para la estrategia de la organización.
Instroduce mejoras menores con un aporte bajo para  resultados previstos del SGA. 
Aporte ambiental en el largo plazo.</t>
  </si>
  <si>
    <t xml:space="preserve">Impacto insignificante para la estrategia de la organización.
</t>
  </si>
  <si>
    <t>Accion Riesgo /Oportunidad
(Inherente)</t>
  </si>
  <si>
    <t xml:space="preserve">¿Exiten controles?  </t>
  </si>
  <si>
    <t xml:space="preserve">Controles </t>
  </si>
  <si>
    <t>Si</t>
  </si>
  <si>
    <t>No</t>
  </si>
  <si>
    <t xml:space="preserve">Preventivo </t>
  </si>
  <si>
    <t>Correctivo</t>
  </si>
  <si>
    <t xml:space="preserve">Responsable de ejecutar el control </t>
  </si>
  <si>
    <t>IDENTIFICACIÓN  DE LOS CONTROLES</t>
  </si>
  <si>
    <t xml:space="preserve">EVALUACIÓN Y ANÁLISIS DE LOS CONTROLES </t>
  </si>
  <si>
    <t xml:space="preserve">ANÁLISIS DEL RIESGO RESIDUAL </t>
  </si>
  <si>
    <t xml:space="preserve">Aceptar </t>
  </si>
  <si>
    <t>Compartir</t>
  </si>
  <si>
    <t>Reducir</t>
  </si>
  <si>
    <t>Tomar</t>
  </si>
  <si>
    <t>Tipo tto</t>
  </si>
  <si>
    <t xml:space="preserve">Acción </t>
  </si>
  <si>
    <t xml:space="preserve">Control </t>
  </si>
  <si>
    <t>Se Materializó el riesgo / Se implemento  la Oportunidad?</t>
  </si>
  <si>
    <t>5. MONITOREO Y SEGUIMIENTO DEL RIESGO / OPORTUNIDAD</t>
  </si>
  <si>
    <t xml:space="preserve">Desconocimiento de los programas del SGA </t>
  </si>
  <si>
    <t xml:space="preserve">No implementación de los programas ambientales, en el área de trabajo  que puede llevar a una no conformidad del sistema </t>
  </si>
  <si>
    <t>Contexto Interno</t>
  </si>
  <si>
    <t>Contexto Externo</t>
  </si>
  <si>
    <t xml:space="preserve">Ausencia de campañas de socialización y sensibilización en relación a las acciones desarrolladas dentro del SGA
</t>
  </si>
  <si>
    <t>Plan de trabjo anual</t>
  </si>
  <si>
    <t xml:space="preserve">Coordinación Nal SGA </t>
  </si>
  <si>
    <t xml:space="preserve">PDT
Registro de asistencia </t>
  </si>
  <si>
    <r>
      <rPr>
        <b/>
        <sz val="8"/>
        <color theme="1"/>
        <rFont val="Arial"/>
        <family val="2"/>
      </rPr>
      <t>VERSIÓN</t>
    </r>
    <r>
      <rPr>
        <sz val="8"/>
        <color theme="1"/>
        <rFont val="Arial"/>
        <family val="2"/>
      </rPr>
      <t xml:space="preserve">
03</t>
    </r>
  </si>
  <si>
    <r>
      <rPr>
        <b/>
        <sz val="8"/>
        <color theme="1"/>
        <rFont val="Arial"/>
        <family val="2"/>
      </rPr>
      <t>ELABORÓ</t>
    </r>
    <r>
      <rPr>
        <sz val="8"/>
        <color theme="1"/>
        <rFont val="Arial"/>
        <family val="2"/>
      </rPr>
      <t xml:space="preserve">
LÍDER DEL PROCESO </t>
    </r>
  </si>
  <si>
    <r>
      <rPr>
        <b/>
        <sz val="8"/>
        <color theme="1"/>
        <rFont val="Arial"/>
        <family val="2"/>
      </rPr>
      <t>REVISÓ</t>
    </r>
    <r>
      <rPr>
        <sz val="8"/>
        <color theme="1"/>
        <rFont val="Arial"/>
        <family val="2"/>
      </rPr>
      <t xml:space="preserve">
CENDOJ – SIGCMA </t>
    </r>
  </si>
  <si>
    <r>
      <rPr>
        <b/>
        <sz val="8"/>
        <color theme="1"/>
        <rFont val="Arial"/>
        <family val="2"/>
      </rPr>
      <t>APROBÓ</t>
    </r>
    <r>
      <rPr>
        <sz val="8"/>
        <color theme="1"/>
        <rFont val="Arial"/>
        <family val="2"/>
      </rPr>
      <t xml:space="preserve">
COMITÉ NACIONAL DEL SIGCMA</t>
    </r>
  </si>
  <si>
    <r>
      <rPr>
        <b/>
        <sz val="8"/>
        <color theme="1"/>
        <rFont val="Arial"/>
        <family val="2"/>
      </rPr>
      <t>CÓDIGO</t>
    </r>
    <r>
      <rPr>
        <sz val="8"/>
        <color theme="1"/>
        <rFont val="Arial"/>
        <family val="2"/>
      </rPr>
      <t xml:space="preserve">
F-EVSG-24</t>
    </r>
  </si>
  <si>
    <r>
      <rPr>
        <b/>
        <sz val="8"/>
        <color theme="1"/>
        <rFont val="Arial"/>
        <family val="2"/>
      </rPr>
      <t>FECHA</t>
    </r>
    <r>
      <rPr>
        <sz val="8"/>
        <color theme="1"/>
        <rFont val="Arial"/>
        <family val="2"/>
      </rPr>
      <t xml:space="preserve">
15/12/2019</t>
    </r>
  </si>
  <si>
    <r>
      <rPr>
        <b/>
        <sz val="8"/>
        <color theme="1"/>
        <rFont val="Arial"/>
        <family val="2"/>
      </rPr>
      <t>FECHA</t>
    </r>
    <r>
      <rPr>
        <sz val="8"/>
        <color theme="1"/>
        <rFont val="Arial"/>
        <family val="2"/>
      </rPr>
      <t xml:space="preserve">
02/02/2020</t>
    </r>
  </si>
  <si>
    <r>
      <rPr>
        <b/>
        <sz val="8"/>
        <color theme="1"/>
        <rFont val="Arial"/>
        <family val="2"/>
      </rPr>
      <t>FECHA</t>
    </r>
    <r>
      <rPr>
        <sz val="8"/>
        <color theme="1"/>
        <rFont val="Arial"/>
        <family val="2"/>
      </rPr>
      <t xml:space="preserve">
18/02/2020</t>
    </r>
  </si>
  <si>
    <t>SIGCMA</t>
  </si>
</sst>
</file>

<file path=xl/styles.xml><?xml version="1.0" encoding="utf-8"?>
<styleSheet xmlns="http://schemas.openxmlformats.org/spreadsheetml/2006/main" xmlns:mc="http://schemas.openxmlformats.org/markup-compatibility/2006" xmlns:x14ac="http://schemas.microsoft.com/office/spreadsheetml/2009/9/ac" mc:Ignorable="x14ac">
  <fonts count="44" x14ac:knownFonts="1">
    <font>
      <sz val="11"/>
      <color theme="1"/>
      <name val="Calibri"/>
      <family val="2"/>
      <scheme val="minor"/>
    </font>
    <font>
      <b/>
      <sz val="11"/>
      <color theme="1"/>
      <name val="Arial"/>
      <family val="2"/>
    </font>
    <font>
      <sz val="11"/>
      <color theme="1"/>
      <name val="Arial"/>
      <family val="2"/>
    </font>
    <font>
      <b/>
      <sz val="11"/>
      <name val="Arial"/>
      <family val="2"/>
    </font>
    <font>
      <sz val="9"/>
      <color theme="1"/>
      <name val="Arial"/>
      <family val="2"/>
    </font>
    <font>
      <sz val="10"/>
      <color theme="1"/>
      <name val="Arial"/>
      <family val="2"/>
    </font>
    <font>
      <b/>
      <sz val="12"/>
      <color theme="1"/>
      <name val="Arial"/>
      <family val="2"/>
    </font>
    <font>
      <b/>
      <sz val="11"/>
      <color rgb="FFFFFFFF"/>
      <name val="Arial"/>
      <family val="2"/>
    </font>
    <font>
      <b/>
      <i/>
      <sz val="12"/>
      <color rgb="FF000000"/>
      <name val="Arial"/>
      <family val="2"/>
    </font>
    <font>
      <sz val="12"/>
      <color rgb="FF000000"/>
      <name val="Arial"/>
      <family val="2"/>
    </font>
    <font>
      <b/>
      <sz val="10"/>
      <color rgb="FFFFFFFF"/>
      <name val="Arial"/>
      <family val="2"/>
    </font>
    <font>
      <b/>
      <sz val="24"/>
      <color theme="0"/>
      <name val="Calibri"/>
      <family val="2"/>
      <scheme val="minor"/>
    </font>
    <font>
      <sz val="12"/>
      <color theme="1"/>
      <name val="Calibri"/>
      <family val="2"/>
      <scheme val="minor"/>
    </font>
    <font>
      <b/>
      <sz val="16"/>
      <color theme="1"/>
      <name val="Arial"/>
      <family val="2"/>
    </font>
    <font>
      <b/>
      <sz val="11"/>
      <color theme="0"/>
      <name val="Calibri"/>
      <family val="2"/>
      <scheme val="minor"/>
    </font>
    <font>
      <b/>
      <sz val="11"/>
      <name val="Calibri"/>
      <family val="2"/>
      <scheme val="minor"/>
    </font>
    <font>
      <b/>
      <sz val="11"/>
      <color theme="1"/>
      <name val="Calibri"/>
      <family val="2"/>
      <scheme val="minor"/>
    </font>
    <font>
      <sz val="9"/>
      <color indexed="81"/>
      <name val="Tahoma"/>
      <family val="2"/>
    </font>
    <font>
      <b/>
      <sz val="9"/>
      <color indexed="81"/>
      <name val="Tahoma"/>
      <family val="2"/>
    </font>
    <font>
      <b/>
      <sz val="11"/>
      <color theme="0"/>
      <name val="Arial"/>
      <family val="2"/>
    </font>
    <font>
      <b/>
      <sz val="15"/>
      <color theme="0"/>
      <name val="Calibri"/>
      <family val="2"/>
      <scheme val="minor"/>
    </font>
    <font>
      <sz val="9"/>
      <color rgb="FF00B050"/>
      <name val="Arial"/>
      <family val="2"/>
    </font>
    <font>
      <b/>
      <sz val="11"/>
      <color rgb="FF00B050"/>
      <name val="Calibri"/>
      <family val="2"/>
      <scheme val="minor"/>
    </font>
    <font>
      <sz val="11"/>
      <color rgb="FF00B050"/>
      <name val="Calibri"/>
      <family val="2"/>
      <scheme val="minor"/>
    </font>
    <font>
      <b/>
      <sz val="9"/>
      <color theme="9"/>
      <name val="Arial"/>
      <family val="2"/>
    </font>
    <font>
      <b/>
      <sz val="9"/>
      <color theme="1"/>
      <name val="Calibri"/>
      <family val="2"/>
      <scheme val="minor"/>
    </font>
    <font>
      <sz val="9"/>
      <color theme="1"/>
      <name val="Calibri"/>
      <family val="2"/>
      <scheme val="minor"/>
    </font>
    <font>
      <b/>
      <sz val="14"/>
      <color theme="1"/>
      <name val="Calibri"/>
      <family val="2"/>
      <scheme val="minor"/>
    </font>
    <font>
      <sz val="10"/>
      <name val="Arial"/>
      <family val="2"/>
    </font>
    <font>
      <sz val="11"/>
      <name val="Calibri Light"/>
      <family val="2"/>
      <scheme val="major"/>
    </font>
    <font>
      <sz val="10"/>
      <name val="Century Gothic"/>
      <family val="2"/>
    </font>
    <font>
      <b/>
      <sz val="16"/>
      <color theme="0"/>
      <name val="Calibri"/>
      <family val="2"/>
      <scheme val="minor"/>
    </font>
    <font>
      <b/>
      <sz val="14"/>
      <name val="Calibri"/>
      <family val="2"/>
      <scheme val="minor"/>
    </font>
    <font>
      <sz val="9"/>
      <color indexed="81"/>
      <name val="Tahoma"/>
      <charset val="1"/>
    </font>
    <font>
      <b/>
      <sz val="9"/>
      <color indexed="81"/>
      <name val="Tahoma"/>
      <charset val="1"/>
    </font>
    <font>
      <sz val="12"/>
      <color theme="1"/>
      <name val="Arial"/>
      <family val="2"/>
    </font>
    <font>
      <b/>
      <sz val="12"/>
      <color theme="0"/>
      <name val="Arial"/>
      <family val="2"/>
    </font>
    <font>
      <sz val="11"/>
      <name val="Calibri"/>
      <family val="2"/>
      <scheme val="minor"/>
    </font>
    <font>
      <sz val="9"/>
      <name val="Arial"/>
      <family val="2"/>
    </font>
    <font>
      <sz val="11"/>
      <color rgb="FF000000"/>
      <name val="Calibri"/>
      <family val="2"/>
      <scheme val="minor"/>
    </font>
    <font>
      <b/>
      <sz val="16"/>
      <color theme="1"/>
      <name val="Calibri"/>
      <family val="2"/>
      <scheme val="minor"/>
    </font>
    <font>
      <b/>
      <sz val="26"/>
      <color theme="1"/>
      <name val="Arial"/>
      <family val="2"/>
    </font>
    <font>
      <sz val="8"/>
      <color theme="1"/>
      <name val="Arial"/>
      <family val="2"/>
    </font>
    <font>
      <b/>
      <sz val="8"/>
      <color theme="1"/>
      <name val="Arial"/>
      <family val="2"/>
    </font>
  </fonts>
  <fills count="23">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bgColor indexed="64"/>
      </patternFill>
    </fill>
    <fill>
      <patternFill patternType="solid">
        <fgColor rgb="FF4F81BD"/>
        <bgColor indexed="64"/>
      </patternFill>
    </fill>
    <fill>
      <patternFill patternType="solid">
        <fgColor rgb="FFD0D8E8"/>
        <bgColor indexed="64"/>
      </patternFill>
    </fill>
    <fill>
      <patternFill patternType="solid">
        <fgColor rgb="FFE9EDF4"/>
        <bgColor indexed="64"/>
      </patternFill>
    </fill>
    <fill>
      <patternFill patternType="solid">
        <fgColor rgb="FF0070C0"/>
        <bgColor indexed="64"/>
      </patternFill>
    </fill>
    <fill>
      <patternFill patternType="solid">
        <fgColor rgb="FF002060"/>
        <bgColor indexed="64"/>
      </patternFill>
    </fill>
    <fill>
      <patternFill patternType="solid">
        <fgColor theme="0" tint="-0.34998626667073579"/>
        <bgColor indexed="64"/>
      </patternFill>
    </fill>
    <fill>
      <patternFill patternType="solid">
        <fgColor rgb="FFFF0000"/>
        <bgColor indexed="64"/>
      </patternFill>
    </fill>
    <fill>
      <patternFill patternType="solid">
        <fgColor theme="4" tint="-0.499984740745262"/>
        <bgColor indexed="64"/>
      </patternFill>
    </fill>
    <fill>
      <patternFill patternType="solid">
        <fgColor theme="4"/>
        <bgColor indexed="64"/>
      </patternFill>
    </fill>
    <fill>
      <patternFill patternType="solid">
        <fgColor rgb="FFD9D9D9"/>
        <bgColor indexed="64"/>
      </patternFill>
    </fill>
    <fill>
      <patternFill patternType="solid">
        <fgColor rgb="FFFFC000"/>
        <bgColor indexed="64"/>
      </patternFill>
    </fill>
    <fill>
      <patternFill patternType="solid">
        <fgColor rgb="FF00FF00"/>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2" tint="-0.499984740745262"/>
        <bgColor indexed="64"/>
      </patternFill>
    </fill>
    <fill>
      <patternFill patternType="solid">
        <fgColor theme="4" tint="0.79998168889431442"/>
        <bgColor indexed="64"/>
      </patternFill>
    </fill>
    <fill>
      <patternFill patternType="solid">
        <fgColor theme="9"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FFFFFF"/>
      </left>
      <right style="medium">
        <color rgb="FFFFFFFF"/>
      </right>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28" fillId="0" borderId="0"/>
    <xf numFmtId="0" fontId="30" fillId="0" borderId="0"/>
    <xf numFmtId="0" fontId="30" fillId="0" borderId="0"/>
  </cellStyleXfs>
  <cellXfs count="334">
    <xf numFmtId="0" fontId="0" fillId="0" borderId="0" xfId="0"/>
    <xf numFmtId="0" fontId="3" fillId="3" borderId="5" xfId="0" applyFont="1" applyFill="1" applyBorder="1" applyAlignment="1">
      <alignment horizontal="left" wrapText="1"/>
    </xf>
    <xf numFmtId="0" fontId="1" fillId="2" borderId="9" xfId="0" applyFont="1" applyFill="1" applyBorder="1" applyAlignment="1">
      <alignment horizontal="center" vertical="center" wrapText="1"/>
    </xf>
    <xf numFmtId="0" fontId="1" fillId="2" borderId="1" xfId="0" applyFont="1" applyFill="1" applyBorder="1" applyAlignment="1">
      <alignment horizontal="left" wrapText="1"/>
    </xf>
    <xf numFmtId="0" fontId="1" fillId="2" borderId="1" xfId="0" applyFont="1" applyFill="1" applyBorder="1" applyAlignment="1">
      <alignment wrapText="1"/>
    </xf>
    <xf numFmtId="0" fontId="1" fillId="2" borderId="1" xfId="0" applyFont="1" applyFill="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xf>
    <xf numFmtId="0" fontId="0" fillId="0" borderId="1" xfId="0" applyBorder="1" applyAlignment="1">
      <alignment horizontal="left" vertical="center"/>
    </xf>
    <xf numFmtId="0" fontId="0" fillId="0" borderId="0" xfId="0" applyAlignment="1">
      <alignment horizontal="left" vertical="center"/>
    </xf>
    <xf numFmtId="0" fontId="4" fillId="0"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0" xfId="0" applyFont="1"/>
    <xf numFmtId="0" fontId="6" fillId="0" borderId="12" xfId="0" applyFont="1" applyBorder="1" applyAlignment="1">
      <alignment vertical="center" wrapText="1"/>
    </xf>
    <xf numFmtId="0" fontId="5" fillId="0" borderId="13" xfId="0" applyFont="1" applyBorder="1" applyAlignment="1">
      <alignment vertical="center" wrapText="1"/>
    </xf>
    <xf numFmtId="0" fontId="5" fillId="0" borderId="0" xfId="0" applyFont="1" applyBorder="1" applyAlignment="1">
      <alignment vertical="center" wrapText="1"/>
    </xf>
    <xf numFmtId="0" fontId="6" fillId="0" borderId="0"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6" fillId="0" borderId="15" xfId="0" applyFont="1" applyBorder="1" applyAlignment="1">
      <alignment vertical="center" wrapText="1"/>
    </xf>
    <xf numFmtId="0" fontId="0" fillId="5" borderId="0" xfId="0" applyFill="1"/>
    <xf numFmtId="0" fontId="7" fillId="6" borderId="17" xfId="0" applyFont="1" applyFill="1" applyBorder="1" applyAlignment="1">
      <alignment horizontal="center" vertical="center" wrapText="1" readingOrder="1"/>
    </xf>
    <xf numFmtId="0" fontId="8" fillId="7" borderId="18" xfId="0" applyFont="1" applyFill="1" applyBorder="1" applyAlignment="1">
      <alignment horizontal="center" vertical="center" wrapText="1" readingOrder="1"/>
    </xf>
    <xf numFmtId="0" fontId="9" fillId="7" borderId="18" xfId="0" applyFont="1" applyFill="1" applyBorder="1" applyAlignment="1">
      <alignment horizontal="left" vertical="center" wrapText="1" readingOrder="1"/>
    </xf>
    <xf numFmtId="0" fontId="8" fillId="8" borderId="19" xfId="0" applyFont="1" applyFill="1" applyBorder="1" applyAlignment="1">
      <alignment horizontal="center" vertical="center" wrapText="1" readingOrder="1"/>
    </xf>
    <xf numFmtId="0" fontId="9" fillId="8" borderId="19" xfId="0" applyFont="1" applyFill="1" applyBorder="1" applyAlignment="1">
      <alignment horizontal="left" vertical="center" wrapText="1" readingOrder="1"/>
    </xf>
    <xf numFmtId="0" fontId="8" fillId="7" borderId="19" xfId="0" applyFont="1" applyFill="1" applyBorder="1" applyAlignment="1">
      <alignment horizontal="center" vertical="center" wrapText="1" readingOrder="1"/>
    </xf>
    <xf numFmtId="0" fontId="9" fillId="7" borderId="19" xfId="0" applyFont="1" applyFill="1" applyBorder="1" applyAlignment="1">
      <alignment horizontal="left" vertical="center" wrapText="1" readingOrder="1"/>
    </xf>
    <xf numFmtId="0" fontId="10" fillId="6" borderId="17" xfId="0" applyFont="1" applyFill="1" applyBorder="1" applyAlignment="1">
      <alignment horizontal="center" vertical="center" wrapText="1" readingOrder="1"/>
    </xf>
    <xf numFmtId="0" fontId="12" fillId="5" borderId="0" xfId="0" applyFont="1" applyFill="1"/>
    <xf numFmtId="0" fontId="9" fillId="7" borderId="20" xfId="0" applyFont="1" applyFill="1" applyBorder="1" applyAlignment="1">
      <alignment horizontal="left" vertical="center" wrapText="1" readingOrder="1"/>
    </xf>
    <xf numFmtId="0" fontId="9" fillId="7" borderId="21" xfId="0" applyFont="1" applyFill="1" applyBorder="1" applyAlignment="1">
      <alignment horizontal="left" vertical="center" wrapText="1" readingOrder="1"/>
    </xf>
    <xf numFmtId="0" fontId="0" fillId="0" borderId="1" xfId="0" applyBorder="1" applyAlignment="1">
      <alignment horizontal="center" vertical="center" wrapText="1"/>
    </xf>
    <xf numFmtId="0" fontId="4" fillId="0" borderId="24" xfId="0" applyFont="1" applyBorder="1" applyAlignment="1">
      <alignment horizontal="center" vertical="center" wrapText="1"/>
    </xf>
    <xf numFmtId="0" fontId="4" fillId="0" borderId="23" xfId="0" applyFont="1" applyBorder="1" applyAlignment="1">
      <alignment horizontal="center" vertical="center" wrapText="1"/>
    </xf>
    <xf numFmtId="0" fontId="0" fillId="0" borderId="0" xfId="0" applyFill="1"/>
    <xf numFmtId="0" fontId="0" fillId="5" borderId="1" xfId="0" applyFill="1" applyBorder="1"/>
    <xf numFmtId="0" fontId="0" fillId="5" borderId="1" xfId="0" applyFill="1" applyBorder="1" applyAlignment="1">
      <alignment horizontal="left"/>
    </xf>
    <xf numFmtId="0" fontId="0" fillId="5" borderId="16" xfId="0" applyFill="1" applyBorder="1"/>
    <xf numFmtId="0" fontId="0" fillId="5" borderId="1" xfId="0" applyFill="1" applyBorder="1" applyAlignment="1">
      <alignment wrapText="1"/>
    </xf>
    <xf numFmtId="0" fontId="0" fillId="5" borderId="1" xfId="0" applyFill="1" applyBorder="1" applyAlignment="1">
      <alignment horizontal="left" wrapText="1"/>
    </xf>
    <xf numFmtId="0" fontId="0" fillId="0" borderId="0" xfId="0" applyAlignment="1">
      <alignment wrapText="1"/>
    </xf>
    <xf numFmtId="0" fontId="4" fillId="5" borderId="1" xfId="0" applyFont="1" applyFill="1" applyBorder="1" applyAlignment="1">
      <alignment horizontal="justify" vertical="center" wrapText="1"/>
    </xf>
    <xf numFmtId="0" fontId="6" fillId="0" borderId="0" xfId="0" applyFont="1" applyBorder="1" applyAlignment="1">
      <alignment horizontal="center" vertical="center" wrapText="1"/>
    </xf>
    <xf numFmtId="0" fontId="4" fillId="5" borderId="26"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15" fillId="11" borderId="0" xfId="0" applyFont="1" applyFill="1" applyBorder="1" applyAlignment="1">
      <alignment horizontal="center"/>
    </xf>
    <xf numFmtId="0" fontId="15" fillId="11" borderId="30" xfId="0" applyFont="1" applyFill="1" applyBorder="1" applyAlignment="1">
      <alignment horizontal="center"/>
    </xf>
    <xf numFmtId="0" fontId="0" fillId="5" borderId="24" xfId="0" applyFill="1" applyBorder="1" applyAlignment="1">
      <alignment horizontal="left"/>
    </xf>
    <xf numFmtId="0" fontId="0" fillId="5" borderId="31" xfId="0" applyFill="1" applyBorder="1"/>
    <xf numFmtId="0" fontId="0" fillId="5" borderId="34" xfId="0" applyFill="1" applyBorder="1" applyAlignment="1">
      <alignment horizontal="center"/>
    </xf>
    <xf numFmtId="0" fontId="0" fillId="5" borderId="35" xfId="0" applyFill="1" applyBorder="1" applyAlignment="1">
      <alignment horizontal="center"/>
    </xf>
    <xf numFmtId="0" fontId="0" fillId="5" borderId="36" xfId="0" applyFill="1" applyBorder="1"/>
    <xf numFmtId="0" fontId="0" fillId="5" borderId="31" xfId="0" applyFill="1" applyBorder="1" applyAlignment="1">
      <alignment horizontal="left"/>
    </xf>
    <xf numFmtId="0" fontId="0" fillId="5" borderId="32" xfId="0" applyFill="1" applyBorder="1" applyAlignment="1">
      <alignment horizontal="left"/>
    </xf>
    <xf numFmtId="0" fontId="0" fillId="5" borderId="24" xfId="0" applyFill="1" applyBorder="1" applyAlignment="1">
      <alignment horizontal="left" wrapText="1"/>
    </xf>
    <xf numFmtId="0" fontId="0" fillId="5" borderId="31" xfId="0" applyFill="1" applyBorder="1" applyAlignment="1">
      <alignment horizontal="left" wrapText="1"/>
    </xf>
    <xf numFmtId="0" fontId="0" fillId="5" borderId="32" xfId="0" applyFill="1" applyBorder="1" applyAlignment="1">
      <alignment horizontal="left" wrapText="1"/>
    </xf>
    <xf numFmtId="0" fontId="0" fillId="5" borderId="16" xfId="0" applyFont="1" applyFill="1" applyBorder="1" applyAlignment="1">
      <alignment horizontal="center" vertical="center"/>
    </xf>
    <xf numFmtId="0" fontId="0" fillId="5" borderId="8" xfId="0" applyFont="1" applyFill="1" applyBorder="1" applyAlignment="1">
      <alignment horizontal="center" vertical="center"/>
    </xf>
    <xf numFmtId="0" fontId="0" fillId="5" borderId="34" xfId="0" applyFont="1" applyFill="1" applyBorder="1" applyAlignment="1">
      <alignment horizontal="center" vertical="center"/>
    </xf>
    <xf numFmtId="0" fontId="0" fillId="5" borderId="13" xfId="0" applyFont="1" applyFill="1" applyBorder="1" applyAlignment="1">
      <alignment horizontal="center" vertical="center"/>
    </xf>
    <xf numFmtId="0" fontId="0" fillId="5" borderId="35" xfId="0" applyFont="1" applyFill="1" applyBorder="1" applyAlignment="1">
      <alignment horizontal="center" vertical="center"/>
    </xf>
    <xf numFmtId="0" fontId="0" fillId="5" borderId="36" xfId="0" applyFont="1" applyFill="1" applyBorder="1" applyAlignment="1">
      <alignment horizontal="center" vertical="center"/>
    </xf>
    <xf numFmtId="0" fontId="0" fillId="5" borderId="13" xfId="0" applyFill="1" applyBorder="1"/>
    <xf numFmtId="0" fontId="0" fillId="5" borderId="0" xfId="0" applyFill="1" applyBorder="1"/>
    <xf numFmtId="0" fontId="0" fillId="5" borderId="30" xfId="0" applyFill="1" applyBorder="1"/>
    <xf numFmtId="0" fontId="0" fillId="0" borderId="13" xfId="0" applyBorder="1"/>
    <xf numFmtId="0" fontId="0" fillId="0" borderId="0" xfId="0" applyBorder="1"/>
    <xf numFmtId="0" fontId="0" fillId="0" borderId="0" xfId="0" applyAlignment="1">
      <alignment horizontal="center" vertical="center"/>
    </xf>
    <xf numFmtId="0" fontId="4" fillId="5" borderId="0" xfId="0" applyFont="1" applyFill="1" applyBorder="1" applyAlignment="1">
      <alignment horizontal="center" vertical="center" wrapText="1"/>
    </xf>
    <xf numFmtId="0" fontId="22" fillId="0" borderId="0" xfId="0" applyFont="1"/>
    <xf numFmtId="0" fontId="23" fillId="0" borderId="0" xfId="0" applyFont="1"/>
    <xf numFmtId="0" fontId="24" fillId="0" borderId="26" xfId="0" applyFont="1" applyBorder="1" applyAlignment="1">
      <alignment horizontal="center" vertical="center" wrapText="1"/>
    </xf>
    <xf numFmtId="0" fontId="4" fillId="0" borderId="26" xfId="0" applyFont="1" applyBorder="1" applyAlignment="1">
      <alignment horizontal="left" vertical="center" wrapText="1"/>
    </xf>
    <xf numFmtId="0" fontId="4" fillId="0" borderId="16" xfId="0" applyFont="1" applyBorder="1" applyAlignment="1">
      <alignment horizontal="justify" vertical="center" wrapText="1"/>
    </xf>
    <xf numFmtId="0" fontId="25" fillId="15" borderId="38" xfId="0" applyFont="1" applyFill="1" applyBorder="1" applyAlignment="1">
      <alignment horizontal="center" vertical="center" wrapText="1"/>
    </xf>
    <xf numFmtId="0" fontId="26" fillId="12" borderId="25" xfId="0" applyFont="1" applyFill="1" applyBorder="1" applyAlignment="1">
      <alignment horizontal="center" vertical="center" wrapText="1"/>
    </xf>
    <xf numFmtId="0" fontId="26" fillId="16" borderId="34" xfId="0" applyFont="1" applyFill="1" applyBorder="1" applyAlignment="1">
      <alignment horizontal="center" vertical="center" wrapText="1"/>
    </xf>
    <xf numFmtId="0" fontId="26" fillId="14" borderId="35" xfId="0" applyFont="1" applyFill="1" applyBorder="1" applyAlignment="1">
      <alignment horizontal="center" vertical="center" wrapText="1"/>
    </xf>
    <xf numFmtId="0" fontId="15" fillId="11" borderId="0" xfId="0" applyFont="1" applyFill="1" applyBorder="1" applyAlignment="1">
      <alignment horizontal="center" wrapText="1"/>
    </xf>
    <xf numFmtId="0" fontId="15" fillId="11" borderId="30" xfId="0" applyFont="1" applyFill="1" applyBorder="1" applyAlignment="1">
      <alignment horizontal="center" wrapText="1"/>
    </xf>
    <xf numFmtId="0" fontId="0" fillId="5" borderId="34"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0" fillId="5" borderId="16" xfId="0" applyFill="1" applyBorder="1" applyAlignment="1">
      <alignment wrapText="1"/>
    </xf>
    <xf numFmtId="0" fontId="0" fillId="5" borderId="13"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24" xfId="0" applyFill="1" applyBorder="1" applyAlignment="1">
      <alignment wrapText="1"/>
    </xf>
    <xf numFmtId="0" fontId="0" fillId="5" borderId="35" xfId="0" applyFont="1" applyFill="1" applyBorder="1" applyAlignment="1">
      <alignment horizontal="center" vertical="center" wrapText="1"/>
    </xf>
    <xf numFmtId="0" fontId="0" fillId="5" borderId="36" xfId="0" applyFont="1" applyFill="1" applyBorder="1" applyAlignment="1">
      <alignment horizontal="center" vertical="center" wrapText="1"/>
    </xf>
    <xf numFmtId="0" fontId="0" fillId="5" borderId="36" xfId="0" applyFill="1" applyBorder="1" applyAlignment="1">
      <alignment wrapText="1"/>
    </xf>
    <xf numFmtId="0" fontId="0" fillId="5" borderId="31" xfId="0" applyFill="1" applyBorder="1" applyAlignment="1">
      <alignment wrapText="1"/>
    </xf>
    <xf numFmtId="0" fontId="0" fillId="5" borderId="32" xfId="0" applyFill="1" applyBorder="1" applyAlignment="1">
      <alignment wrapText="1"/>
    </xf>
    <xf numFmtId="0" fontId="0" fillId="5" borderId="1" xfId="0" applyFill="1" applyBorder="1" applyAlignment="1">
      <alignment vertical="center" wrapText="1"/>
    </xf>
    <xf numFmtId="0" fontId="0" fillId="5" borderId="1" xfId="0" applyFill="1" applyBorder="1" applyAlignment="1">
      <alignment horizontal="left" vertical="center" wrapText="1"/>
    </xf>
    <xf numFmtId="0" fontId="29" fillId="0" borderId="1" xfId="1" applyFont="1" applyBorder="1" applyAlignment="1">
      <alignment horizontal="center" vertical="center"/>
    </xf>
    <xf numFmtId="0" fontId="16" fillId="0" borderId="0" xfId="0" applyFont="1" applyAlignment="1">
      <alignment horizontal="center"/>
    </xf>
    <xf numFmtId="0" fontId="16" fillId="0" borderId="0" xfId="0" applyFont="1" applyAlignment="1">
      <alignment horizontal="center" vertical="center"/>
    </xf>
    <xf numFmtId="0" fontId="6" fillId="5" borderId="0" xfId="0" applyFont="1" applyFill="1" applyBorder="1" applyAlignment="1">
      <alignment vertical="center" wrapText="1"/>
    </xf>
    <xf numFmtId="0" fontId="29" fillId="5" borderId="0" xfId="1" applyFont="1" applyFill="1" applyBorder="1" applyAlignment="1">
      <alignment horizontal="left" vertical="center"/>
    </xf>
    <xf numFmtId="0" fontId="0" fillId="5" borderId="0" xfId="0" applyFill="1" applyAlignment="1">
      <alignment horizontal="center" vertical="center" wrapText="1"/>
    </xf>
    <xf numFmtId="0" fontId="0" fillId="17" borderId="9" xfId="0" applyFill="1" applyBorder="1" applyAlignment="1">
      <alignment horizontal="center" vertical="center" wrapText="1"/>
    </xf>
    <xf numFmtId="0" fontId="0" fillId="3" borderId="9" xfId="0" applyFill="1" applyBorder="1" applyAlignment="1">
      <alignment horizontal="center" vertical="center" wrapText="1"/>
    </xf>
    <xf numFmtId="0" fontId="0" fillId="16" borderId="9" xfId="0" applyFill="1" applyBorder="1" applyAlignment="1">
      <alignment horizontal="center" vertical="center" wrapText="1"/>
    </xf>
    <xf numFmtId="0" fontId="0" fillId="12" borderId="9" xfId="0" applyFill="1" applyBorder="1" applyAlignment="1">
      <alignment horizontal="center" vertical="center" wrapText="1"/>
    </xf>
    <xf numFmtId="0" fontId="16" fillId="5" borderId="0" xfId="0" applyFont="1" applyFill="1"/>
    <xf numFmtId="0" fontId="16" fillId="17" borderId="4"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16" borderId="4" xfId="0" applyFont="1" applyFill="1" applyBorder="1" applyAlignment="1">
      <alignment horizontal="center" vertical="center" wrapText="1"/>
    </xf>
    <xf numFmtId="0" fontId="16" fillId="5" borderId="0" xfId="0" applyFont="1" applyFill="1" applyAlignment="1">
      <alignment horizontal="center" vertical="center" wrapText="1"/>
    </xf>
    <xf numFmtId="0" fontId="16" fillId="12" borderId="4" xfId="0" applyFont="1" applyFill="1" applyBorder="1" applyAlignment="1">
      <alignment horizontal="center" vertical="center" wrapText="1"/>
    </xf>
    <xf numFmtId="0" fontId="27" fillId="5" borderId="0" xfId="0" applyFont="1" applyFill="1"/>
    <xf numFmtId="0" fontId="27" fillId="18" borderId="1" xfId="0" applyFont="1" applyFill="1" applyBorder="1" applyAlignment="1">
      <alignment horizontal="center" vertical="center"/>
    </xf>
    <xf numFmtId="0" fontId="4" fillId="0" borderId="0" xfId="0" applyFont="1" applyBorder="1" applyAlignment="1">
      <alignment horizontal="center" vertical="center" wrapText="1"/>
    </xf>
    <xf numFmtId="0" fontId="19" fillId="13" borderId="0" xfId="0" applyFont="1" applyFill="1" applyBorder="1" applyAlignment="1">
      <alignment horizontal="center" vertical="center" wrapText="1"/>
    </xf>
    <xf numFmtId="0" fontId="8" fillId="0" borderId="19" xfId="0" applyFont="1" applyFill="1" applyBorder="1" applyAlignment="1">
      <alignment horizontal="center" vertical="center" wrapText="1" readingOrder="1"/>
    </xf>
    <xf numFmtId="0" fontId="9" fillId="0" borderId="19" xfId="0" applyFont="1" applyFill="1" applyBorder="1" applyAlignment="1">
      <alignment horizontal="left" vertical="center" wrapText="1" readingOrder="1"/>
    </xf>
    <xf numFmtId="0" fontId="8" fillId="0" borderId="0" xfId="0" applyFont="1" applyFill="1" applyBorder="1" applyAlignment="1">
      <alignment horizontal="center" vertical="center" wrapText="1" readingOrder="1"/>
    </xf>
    <xf numFmtId="0" fontId="9" fillId="0" borderId="0" xfId="0" applyFont="1" applyFill="1" applyBorder="1" applyAlignment="1">
      <alignment horizontal="left" vertical="center" wrapText="1" readingOrder="1"/>
    </xf>
    <xf numFmtId="0" fontId="0" fillId="5" borderId="1" xfId="0" applyFill="1" applyBorder="1" applyAlignment="1">
      <alignment horizontal="center"/>
    </xf>
    <xf numFmtId="0" fontId="15" fillId="11" borderId="1" xfId="0" applyFont="1" applyFill="1" applyBorder="1" applyAlignment="1">
      <alignment horizontal="center"/>
    </xf>
    <xf numFmtId="0" fontId="0" fillId="0" borderId="1" xfId="0" applyBorder="1" applyAlignment="1">
      <alignment wrapText="1"/>
    </xf>
    <xf numFmtId="0" fontId="0" fillId="5" borderId="4" xfId="0" applyFill="1" applyBorder="1" applyAlignment="1">
      <alignment wrapText="1"/>
    </xf>
    <xf numFmtId="0" fontId="0" fillId="0" borderId="1" xfId="0" applyBorder="1" applyAlignment="1">
      <alignment vertical="center" wrapText="1"/>
    </xf>
    <xf numFmtId="0" fontId="0" fillId="5" borderId="1" xfId="0" applyFill="1" applyBorder="1" applyAlignment="1">
      <alignment horizontal="center" vertical="center" wrapText="1"/>
    </xf>
    <xf numFmtId="0" fontId="0" fillId="5" borderId="4" xfId="0" applyFill="1" applyBorder="1" applyAlignment="1">
      <alignment horizontal="center" vertical="center"/>
    </xf>
    <xf numFmtId="0" fontId="0" fillId="0" borderId="4" xfId="0" applyBorder="1" applyAlignment="1">
      <alignment vertical="center" wrapText="1"/>
    </xf>
    <xf numFmtId="0" fontId="0" fillId="5" borderId="4" xfId="0" applyFill="1" applyBorder="1" applyAlignment="1">
      <alignment horizontal="left" vertical="center" wrapText="1"/>
    </xf>
    <xf numFmtId="0" fontId="0" fillId="14" borderId="9" xfId="0" applyFill="1" applyBorder="1" applyAlignment="1">
      <alignment horizontal="center" vertical="center" wrapText="1"/>
    </xf>
    <xf numFmtId="0" fontId="16" fillId="14" borderId="4" xfId="0" applyFont="1" applyFill="1" applyBorder="1" applyAlignment="1">
      <alignment horizontal="center" vertical="center" wrapText="1"/>
    </xf>
    <xf numFmtId="0" fontId="6" fillId="0" borderId="0" xfId="0" applyFont="1" applyBorder="1" applyAlignment="1">
      <alignment horizontal="center" vertical="center" wrapText="1"/>
    </xf>
    <xf numFmtId="0" fontId="19" fillId="13"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6" fillId="0" borderId="0" xfId="0" applyFont="1" applyBorder="1" applyAlignment="1">
      <alignment horizontal="center" vertical="center" wrapText="1"/>
    </xf>
    <xf numFmtId="0" fontId="12" fillId="0" borderId="0" xfId="0" applyFont="1"/>
    <xf numFmtId="0" fontId="36" fillId="5" borderId="0" xfId="0" applyFont="1" applyFill="1" applyBorder="1" applyAlignment="1">
      <alignment horizontal="center" vertical="center" wrapText="1"/>
    </xf>
    <xf numFmtId="0" fontId="35" fillId="0" borderId="0" xfId="0" applyFont="1"/>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7" fillId="0" borderId="0" xfId="0" applyFont="1" applyFill="1" applyBorder="1"/>
    <xf numFmtId="0" fontId="28" fillId="0" borderId="13" xfId="0" applyFont="1" applyBorder="1" applyAlignment="1">
      <alignment vertical="center" wrapText="1"/>
    </xf>
    <xf numFmtId="0" fontId="38" fillId="5" borderId="23" xfId="0" applyFont="1" applyFill="1" applyBorder="1" applyAlignment="1">
      <alignment horizontal="center" vertical="center" wrapText="1"/>
    </xf>
    <xf numFmtId="0" fontId="37" fillId="0" borderId="0" xfId="0" applyFont="1"/>
    <xf numFmtId="0" fontId="0" fillId="0" borderId="0" xfId="0" applyFont="1"/>
    <xf numFmtId="0" fontId="28" fillId="0" borderId="0" xfId="0" applyFont="1" applyBorder="1" applyAlignment="1">
      <alignment vertical="center" wrapText="1"/>
    </xf>
    <xf numFmtId="0" fontId="38" fillId="5" borderId="1" xfId="0" applyFont="1" applyFill="1" applyBorder="1" applyAlignment="1">
      <alignment horizontal="center" vertical="center" wrapText="1"/>
    </xf>
    <xf numFmtId="0" fontId="38" fillId="5" borderId="0" xfId="0" applyFont="1" applyFill="1" applyBorder="1" applyAlignment="1">
      <alignment horizontal="center" vertical="center" wrapText="1"/>
    </xf>
    <xf numFmtId="0" fontId="32" fillId="0" borderId="0" xfId="0" applyFont="1" applyAlignment="1">
      <alignment horizontal="center" vertical="center"/>
    </xf>
    <xf numFmtId="0" fontId="15" fillId="0" borderId="0" xfId="0" applyFont="1" applyFill="1" applyBorder="1" applyAlignment="1">
      <alignment horizontal="center" vertical="center" wrapText="1"/>
    </xf>
    <xf numFmtId="0" fontId="37" fillId="0" borderId="0" xfId="0" applyFont="1" applyBorder="1" applyAlignment="1">
      <alignment vertical="center"/>
    </xf>
    <xf numFmtId="0" fontId="39" fillId="0" borderId="0" xfId="0" applyFont="1" applyFill="1" applyBorder="1" applyAlignment="1">
      <alignment horizontal="left" vertical="center" wrapText="1"/>
    </xf>
    <xf numFmtId="0" fontId="39" fillId="0" borderId="0" xfId="0" applyFont="1" applyBorder="1" applyAlignment="1">
      <alignment horizontal="left" vertical="center" wrapText="1"/>
    </xf>
    <xf numFmtId="0" fontId="0" fillId="0" borderId="0" xfId="0" applyFont="1" applyAlignment="1">
      <alignment vertical="center"/>
    </xf>
    <xf numFmtId="0" fontId="39" fillId="0" borderId="0" xfId="0" applyFont="1" applyBorder="1" applyAlignment="1">
      <alignment horizontal="justify" vertical="center" wrapText="1"/>
    </xf>
    <xf numFmtId="0" fontId="40" fillId="0" borderId="0" xfId="0" applyFont="1" applyAlignment="1">
      <alignment horizontal="left"/>
    </xf>
    <xf numFmtId="0" fontId="16" fillId="0" borderId="0" xfId="0" applyFont="1"/>
    <xf numFmtId="0" fontId="0" fillId="0" borderId="1" xfId="0" applyBorder="1" applyAlignment="1">
      <alignment horizontal="center" vertical="center"/>
    </xf>
    <xf numFmtId="0" fontId="0" fillId="0" borderId="1" xfId="0" applyBorder="1" applyAlignment="1">
      <alignment vertical="center"/>
    </xf>
    <xf numFmtId="0" fontId="26" fillId="14" borderId="32" xfId="0" applyFont="1" applyFill="1" applyBorder="1" applyAlignment="1">
      <alignment horizontal="center" vertical="center" wrapText="1"/>
    </xf>
    <xf numFmtId="0" fontId="26" fillId="14" borderId="41" xfId="0" applyFont="1" applyFill="1" applyBorder="1" applyAlignment="1">
      <alignment horizontal="center" vertical="center" wrapText="1"/>
    </xf>
    <xf numFmtId="0" fontId="0" fillId="0" borderId="1" xfId="0" applyBorder="1"/>
    <xf numFmtId="0" fontId="0" fillId="0" borderId="0" xfId="0" applyAlignment="1">
      <alignment vertical="center"/>
    </xf>
    <xf numFmtId="0" fontId="26" fillId="16" borderId="24" xfId="0" applyFont="1" applyFill="1" applyBorder="1" applyAlignment="1">
      <alignment horizontal="center" vertical="center" wrapText="1"/>
    </xf>
    <xf numFmtId="0" fontId="26" fillId="12" borderId="42" xfId="0" applyFont="1" applyFill="1" applyBorder="1" applyAlignment="1">
      <alignment horizontal="center" vertical="center" wrapText="1"/>
    </xf>
    <xf numFmtId="0" fontId="0" fillId="0" borderId="1" xfId="0" applyBorder="1" applyAlignment="1">
      <alignment horizontal="justify" vertical="center" wrapText="1"/>
    </xf>
    <xf numFmtId="0" fontId="8" fillId="0" borderId="18" xfId="0" applyFont="1" applyFill="1" applyBorder="1" applyAlignment="1">
      <alignment horizontal="center" vertical="center" wrapText="1" readingOrder="1"/>
    </xf>
    <xf numFmtId="0" fontId="9" fillId="0" borderId="18" xfId="0" applyFont="1" applyFill="1" applyBorder="1" applyAlignment="1">
      <alignment horizontal="left" vertical="center" wrapText="1" readingOrder="1"/>
    </xf>
    <xf numFmtId="0" fontId="26" fillId="14" borderId="1"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2" borderId="1" xfId="0" applyFont="1" applyFill="1" applyBorder="1" applyAlignment="1">
      <alignment horizontal="center" vertical="center" wrapText="1"/>
    </xf>
    <xf numFmtId="0" fontId="0" fillId="5" borderId="26" xfId="0" applyFill="1" applyBorder="1"/>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3" xfId="0" applyFont="1" applyBorder="1" applyAlignment="1">
      <alignment horizontal="center" vertical="center" wrapText="1"/>
    </xf>
    <xf numFmtId="0" fontId="0" fillId="0" borderId="31" xfId="0" applyBorder="1" applyAlignment="1">
      <alignment horizontal="center" vertical="center" wrapText="1"/>
    </xf>
    <xf numFmtId="0" fontId="4" fillId="0" borderId="31" xfId="0" applyFont="1" applyBorder="1" applyAlignment="1">
      <alignment horizontal="center" vertical="center" wrapText="1"/>
    </xf>
    <xf numFmtId="0" fontId="4" fillId="0" borderId="31" xfId="0" applyFont="1" applyFill="1" applyBorder="1" applyAlignment="1">
      <alignment horizontal="center" vertical="center" wrapText="1"/>
    </xf>
    <xf numFmtId="0" fontId="0" fillId="0" borderId="0" xfId="0" applyFill="1" applyAlignment="1">
      <alignment horizontal="center"/>
    </xf>
    <xf numFmtId="0" fontId="38" fillId="0" borderId="26" xfId="0" applyFont="1" applyFill="1" applyBorder="1" applyAlignment="1">
      <alignment horizontal="center" vertical="center" wrapText="1"/>
    </xf>
    <xf numFmtId="0" fontId="37" fillId="0" borderId="0" xfId="0" applyFont="1" applyFill="1"/>
    <xf numFmtId="0" fontId="38" fillId="0" borderId="44"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43" xfId="0" applyFont="1" applyFill="1" applyBorder="1" applyAlignment="1">
      <alignment horizontal="center" vertical="center" wrapText="1"/>
    </xf>
    <xf numFmtId="0" fontId="38" fillId="0" borderId="31" xfId="0" applyFont="1" applyFill="1" applyBorder="1" applyAlignment="1">
      <alignment horizontal="center" vertical="center" wrapText="1"/>
    </xf>
    <xf numFmtId="0" fontId="6" fillId="0" borderId="0" xfId="0" applyFont="1" applyFill="1" applyBorder="1" applyAlignment="1">
      <alignment vertical="center" wrapText="1"/>
    </xf>
    <xf numFmtId="14" fontId="4" fillId="0" borderId="24" xfId="0" applyNumberFormat="1" applyFont="1" applyBorder="1" applyAlignment="1">
      <alignment horizontal="center" vertical="center" wrapText="1"/>
    </xf>
    <xf numFmtId="0" fontId="4" fillId="0" borderId="31" xfId="0" applyFont="1" applyBorder="1" applyAlignment="1">
      <alignment horizontal="justify" vertical="center" wrapText="1"/>
    </xf>
    <xf numFmtId="14" fontId="4" fillId="0" borderId="3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8" fillId="5" borderId="43" xfId="0" applyFont="1" applyFill="1" applyBorder="1" applyAlignment="1">
      <alignment horizontal="center" vertical="center" wrapText="1"/>
    </xf>
    <xf numFmtId="0" fontId="38" fillId="5" borderId="31" xfId="0" applyFont="1" applyFill="1" applyBorder="1" applyAlignment="1">
      <alignment horizontal="center" vertical="center" wrapText="1"/>
    </xf>
    <xf numFmtId="0" fontId="4" fillId="5" borderId="31" xfId="0" applyFont="1" applyFill="1" applyBorder="1" applyAlignment="1">
      <alignment horizontal="justify" vertical="center" wrapText="1"/>
    </xf>
    <xf numFmtId="0" fontId="0" fillId="0" borderId="0" xfId="0" applyFill="1" applyBorder="1"/>
    <xf numFmtId="0" fontId="0" fillId="0" borderId="0" xfId="0" applyFill="1" applyBorder="1" applyAlignment="1">
      <alignment horizontal="center"/>
    </xf>
    <xf numFmtId="0" fontId="37" fillId="0" borderId="0" xfId="0" applyFont="1" applyBorder="1"/>
    <xf numFmtId="0" fontId="4" fillId="0" borderId="36" xfId="0" applyFont="1" applyBorder="1" applyAlignment="1">
      <alignment horizontal="justify" vertical="center" wrapText="1"/>
    </xf>
    <xf numFmtId="0" fontId="4" fillId="0" borderId="44" xfId="0" applyFont="1" applyBorder="1" applyAlignment="1">
      <alignment horizontal="left" vertical="center" wrapText="1"/>
    </xf>
    <xf numFmtId="0" fontId="4" fillId="0" borderId="32" xfId="0" applyFont="1" applyBorder="1" applyAlignment="1">
      <alignment horizontal="center" vertical="center" wrapText="1"/>
    </xf>
    <xf numFmtId="0" fontId="38" fillId="0" borderId="1" xfId="0" applyFont="1" applyBorder="1" applyAlignment="1">
      <alignment horizontal="center" vertical="center" wrapText="1"/>
    </xf>
    <xf numFmtId="14" fontId="4" fillId="0" borderId="16" xfId="0" applyNumberFormat="1" applyFont="1" applyBorder="1" applyAlignment="1">
      <alignment horizontal="justify" vertical="center" wrapText="1"/>
    </xf>
    <xf numFmtId="0" fontId="21" fillId="0" borderId="0" xfId="0" applyFont="1" applyFill="1" applyBorder="1" applyAlignment="1">
      <alignment horizontal="center" vertical="center" wrapText="1"/>
    </xf>
    <xf numFmtId="0" fontId="19" fillId="13" borderId="47" xfId="0" applyFont="1" applyFill="1" applyBorder="1" applyAlignment="1">
      <alignment horizontal="center" vertical="center" wrapText="1"/>
    </xf>
    <xf numFmtId="0" fontId="19" fillId="13" borderId="48" xfId="0" applyFont="1" applyFill="1" applyBorder="1" applyAlignment="1">
      <alignment horizontal="center" vertical="center" wrapText="1"/>
    </xf>
    <xf numFmtId="0" fontId="19" fillId="13" borderId="42" xfId="0" applyFont="1" applyFill="1" applyBorder="1" applyAlignment="1">
      <alignment horizontal="center" vertical="center" wrapText="1"/>
    </xf>
    <xf numFmtId="0" fontId="19" fillId="13" borderId="49" xfId="0" applyFont="1" applyFill="1" applyBorder="1" applyAlignment="1">
      <alignment horizontal="center" vertical="center" wrapText="1"/>
    </xf>
    <xf numFmtId="0" fontId="4" fillId="5" borderId="44" xfId="0" applyFont="1" applyFill="1" applyBorder="1" applyAlignment="1">
      <alignment horizontal="justify" vertical="center" wrapText="1"/>
    </xf>
    <xf numFmtId="0" fontId="19" fillId="20" borderId="47" xfId="0" applyFont="1" applyFill="1" applyBorder="1" applyAlignment="1">
      <alignment horizontal="center" vertical="center" wrapText="1"/>
    </xf>
    <xf numFmtId="0" fontId="19" fillId="20" borderId="48"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19" fillId="20" borderId="4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29" fillId="0" borderId="26" xfId="1" applyFont="1" applyBorder="1" applyAlignment="1">
      <alignment horizontal="center" vertical="center" wrapText="1"/>
    </xf>
    <xf numFmtId="0" fontId="0" fillId="0" borderId="16" xfId="0" applyBorder="1" applyAlignment="1">
      <alignment horizontal="center" vertical="center"/>
    </xf>
    <xf numFmtId="0" fontId="0" fillId="0" borderId="36" xfId="0" applyBorder="1" applyAlignment="1">
      <alignment horizontal="center" vertical="center"/>
    </xf>
    <xf numFmtId="0" fontId="38" fillId="21" borderId="23" xfId="0" applyFont="1" applyFill="1" applyBorder="1" applyAlignment="1">
      <alignment horizontal="center" vertical="center" wrapText="1"/>
    </xf>
    <xf numFmtId="0" fontId="38" fillId="22" borderId="23" xfId="0" applyFont="1" applyFill="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5" xfId="0" applyFont="1" applyBorder="1" applyAlignment="1">
      <alignment horizontal="center" vertical="center" wrapText="1"/>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4" fillId="0" borderId="10" xfId="0" applyFont="1" applyBorder="1" applyAlignment="1">
      <alignment vertical="center" wrapText="1"/>
    </xf>
    <xf numFmtId="0" fontId="4" fillId="0" borderId="8" xfId="0" applyFont="1" applyBorder="1" applyAlignment="1">
      <alignment vertical="center" wrapText="1"/>
    </xf>
    <xf numFmtId="0" fontId="4" fillId="0" borderId="7" xfId="0" applyFont="1" applyBorder="1" applyAlignment="1">
      <alignment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4" xfId="0" applyFont="1" applyFill="1" applyBorder="1" applyAlignment="1">
      <alignment horizontal="center" wrapText="1"/>
    </xf>
    <xf numFmtId="0" fontId="1" fillId="2" borderId="9" xfId="0" applyFont="1" applyFill="1" applyBorder="1" applyAlignment="1">
      <alignment horizontal="center" wrapText="1"/>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1" fillId="2" borderId="9"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1"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9" fillId="13" borderId="1" xfId="0" applyFont="1" applyFill="1" applyBorder="1" applyAlignment="1">
      <alignment horizontal="center" vertical="center" wrapText="1"/>
    </xf>
    <xf numFmtId="0" fontId="12" fillId="0" borderId="11" xfId="0" applyFont="1" applyBorder="1" applyAlignment="1">
      <alignment horizontal="center"/>
    </xf>
    <xf numFmtId="0" fontId="3" fillId="0" borderId="50"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19" fillId="13" borderId="45" xfId="0" applyFont="1" applyFill="1" applyBorder="1" applyAlignment="1">
      <alignment horizontal="center" vertical="center" wrapText="1"/>
    </xf>
    <xf numFmtId="0" fontId="19" fillId="13" borderId="46" xfId="0" applyFont="1" applyFill="1" applyBorder="1" applyAlignment="1">
      <alignment horizontal="center" vertical="center" wrapText="1"/>
    </xf>
    <xf numFmtId="0" fontId="6" fillId="0" borderId="11" xfId="0" applyFont="1" applyBorder="1" applyAlignment="1">
      <alignment horizontal="center" vertical="center" wrapText="1"/>
    </xf>
    <xf numFmtId="0" fontId="19" fillId="20" borderId="47" xfId="0" applyFont="1" applyFill="1" applyBorder="1" applyAlignment="1">
      <alignment horizontal="center" vertical="center" wrapText="1"/>
    </xf>
    <xf numFmtId="0" fontId="19" fillId="20" borderId="48" xfId="0" applyFont="1" applyFill="1" applyBorder="1" applyAlignment="1">
      <alignment horizontal="center" vertical="center" wrapText="1"/>
    </xf>
    <xf numFmtId="0" fontId="19" fillId="20" borderId="49" xfId="0" applyFont="1" applyFill="1" applyBorder="1" applyAlignment="1">
      <alignment horizontal="center" vertical="center" wrapText="1"/>
    </xf>
    <xf numFmtId="0" fontId="37" fillId="0" borderId="51" xfId="0" applyFont="1" applyBorder="1" applyAlignment="1">
      <alignment horizontal="center"/>
    </xf>
    <xf numFmtId="0" fontId="37" fillId="0" borderId="52" xfId="0" applyFont="1" applyBorder="1" applyAlignment="1">
      <alignment horizontal="center"/>
    </xf>
    <xf numFmtId="0" fontId="19" fillId="13" borderId="28" xfId="0" applyFont="1" applyFill="1" applyBorder="1" applyAlignment="1">
      <alignment horizontal="center" vertical="center" wrapText="1"/>
    </xf>
    <xf numFmtId="0" fontId="19" fillId="13" borderId="12" xfId="0" applyFont="1" applyFill="1" applyBorder="1" applyAlignment="1">
      <alignment horizontal="center" vertical="center" wrapText="1"/>
    </xf>
    <xf numFmtId="0" fontId="19" fillId="13" borderId="33" xfId="0" applyFont="1" applyFill="1" applyBorder="1" applyAlignment="1">
      <alignment horizontal="center" vertical="center" wrapText="1"/>
    </xf>
    <xf numFmtId="0" fontId="19" fillId="13" borderId="13" xfId="0" applyFont="1" applyFill="1" applyBorder="1" applyAlignment="1">
      <alignment horizontal="center" vertical="center" wrapText="1"/>
    </xf>
    <xf numFmtId="0" fontId="19" fillId="13" borderId="0" xfId="0" applyFont="1" applyFill="1" applyBorder="1" applyAlignment="1">
      <alignment horizontal="center" vertical="center" wrapText="1"/>
    </xf>
    <xf numFmtId="0" fontId="19" fillId="13" borderId="30" xfId="0" applyFont="1" applyFill="1" applyBorder="1" applyAlignment="1">
      <alignment horizontal="center" vertical="center" wrapText="1"/>
    </xf>
    <xf numFmtId="0" fontId="19" fillId="20" borderId="23" xfId="0" applyFont="1" applyFill="1" applyBorder="1" applyAlignment="1">
      <alignment horizontal="center" vertical="center" wrapText="1"/>
    </xf>
    <xf numFmtId="0" fontId="19" fillId="20" borderId="16" xfId="0" applyFont="1" applyFill="1" applyBorder="1" applyAlignment="1">
      <alignment horizontal="center" vertical="center" wrapText="1"/>
    </xf>
    <xf numFmtId="0" fontId="19" fillId="20" borderId="1" xfId="0" applyFont="1" applyFill="1" applyBorder="1" applyAlignment="1">
      <alignment horizontal="center" vertical="center" wrapText="1"/>
    </xf>
    <xf numFmtId="0" fontId="19" fillId="20" borderId="26" xfId="0" applyFont="1" applyFill="1" applyBorder="1" applyAlignment="1">
      <alignment horizontal="center" vertical="center" wrapText="1"/>
    </xf>
    <xf numFmtId="0" fontId="19" fillId="20" borderId="28" xfId="0" applyFont="1" applyFill="1" applyBorder="1" applyAlignment="1">
      <alignment horizontal="center" vertical="center" wrapText="1"/>
    </xf>
    <xf numFmtId="0" fontId="19" fillId="20" borderId="12" xfId="0" applyFont="1" applyFill="1" applyBorder="1" applyAlignment="1">
      <alignment horizontal="center" vertical="center" wrapText="1"/>
    </xf>
    <xf numFmtId="0" fontId="19" fillId="20" borderId="33" xfId="0" applyFont="1" applyFill="1" applyBorder="1" applyAlignment="1">
      <alignment horizontal="center" vertical="center" wrapText="1"/>
    </xf>
    <xf numFmtId="0" fontId="19" fillId="20" borderId="13" xfId="0" applyFont="1" applyFill="1" applyBorder="1" applyAlignment="1">
      <alignment horizontal="center" vertical="center" wrapText="1"/>
    </xf>
    <xf numFmtId="0" fontId="19" fillId="20" borderId="0" xfId="0" applyFont="1" applyFill="1" applyBorder="1" applyAlignment="1">
      <alignment horizontal="center" vertical="center" wrapText="1"/>
    </xf>
    <xf numFmtId="0" fontId="42" fillId="0" borderId="48" xfId="0" applyFont="1" applyBorder="1" applyAlignment="1">
      <alignment horizontal="center" wrapText="1"/>
    </xf>
    <xf numFmtId="0" fontId="42" fillId="0" borderId="42" xfId="0" applyFont="1" applyBorder="1" applyAlignment="1">
      <alignment horizontal="center" wrapText="1"/>
    </xf>
    <xf numFmtId="0" fontId="42" fillId="0" borderId="31" xfId="0" applyFont="1" applyBorder="1" applyAlignment="1">
      <alignment horizontal="center" wrapText="1"/>
    </xf>
    <xf numFmtId="0" fontId="42" fillId="0" borderId="32" xfId="0" applyFont="1" applyBorder="1" applyAlignment="1">
      <alignment horizontal="center" wrapText="1"/>
    </xf>
    <xf numFmtId="0" fontId="35" fillId="0" borderId="11" xfId="0" applyFont="1" applyBorder="1" applyAlignment="1">
      <alignment horizontal="center" vertical="center" wrapText="1"/>
    </xf>
    <xf numFmtId="0" fontId="42" fillId="0" borderId="47" xfId="0" applyFont="1" applyFill="1" applyBorder="1" applyAlignment="1">
      <alignment horizontal="center" vertical="center" wrapText="1"/>
    </xf>
    <xf numFmtId="0" fontId="42" fillId="0" borderId="48" xfId="0" applyFont="1" applyFill="1" applyBorder="1" applyAlignment="1">
      <alignment horizontal="center" vertical="center" wrapText="1"/>
    </xf>
    <xf numFmtId="0" fontId="42" fillId="0" borderId="43" xfId="0" applyFont="1" applyFill="1" applyBorder="1" applyAlignment="1">
      <alignment horizontal="center" vertical="center" wrapText="1"/>
    </xf>
    <xf numFmtId="0" fontId="42" fillId="0" borderId="31" xfId="0" applyFont="1" applyFill="1" applyBorder="1" applyAlignment="1">
      <alignment horizontal="center" vertical="center" wrapText="1"/>
    </xf>
    <xf numFmtId="0" fontId="32" fillId="18" borderId="27" xfId="0" applyFont="1" applyFill="1" applyBorder="1" applyAlignment="1">
      <alignment horizontal="center" vertical="center"/>
    </xf>
    <xf numFmtId="0" fontId="32" fillId="18" borderId="6" xfId="0" applyFont="1" applyFill="1" applyBorder="1" applyAlignment="1">
      <alignment horizontal="center" vertical="center"/>
    </xf>
    <xf numFmtId="0" fontId="32" fillId="18" borderId="10" xfId="0" applyFont="1" applyFill="1" applyBorder="1" applyAlignment="1">
      <alignment horizontal="center" vertical="center"/>
    </xf>
    <xf numFmtId="0" fontId="32" fillId="18" borderId="7" xfId="0" applyFont="1" applyFill="1" applyBorder="1" applyAlignment="1">
      <alignment horizontal="center" vertical="center"/>
    </xf>
    <xf numFmtId="0" fontId="31" fillId="19" borderId="11" xfId="0" applyFont="1" applyFill="1" applyBorder="1" applyAlignment="1">
      <alignment horizontal="center"/>
    </xf>
    <xf numFmtId="0" fontId="31" fillId="19" borderId="0" xfId="0" applyFont="1" applyFill="1" applyAlignment="1">
      <alignment horizontal="center" vertical="center"/>
    </xf>
    <xf numFmtId="0" fontId="31" fillId="19" borderId="11" xfId="0" applyFont="1" applyFill="1" applyBorder="1" applyAlignment="1">
      <alignment horizontal="center" vertical="center"/>
    </xf>
    <xf numFmtId="0" fontId="14" fillId="10" borderId="28" xfId="0" applyFont="1" applyFill="1" applyBorder="1" applyAlignment="1">
      <alignment horizontal="center" vertical="center"/>
    </xf>
    <xf numFmtId="0" fontId="14" fillId="10" borderId="12" xfId="0" applyFont="1" applyFill="1" applyBorder="1" applyAlignment="1">
      <alignment horizontal="center" vertical="center"/>
    </xf>
    <xf numFmtId="0" fontId="14" fillId="10" borderId="40" xfId="0" applyFont="1" applyFill="1" applyBorder="1" applyAlignment="1">
      <alignment horizontal="center" vertical="center"/>
    </xf>
    <xf numFmtId="0" fontId="14" fillId="10" borderId="11" xfId="0" applyFont="1" applyFill="1" applyBorder="1" applyAlignment="1">
      <alignment horizontal="center" vertical="center"/>
    </xf>
    <xf numFmtId="0" fontId="14" fillId="10" borderId="22" xfId="0" applyFont="1" applyFill="1" applyBorder="1" applyAlignment="1">
      <alignment horizontal="center"/>
    </xf>
    <xf numFmtId="0" fontId="14" fillId="10" borderId="29" xfId="0" applyFont="1" applyFill="1" applyBorder="1" applyAlignment="1">
      <alignment horizontal="center"/>
    </xf>
    <xf numFmtId="0" fontId="20" fillId="10" borderId="28" xfId="0" applyFont="1" applyFill="1" applyBorder="1" applyAlignment="1">
      <alignment horizontal="center" vertical="center"/>
    </xf>
    <xf numFmtId="0" fontId="20" fillId="10" borderId="12" xfId="0" applyFont="1" applyFill="1" applyBorder="1" applyAlignment="1">
      <alignment horizontal="center" vertical="center"/>
    </xf>
    <xf numFmtId="0" fontId="20" fillId="10" borderId="33" xfId="0" applyFont="1" applyFill="1" applyBorder="1" applyAlignment="1">
      <alignment horizontal="center" vertical="center"/>
    </xf>
    <xf numFmtId="0" fontId="20" fillId="10" borderId="14" xfId="0" applyFont="1" applyFill="1" applyBorder="1" applyAlignment="1">
      <alignment horizontal="center" vertical="center"/>
    </xf>
    <xf numFmtId="0" fontId="20" fillId="10" borderId="15" xfId="0" applyFont="1" applyFill="1" applyBorder="1" applyAlignment="1">
      <alignment horizontal="center" vertical="center"/>
    </xf>
    <xf numFmtId="0" fontId="20" fillId="10" borderId="37" xfId="0" applyFont="1" applyFill="1" applyBorder="1" applyAlignment="1">
      <alignment horizontal="center" vertical="center"/>
    </xf>
    <xf numFmtId="0" fontId="14" fillId="10" borderId="28" xfId="0" applyFont="1" applyFill="1" applyBorder="1" applyAlignment="1">
      <alignment horizontal="center" vertical="center" wrapText="1"/>
    </xf>
    <xf numFmtId="0" fontId="14" fillId="10" borderId="12" xfId="0" applyFont="1" applyFill="1" applyBorder="1" applyAlignment="1">
      <alignment horizontal="center" vertical="center" wrapText="1"/>
    </xf>
    <xf numFmtId="0" fontId="14" fillId="10" borderId="40" xfId="0" applyFont="1" applyFill="1" applyBorder="1" applyAlignment="1">
      <alignment horizontal="center" vertical="center" wrapText="1"/>
    </xf>
    <xf numFmtId="0" fontId="14" fillId="10" borderId="11" xfId="0" applyFont="1" applyFill="1" applyBorder="1" applyAlignment="1">
      <alignment horizontal="center" vertical="center" wrapText="1"/>
    </xf>
    <xf numFmtId="0" fontId="14" fillId="10" borderId="22" xfId="0" applyFont="1" applyFill="1" applyBorder="1" applyAlignment="1">
      <alignment horizontal="center" wrapText="1"/>
    </xf>
    <xf numFmtId="0" fontId="14" fillId="10" borderId="29" xfId="0" applyFont="1" applyFill="1" applyBorder="1" applyAlignment="1">
      <alignment horizontal="center" wrapText="1"/>
    </xf>
    <xf numFmtId="0" fontId="11" fillId="9" borderId="0" xfId="0" applyFont="1" applyFill="1" applyAlignment="1">
      <alignment horizontal="center"/>
    </xf>
    <xf numFmtId="0" fontId="14" fillId="10" borderId="12" xfId="0" applyFont="1" applyFill="1" applyBorder="1" applyAlignment="1">
      <alignment horizontal="center"/>
    </xf>
    <xf numFmtId="0" fontId="14" fillId="10" borderId="33" xfId="0" applyFont="1" applyFill="1" applyBorder="1" applyAlignment="1">
      <alignment horizontal="center"/>
    </xf>
    <xf numFmtId="0" fontId="14" fillId="10" borderId="13" xfId="0" applyFont="1" applyFill="1" applyBorder="1" applyAlignment="1">
      <alignment horizontal="center" vertical="center"/>
    </xf>
    <xf numFmtId="0" fontId="14" fillId="10" borderId="0" xfId="0" applyFont="1" applyFill="1" applyBorder="1" applyAlignment="1">
      <alignment horizontal="center" vertical="center"/>
    </xf>
    <xf numFmtId="0" fontId="8" fillId="7" borderId="20" xfId="0" applyFont="1" applyFill="1" applyBorder="1" applyAlignment="1">
      <alignment horizontal="center" vertical="center" wrapText="1" readingOrder="1"/>
    </xf>
    <xf numFmtId="0" fontId="8" fillId="7" borderId="21" xfId="0" applyFont="1" applyFill="1" applyBorder="1" applyAlignment="1">
      <alignment horizontal="center" vertical="center" wrapText="1" readingOrder="1"/>
    </xf>
    <xf numFmtId="0" fontId="9" fillId="7" borderId="20" xfId="0" applyFont="1" applyFill="1" applyBorder="1" applyAlignment="1">
      <alignment horizontal="center" vertical="center" wrapText="1" readingOrder="1"/>
    </xf>
    <xf numFmtId="0" fontId="9" fillId="7" borderId="39" xfId="0" applyFont="1" applyFill="1" applyBorder="1" applyAlignment="1">
      <alignment horizontal="center" vertical="center" wrapText="1" readingOrder="1"/>
    </xf>
    <xf numFmtId="0" fontId="40" fillId="0" borderId="0" xfId="0" applyFont="1" applyAlignment="1">
      <alignment horizontal="left"/>
    </xf>
    <xf numFmtId="0" fontId="16" fillId="0" borderId="1" xfId="0" applyFont="1" applyBorder="1" applyAlignment="1">
      <alignment horizontal="center" vertical="center"/>
    </xf>
    <xf numFmtId="0" fontId="14" fillId="10" borderId="1" xfId="0" applyFont="1" applyFill="1" applyBorder="1" applyAlignment="1">
      <alignment horizontal="center" vertical="center"/>
    </xf>
    <xf numFmtId="0" fontId="14" fillId="10" borderId="1" xfId="0" applyFont="1" applyFill="1" applyBorder="1" applyAlignment="1">
      <alignment horizontal="center"/>
    </xf>
    <xf numFmtId="0" fontId="20" fillId="10" borderId="13" xfId="0" applyFont="1" applyFill="1" applyBorder="1" applyAlignment="1">
      <alignment horizontal="center" vertical="center"/>
    </xf>
    <xf numFmtId="0" fontId="20" fillId="10" borderId="0" xfId="0" applyFont="1" applyFill="1" applyBorder="1" applyAlignment="1">
      <alignment horizontal="center" vertical="center"/>
    </xf>
    <xf numFmtId="0" fontId="41" fillId="0" borderId="56" xfId="0" applyFont="1" applyFill="1" applyBorder="1" applyAlignment="1">
      <alignment horizontal="center" vertical="center" wrapText="1"/>
    </xf>
    <xf numFmtId="0" fontId="41" fillId="0" borderId="46" xfId="0" applyFont="1" applyFill="1" applyBorder="1" applyAlignment="1">
      <alignment horizontal="center" vertical="center" wrapText="1"/>
    </xf>
    <xf numFmtId="0" fontId="41" fillId="0" borderId="57" xfId="0" applyFont="1" applyFill="1" applyBorder="1" applyAlignment="1">
      <alignment horizontal="center" vertical="center" wrapText="1"/>
    </xf>
  </cellXfs>
  <cellStyles count="4">
    <cellStyle name="Normal" xfId="0" builtinId="0"/>
    <cellStyle name="Normal 2" xfId="2"/>
    <cellStyle name="Normal 4" xfId="3"/>
    <cellStyle name="Normal_FORMATOS 2" xfId="1"/>
  </cellStyles>
  <dxfs count="10">
    <dxf>
      <fill>
        <patternFill>
          <bgColor rgb="FFFF7C80"/>
        </patternFill>
      </fill>
    </dxf>
    <dxf>
      <fill>
        <patternFill>
          <bgColor theme="9" tint="0.59996337778862885"/>
        </patternFill>
      </fill>
    </dxf>
    <dxf>
      <fill>
        <patternFill>
          <bgColor rgb="FFFFFF00"/>
        </patternFill>
      </fill>
    </dxf>
    <dxf>
      <fill>
        <patternFill>
          <bgColor rgb="FF00B0F0"/>
        </patternFill>
      </fill>
    </dxf>
    <dxf>
      <fill>
        <patternFill>
          <bgColor rgb="FFFFC000"/>
        </patternFill>
      </fill>
    </dxf>
    <dxf>
      <fill>
        <patternFill>
          <bgColor rgb="FFFF0000"/>
        </patternFill>
      </fill>
    </dxf>
    <dxf>
      <fill>
        <patternFill>
          <bgColor rgb="FFFF0000"/>
        </patternFill>
      </fill>
    </dxf>
    <dxf>
      <fill>
        <patternFill>
          <bgColor rgb="FF10B503"/>
        </patternFill>
      </fill>
    </dxf>
    <dxf>
      <fill>
        <patternFill>
          <bgColor rgb="FFFFFF00"/>
        </patternFill>
      </fill>
    </dxf>
    <dxf>
      <fill>
        <patternFill>
          <bgColor theme="7"/>
        </patternFill>
      </fill>
    </dxf>
  </dxfs>
  <tableStyles count="0" defaultTableStyle="TableStyleMedium2" defaultPivotStyle="PivotStyleLight16"/>
  <colors>
    <mruColors>
      <color rgb="FF10B503"/>
      <color rgb="FF00FF00"/>
      <color rgb="FF66FF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676854</xdr:colOff>
      <xdr:row>0</xdr:row>
      <xdr:rowOff>135732</xdr:rowOff>
    </xdr:from>
    <xdr:to>
      <xdr:col>1</xdr:col>
      <xdr:colOff>3440644</xdr:colOff>
      <xdr:row>0</xdr:row>
      <xdr:rowOff>853350</xdr:rowOff>
    </xdr:to>
    <xdr:pic>
      <xdr:nvPicPr>
        <xdr:cNvPr id="2" name="Imagen 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6479" y="135732"/>
          <a:ext cx="2763790" cy="71761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748394</xdr:colOff>
      <xdr:row>0</xdr:row>
      <xdr:rowOff>163286</xdr:rowOff>
    </xdr:from>
    <xdr:to>
      <xdr:col>3</xdr:col>
      <xdr:colOff>693965</xdr:colOff>
      <xdr:row>0</xdr:row>
      <xdr:rowOff>1401535</xdr:rowOff>
    </xdr:to>
    <xdr:pic>
      <xdr:nvPicPr>
        <xdr:cNvPr id="2" name="Picture 7"/>
        <xdr:cNvPicPr/>
      </xdr:nvPicPr>
      <xdr:blipFill>
        <a:blip xmlns:r="http://schemas.openxmlformats.org/officeDocument/2006/relationships" r:embed="rId1"/>
        <a:stretch>
          <a:fillRect/>
        </a:stretch>
      </xdr:blipFill>
      <xdr:spPr>
        <a:xfrm>
          <a:off x="748394" y="163286"/>
          <a:ext cx="3810000" cy="1238249"/>
        </a:xfrm>
        <a:prstGeom prst="rect">
          <a:avLst/>
        </a:prstGeom>
      </xdr:spPr>
    </xdr:pic>
    <xdr:clientData/>
  </xdr:twoCellAnchor>
  <xdr:oneCellAnchor>
    <xdr:from>
      <xdr:col>14</xdr:col>
      <xdr:colOff>145297</xdr:colOff>
      <xdr:row>28</xdr:row>
      <xdr:rowOff>0</xdr:rowOff>
    </xdr:from>
    <xdr:ext cx="184731" cy="264560"/>
    <xdr:sp macro="" textlink="">
      <xdr:nvSpPr>
        <xdr:cNvPr id="3" name="2 CuadroTexto">
          <a:extLst>
            <a:ext uri="{FF2B5EF4-FFF2-40B4-BE49-F238E27FC236}">
              <a16:creationId xmlns:a16="http://schemas.microsoft.com/office/drawing/2014/main" xmlns="" id="{00000000-0008-0000-0000-000005000000}"/>
            </a:ext>
          </a:extLst>
        </xdr:cNvPr>
        <xdr:cNvSpPr txBox="1"/>
      </xdr:nvSpPr>
      <xdr:spPr>
        <a:xfrm>
          <a:off x="19157197" y="1616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9525</xdr:colOff>
      <xdr:row>1</xdr:row>
      <xdr:rowOff>9525</xdr:rowOff>
    </xdr:from>
    <xdr:to>
      <xdr:col>17</xdr:col>
      <xdr:colOff>742951</xdr:colOff>
      <xdr:row>16</xdr:row>
      <xdr:rowOff>152401</xdr:rowOff>
    </xdr:to>
    <xdr:pic>
      <xdr:nvPicPr>
        <xdr:cNvPr id="2" name="Imagen 1">
          <a:extLst>
            <a:ext uri="{FF2B5EF4-FFF2-40B4-BE49-F238E27FC236}">
              <a16:creationId xmlns:a16="http://schemas.microsoft.com/office/drawing/2014/main" xmlns="" id="{00000000-0008-0000-0500-000002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533525" y="200025"/>
          <a:ext cx="12163426" cy="30003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os%20HewletPackard\Documents\Paola\IDUVI\00-%20IDUVI\IDUVI%202017\Documentaci&#243;n\1.Planeacion\MR-PI-01%20MAPA%20DE%20RIEGOS%20DEL%20PROCESO%20PLANEACI&#211;N%20version%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aola.guevara/Desktop/paola/RT%20RG%20mapa%20de%20Riesgos%20aprobado%20(23082019)%20%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ivorn\chvdfs\Comun\00.%20ISO%2055001\2.%20PEGA\Objetivos\Plan%20Estrategico%20Chivor%202016%20070920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VONNE-PC\Salva%20PC\Users\martin.puerto\Documents\Martin%202015\Riesgos\Copia%20de%20PROPUESTA%20MAPA%20DE%20RIESGOS%20SNR%202013%20final.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Ivonne/Downloads/SGC-FTO-064%20Evaluaci&#243;n%20R%20y%20O%20Planificaci&#243;n%20Sistema%20Gesti&#243;n%20111020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SGC\7.%20Administracion%20de%20intervenciones\7.1%20Indicadores\2014\SGC-FTO-000%20Desviaci&#243;n%20en%20la%20planeaci&#243;n%20de%20recursos%20($)%20-%20PG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ocumentos%20HewletPackard\Downloads\ANEXO%201%20.%20MAPA%20DE%20RIESGOS%203x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PROCESO"/>
      <sheetName val="MAPA RIESGOS PROCESO"/>
      <sheetName val="MATRIZ DE CALIFICACIÓN"/>
      <sheetName val="Impacto Corrupcion Riesgo 3"/>
      <sheetName val="Autoseguimientos"/>
      <sheetName val="Hoja1"/>
      <sheetName val="Listas"/>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N2" t="str">
            <v>Planeación Institucional</v>
          </cell>
        </row>
        <row r="3">
          <cell r="F3" t="str">
            <v>Preventivo</v>
          </cell>
          <cell r="J3" t="str">
            <v>EXTERNO</v>
          </cell>
          <cell r="K3" t="str">
            <v>INTERNO</v>
          </cell>
          <cell r="N3" t="str">
            <v>Mejoramiento Continuo</v>
          </cell>
          <cell r="R3" t="str">
            <v>Riesgo_Estratégico</v>
          </cell>
          <cell r="S3" t="str">
            <v>Riesgo_de_Imagen</v>
          </cell>
          <cell r="T3" t="str">
            <v>Riesgo_Operativo</v>
          </cell>
          <cell r="U3" t="str">
            <v>Riesgo_Financiero</v>
          </cell>
          <cell r="V3" t="str">
            <v xml:space="preserve">Riesgo_de_Cumplimiento </v>
          </cell>
          <cell r="W3" t="str">
            <v>Riesgo_Legal</v>
          </cell>
          <cell r="X3" t="str">
            <v>Riesgo_de_Tecnología</v>
          </cell>
          <cell r="Y3" t="str">
            <v>Riesgo_de_Corrupción</v>
          </cell>
        </row>
        <row r="4">
          <cell r="F4" t="str">
            <v>Correctivo</v>
          </cell>
          <cell r="J4" t="str">
            <v>Económicos</v>
          </cell>
          <cell r="K4" t="str">
            <v>Comunicación Interna</v>
          </cell>
          <cell r="N4" t="str">
            <v>Atención al ciudadano y comunicaciones</v>
          </cell>
        </row>
        <row r="5">
          <cell r="F5" t="str">
            <v>Detectivos</v>
          </cell>
          <cell r="J5" t="str">
            <v>Medioambientales</v>
          </cell>
          <cell r="K5" t="str">
            <v>Estratégicos</v>
          </cell>
          <cell r="N5" t="str">
            <v>Gestión Inmobiliaria</v>
          </cell>
        </row>
        <row r="6">
          <cell r="J6" t="str">
            <v>Políticos</v>
          </cell>
          <cell r="K6" t="str">
            <v>Financieros</v>
          </cell>
          <cell r="N6" t="str">
            <v>Habitabilidad</v>
          </cell>
        </row>
        <row r="7">
          <cell r="J7" t="str">
            <v>Socioculturales</v>
          </cell>
          <cell r="K7" t="str">
            <v>Infraestructura</v>
          </cell>
          <cell r="N7" t="str">
            <v>Gestión Humana</v>
          </cell>
        </row>
        <row r="8">
          <cell r="J8" t="str">
            <v>Tecnológicos</v>
          </cell>
          <cell r="K8" t="str">
            <v>Personal</v>
          </cell>
          <cell r="N8" t="str">
            <v>Gestión Jurídica</v>
          </cell>
        </row>
        <row r="9">
          <cell r="J9" t="str">
            <v>Jurídicos</v>
          </cell>
          <cell r="K9" t="str">
            <v>Procesos</v>
          </cell>
          <cell r="N9" t="str">
            <v>Gestión Documental</v>
          </cell>
        </row>
        <row r="10">
          <cell r="J10" t="str">
            <v>Relación con otras entidades</v>
          </cell>
          <cell r="K10" t="str">
            <v>Tecnología</v>
          </cell>
          <cell r="N10" t="str">
            <v>Gestión Financiera</v>
          </cell>
        </row>
        <row r="11">
          <cell r="N11" t="str">
            <v>Contratación</v>
          </cell>
        </row>
        <row r="12">
          <cell r="A12" t="str">
            <v xml:space="preserve">1. El evento puede ocurrir solo en circunstancias excepcionales.
Orientador
(No se ha presentado en los últimos 5 años)
</v>
          </cell>
          <cell r="C12" t="str">
            <v xml:space="preserve">1. Raro </v>
          </cell>
          <cell r="N12" t="str">
            <v>Gestión de recursos fisicos</v>
          </cell>
        </row>
        <row r="13">
          <cell r="A13" t="str">
            <v>2. El evento puede ocurrir en algún momento
Orientador
(Al menos de 1 vez en los últimos 5 años)</v>
          </cell>
          <cell r="C13" t="str">
            <v>2. Improbable</v>
          </cell>
          <cell r="N13" t="str">
            <v>Gestión TICS</v>
          </cell>
        </row>
        <row r="14">
          <cell r="A14" t="str">
            <v>3. El evento podría ocurrir en algún momento
Orientador
(Al menos de 1 vez en los últimos 2 años)</v>
          </cell>
          <cell r="C14" t="str">
            <v>3. Posible</v>
          </cell>
          <cell r="N14" t="str">
            <v>Evaluación Independiente</v>
          </cell>
        </row>
        <row r="15">
          <cell r="A15" t="str">
            <v>4. El evento probablemente ocurrirá en la mayoría de las circunstancias
Orientador
(Al menos de 1 vez en el último año)</v>
          </cell>
          <cell r="C15" t="str">
            <v>4. Probable</v>
          </cell>
          <cell r="N15">
            <v>0</v>
          </cell>
        </row>
        <row r="16">
          <cell r="A16" t="str">
            <v>5. Se espera que el evento ocurra en la mayoría de las circunstancias
Orientador
(Más de 1 vez al año)</v>
          </cell>
          <cell r="C16" t="str">
            <v>5. Casi seguro</v>
          </cell>
          <cell r="N16">
            <v>0</v>
          </cell>
        </row>
        <row r="17">
          <cell r="N17">
            <v>0</v>
          </cell>
        </row>
        <row r="18">
          <cell r="N18">
            <v>0</v>
          </cell>
        </row>
        <row r="19">
          <cell r="N19">
            <v>0</v>
          </cell>
        </row>
        <row r="20">
          <cell r="N20">
            <v>0</v>
          </cell>
        </row>
        <row r="21">
          <cell r="N21">
            <v>0</v>
          </cell>
        </row>
        <row r="22">
          <cell r="N22">
            <v>0</v>
          </cell>
        </row>
        <row r="24">
          <cell r="K24" t="str">
            <v>1er Corte: Enero - Abril</v>
          </cell>
        </row>
        <row r="25">
          <cell r="K25" t="str">
            <v>2do Corte: Mayo - Agosto</v>
          </cell>
        </row>
        <row r="26">
          <cell r="K26" t="str">
            <v xml:space="preserve">3er Corte: Septiembre - Diciembre </v>
          </cell>
        </row>
        <row r="28">
          <cell r="K28">
            <v>2016</v>
          </cell>
        </row>
        <row r="29">
          <cell r="K29">
            <v>2017</v>
          </cell>
        </row>
        <row r="30">
          <cell r="K30">
            <v>2018</v>
          </cell>
          <cell r="N30">
            <v>0</v>
          </cell>
        </row>
        <row r="31">
          <cell r="K31">
            <v>2019</v>
          </cell>
          <cell r="N31">
            <v>0</v>
          </cell>
        </row>
        <row r="32">
          <cell r="K32">
            <v>2020</v>
          </cell>
          <cell r="N32">
            <v>0</v>
          </cell>
        </row>
        <row r="33">
          <cell r="K33">
            <v>2021</v>
          </cell>
          <cell r="N33">
            <v>0</v>
          </cell>
        </row>
        <row r="34">
          <cell r="K34">
            <v>2022</v>
          </cell>
          <cell r="N34">
            <v>0</v>
          </cell>
        </row>
        <row r="35">
          <cell r="N35">
            <v>0</v>
          </cell>
        </row>
        <row r="36">
          <cell r="N36">
            <v>0</v>
          </cell>
        </row>
        <row r="37">
          <cell r="N37">
            <v>0</v>
          </cell>
        </row>
        <row r="38">
          <cell r="N38">
            <v>0</v>
          </cell>
        </row>
        <row r="39">
          <cell r="N39">
            <v>0</v>
          </cell>
        </row>
        <row r="40">
          <cell r="N40">
            <v>0</v>
          </cell>
        </row>
        <row r="41">
          <cell r="N41">
            <v>0</v>
          </cell>
        </row>
        <row r="42">
          <cell r="N42">
            <v>0</v>
          </cell>
        </row>
        <row r="43">
          <cell r="N43">
            <v>0</v>
          </cell>
        </row>
        <row r="44">
          <cell r="N44">
            <v>0</v>
          </cell>
        </row>
        <row r="45">
          <cell r="N45">
            <v>0</v>
          </cell>
        </row>
        <row r="46">
          <cell r="N46">
            <v>0</v>
          </cell>
        </row>
        <row r="47">
          <cell r="N47">
            <v>0</v>
          </cell>
        </row>
        <row r="48">
          <cell r="N48">
            <v>0</v>
          </cell>
        </row>
        <row r="49">
          <cell r="N49">
            <v>0</v>
          </cell>
        </row>
        <row r="50">
          <cell r="N50">
            <v>0</v>
          </cell>
        </row>
        <row r="51">
          <cell r="N51">
            <v>0</v>
          </cell>
        </row>
        <row r="52">
          <cell r="N52">
            <v>0</v>
          </cell>
        </row>
        <row r="53">
          <cell r="N53">
            <v>0</v>
          </cell>
        </row>
        <row r="54">
          <cell r="N54">
            <v>0</v>
          </cell>
        </row>
        <row r="55">
          <cell r="N55">
            <v>0</v>
          </cell>
        </row>
        <row r="56">
          <cell r="N56">
            <v>0</v>
          </cell>
        </row>
        <row r="57">
          <cell r="N57">
            <v>0</v>
          </cell>
        </row>
        <row r="58">
          <cell r="N58">
            <v>0</v>
          </cell>
        </row>
        <row r="59">
          <cell r="N59">
            <v>0</v>
          </cell>
        </row>
        <row r="60">
          <cell r="N60">
            <v>0</v>
          </cell>
        </row>
        <row r="61">
          <cell r="N61">
            <v>0</v>
          </cell>
        </row>
        <row r="62">
          <cell r="N62">
            <v>0</v>
          </cell>
        </row>
        <row r="63">
          <cell r="N63">
            <v>0</v>
          </cell>
        </row>
        <row r="64">
          <cell r="N64">
            <v>0</v>
          </cell>
        </row>
        <row r="65">
          <cell r="N65">
            <v>0</v>
          </cell>
        </row>
        <row r="66">
          <cell r="N66">
            <v>0</v>
          </cell>
        </row>
        <row r="67">
          <cell r="N67">
            <v>0</v>
          </cell>
        </row>
        <row r="68">
          <cell r="N68">
            <v>0</v>
          </cell>
        </row>
        <row r="69">
          <cell r="N69">
            <v>0</v>
          </cell>
        </row>
        <row r="70">
          <cell r="N70">
            <v>0</v>
          </cell>
        </row>
        <row r="71">
          <cell r="N71">
            <v>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Nuevas"/>
      <sheetName val="CONTEXTO PROCESO"/>
      <sheetName val="Mapa de Riesgos"/>
      <sheetName val="MATRIZ DE CALIFICACIÓN"/>
      <sheetName val="Impacto Corrupcion"/>
      <sheetName val="Evaluación Diseño Control"/>
      <sheetName val="Autoseguimientos"/>
      <sheetName val="Hoja1"/>
      <sheetName val="Evalua Control"/>
    </sheetNames>
    <sheetDataSet>
      <sheetData sheetId="0">
        <row r="2">
          <cell r="A2" t="str">
            <v>Políticos</v>
          </cell>
          <cell r="B2" t="str">
            <v>Financieros</v>
          </cell>
          <cell r="C2" t="str">
            <v>Diseño del proceso</v>
          </cell>
        </row>
        <row r="3">
          <cell r="A3" t="str">
            <v>Económicos y financieros</v>
          </cell>
          <cell r="B3" t="str">
            <v>Personal</v>
          </cell>
          <cell r="C3" t="str">
            <v>Interacciones con otros procesos</v>
          </cell>
        </row>
        <row r="4">
          <cell r="A4" t="str">
            <v>Sociales y culturales</v>
          </cell>
          <cell r="B4" t="str">
            <v>Procesos</v>
          </cell>
          <cell r="C4" t="str">
            <v>Transversalidad</v>
          </cell>
        </row>
        <row r="5">
          <cell r="A5" t="str">
            <v xml:space="preserve">Tecnológicos </v>
          </cell>
          <cell r="B5" t="str">
            <v>Tecnología</v>
          </cell>
          <cell r="C5" t="str">
            <v>Procedimientos asociados</v>
          </cell>
        </row>
        <row r="6">
          <cell r="A6" t="str">
            <v xml:space="preserve">Ambientales </v>
          </cell>
          <cell r="B6" t="str">
            <v>Estratégicos</v>
          </cell>
          <cell r="C6" t="str">
            <v>Responsables del proceso</v>
          </cell>
        </row>
        <row r="7">
          <cell r="A7" t="str">
            <v>Legales y reglamentarios</v>
          </cell>
          <cell r="B7" t="str">
            <v>Comunicación interna</v>
          </cell>
          <cell r="C7" t="str">
            <v>Comunicación entre los procesos</v>
          </cell>
        </row>
        <row r="8">
          <cell r="C8" t="str">
            <v>Activos de seguridad digital del proceso</v>
          </cell>
        </row>
      </sheetData>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ategias"/>
      <sheetName val="Tabla Despliegue negocio"/>
      <sheetName val="Tabla Despliegue área"/>
      <sheetName val="Hoja5"/>
      <sheetName val="Listados Focus Estrategicos"/>
      <sheetName val="Hoja2"/>
      <sheetName val="Tabla Despliegue negocio (2)"/>
    </sheetNames>
    <sheetDataSet>
      <sheetData sheetId="0"/>
      <sheetData sheetId="1"/>
      <sheetData sheetId="2"/>
      <sheetData sheetId="3"/>
      <sheetData sheetId="4">
        <row r="49">
          <cell r="B49" t="str">
            <v>Valores_AES</v>
          </cell>
          <cell r="C49" t="str">
            <v>Pilar_del_Templo_Estratégico</v>
          </cell>
          <cell r="D49" t="str">
            <v>Bases_del_Templo_Estratégico</v>
          </cell>
          <cell r="E49" t="str">
            <v>Spark_2016</v>
          </cell>
          <cell r="F49" t="str">
            <v>Iniciativas_COO</v>
          </cell>
        </row>
        <row r="50">
          <cell r="B50" t="str">
            <v>Put Safety First</v>
          </cell>
          <cell r="C50" t="str">
            <v>Aprovechar las plataformas</v>
          </cell>
          <cell r="D50" t="str">
            <v>Orientación al mercado</v>
          </cell>
          <cell r="E50" t="str">
            <v>Leveraging Economies of Scale</v>
          </cell>
          <cell r="F50" t="str">
            <v>5x5</v>
          </cell>
        </row>
        <row r="51">
          <cell r="B51" t="str">
            <v>Act with Integrity</v>
          </cell>
          <cell r="C51" t="str">
            <v>Desempeño Excelente</v>
          </cell>
          <cell r="D51" t="str">
            <v>Excelencia Financiera</v>
          </cell>
          <cell r="E51" t="str">
            <v>Synchronizing processes</v>
          </cell>
          <cell r="F51" t="str">
            <v>10x10</v>
          </cell>
        </row>
        <row r="52">
          <cell r="B52" t="str">
            <v>Honor Commitments</v>
          </cell>
          <cell r="C52" t="str">
            <v>Ampliar el acceso al Capital</v>
          </cell>
          <cell r="D52" t="str">
            <v>Innovación</v>
          </cell>
          <cell r="E52" t="str">
            <v>Replicating Practices</v>
          </cell>
          <cell r="F52" t="str">
            <v>AMS</v>
          </cell>
        </row>
        <row r="53">
          <cell r="B53" t="str">
            <v>Strive for Excellence</v>
          </cell>
          <cell r="C53" t="str">
            <v>Reducir Complejidades</v>
          </cell>
          <cell r="D53" t="str">
            <v>Participación de grupos de interés</v>
          </cell>
          <cell r="E53" t="str">
            <v>Investing capital in line with our strategy</v>
          </cell>
          <cell r="F53" t="str">
            <v>ISO 55001</v>
          </cell>
        </row>
        <row r="54">
          <cell r="B54" t="str">
            <v>Have Fun Through Work</v>
          </cell>
          <cell r="D54" t="str">
            <v>Personas</v>
          </cell>
          <cell r="E54" t="str">
            <v>Executing on our construction pipeline</v>
          </cell>
        </row>
        <row r="55">
          <cell r="E55" t="str">
            <v>Achieving $150 million in cost savings and revenue enhancement</v>
          </cell>
        </row>
        <row r="56">
          <cell r="E56" t="str">
            <v>Engaging the star power of our people</v>
          </cell>
        </row>
      </sheetData>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
      <sheetName val="Mapa Riesgos  (final)"/>
      <sheetName val="Tablas de Valoracion"/>
      <sheetName val="Evalua Control"/>
      <sheetName val="Escala"/>
      <sheetName val="Grafica Estrate"/>
      <sheetName val="Datos"/>
      <sheetName val="Copia de PROPUESTA MAPA DE RIES"/>
    </sheetNames>
    <sheetDataSet>
      <sheetData sheetId="0">
        <row r="2">
          <cell r="L2" t="str">
            <v>INT</v>
          </cell>
        </row>
      </sheetData>
      <sheetData sheetId="1"/>
      <sheetData sheetId="2">
        <row r="3">
          <cell r="B3" t="str">
            <v>Estratégico</v>
          </cell>
          <cell r="C3" t="str">
            <v>Imagen</v>
          </cell>
          <cell r="D3" t="str">
            <v>Operativos</v>
          </cell>
          <cell r="E3" t="str">
            <v>Financieros</v>
          </cell>
          <cell r="F3" t="str">
            <v xml:space="preserve">Cumplimiento </v>
          </cell>
          <cell r="G3" t="str">
            <v>Tecnología</v>
          </cell>
          <cell r="H3" t="str">
            <v>Confidencialidad</v>
          </cell>
          <cell r="I3" t="str">
            <v>Legal</v>
          </cell>
          <cell r="J3" t="str">
            <v>Corrupcion</v>
          </cell>
        </row>
      </sheetData>
      <sheetData sheetId="3" refreshError="1"/>
      <sheetData sheetId="4">
        <row r="4">
          <cell r="A4" t="str">
            <v>1. El evento puede ocurrir solo en circunstancias excepcionales.No se ha presentado en los últimos 5 años.</v>
          </cell>
          <cell r="C4" t="str">
            <v>1. Raro</v>
          </cell>
          <cell r="E4" t="str">
            <v xml:space="preserve">1. Insignificante </v>
          </cell>
        </row>
        <row r="5">
          <cell r="C5" t="str">
            <v>2. Improbable</v>
          </cell>
          <cell r="E5" t="str">
            <v xml:space="preserve">2. Menor </v>
          </cell>
        </row>
        <row r="6">
          <cell r="C6" t="str">
            <v>3. Posible</v>
          </cell>
          <cell r="E6" t="str">
            <v xml:space="preserve">3. Moderado </v>
          </cell>
        </row>
        <row r="7">
          <cell r="C7" t="str">
            <v>4. Probable</v>
          </cell>
          <cell r="E7" t="str">
            <v>4. Mayor</v>
          </cell>
        </row>
        <row r="8">
          <cell r="C8" t="str">
            <v>5. Casi Seguro</v>
          </cell>
          <cell r="E8" t="str">
            <v xml:space="preserve">5. Catastrófico </v>
          </cell>
        </row>
      </sheetData>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R-O Assesment"/>
      <sheetName val="Lista Riesgos"/>
      <sheetName val="Scale"/>
      <sheetName val="Consol"/>
      <sheetName val="Temp_RIB"/>
      <sheetName val="RIB"/>
      <sheetName val="Temp_RIM"/>
      <sheetName val="RIM"/>
      <sheetName val="Temp_RIA"/>
      <sheetName val="RIA"/>
      <sheetName val="Temp_RMB"/>
      <sheetName val="RMB"/>
      <sheetName val="Temp_RMM"/>
      <sheetName val="RMM"/>
      <sheetName val="Temp_RMA"/>
      <sheetName val="RMA"/>
      <sheetName val="Temp_RCB"/>
      <sheetName val="RCB"/>
      <sheetName val="Temp_RCM"/>
      <sheetName val="RCM"/>
      <sheetName val="Temp_RCA"/>
      <sheetName val="RCA"/>
      <sheetName val="Temp_OIB"/>
      <sheetName val="OIB"/>
      <sheetName val="Temp_OIM"/>
      <sheetName val="OIM"/>
      <sheetName val="Temp_OIA"/>
      <sheetName val="OIA"/>
      <sheetName val="Temp_OMB"/>
      <sheetName val="OMB"/>
      <sheetName val="Temp_OMM"/>
      <sheetName val="OMM"/>
      <sheetName val="Temp_OMA"/>
      <sheetName val="OMA"/>
      <sheetName val="Temp_OCB"/>
      <sheetName val="OCB"/>
      <sheetName val="Temp_OCM"/>
      <sheetName val="OCM"/>
      <sheetName val="Temp_OCA"/>
      <sheetName val="OCA"/>
      <sheetName val="Mapa Calor"/>
      <sheetName val="Criterios para Riesgos"/>
      <sheetName val="Criterios para Oportunidades"/>
    </sheetNames>
    <sheetDataSet>
      <sheetData sheetId="0"/>
      <sheetData sheetId="1"/>
      <sheetData sheetId="2"/>
      <sheetData sheetId="3">
        <row r="9">
          <cell r="A9" t="str">
            <v>Riesgo</v>
          </cell>
        </row>
        <row r="10">
          <cell r="A10" t="str">
            <v>Oportunidad</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1Q-2014"/>
      <sheetName val="2Q-2014"/>
      <sheetName val="3Q-2014"/>
      <sheetName val="4Q-2014"/>
      <sheetName val="Listas"/>
    </sheetNames>
    <sheetDataSet>
      <sheetData sheetId="0"/>
      <sheetData sheetId="1"/>
      <sheetData sheetId="2"/>
      <sheetData sheetId="3"/>
      <sheetData sheetId="4"/>
      <sheetData sheetId="5">
        <row r="3">
          <cell r="B3" t="str">
            <v>Control</v>
          </cell>
          <cell r="D3" t="str">
            <v>Eficacia</v>
          </cell>
          <cell r="H3" t="str">
            <v>1Q</v>
          </cell>
          <cell r="J3" t="str">
            <v>SI</v>
          </cell>
          <cell r="L3" t="str">
            <v>Preventiva</v>
          </cell>
        </row>
        <row r="4">
          <cell r="B4" t="str">
            <v>Desempeño</v>
          </cell>
          <cell r="D4" t="str">
            <v>Eficiencia</v>
          </cell>
          <cell r="H4" t="str">
            <v>2Q</v>
          </cell>
          <cell r="J4" t="str">
            <v>NO</v>
          </cell>
          <cell r="L4" t="str">
            <v>Correctiva</v>
          </cell>
        </row>
        <row r="5">
          <cell r="B5" t="str">
            <v>Estrategico</v>
          </cell>
          <cell r="D5" t="str">
            <v>Efectividad</v>
          </cell>
          <cell r="H5" t="str">
            <v>3Q</v>
          </cell>
          <cell r="L5" t="str">
            <v>Mejora</v>
          </cell>
        </row>
        <row r="6">
          <cell r="H6" t="str">
            <v>4Q</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ESTRATÈGICO"/>
      <sheetName val="Identificación"/>
      <sheetName val="Analisis"/>
      <sheetName val="Mapa de Riesgo"/>
      <sheetName val="MAPA DE RIESGOS"/>
      <sheetName val="Formulacion de controles"/>
      <sheetName val="Seguimiento "/>
      <sheetName val="Matriz de riesgo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H46"/>
  <sheetViews>
    <sheetView topLeftCell="B12" workbookViewId="0">
      <selection activeCell="E13" sqref="E13"/>
    </sheetView>
  </sheetViews>
  <sheetFormatPr baseColWidth="10" defaultRowHeight="15" x14ac:dyDescent="0.25"/>
  <cols>
    <col min="1" max="1" width="12.140625" customWidth="1"/>
    <col min="2" max="2" width="63.140625" bestFit="1" customWidth="1"/>
    <col min="3" max="3" width="19.5703125" customWidth="1"/>
    <col min="4" max="4" width="24.85546875" customWidth="1"/>
    <col min="5" max="5" width="14.5703125" customWidth="1"/>
    <col min="6" max="6" width="19.42578125" customWidth="1"/>
    <col min="7" max="7" width="28.7109375" bestFit="1" customWidth="1"/>
    <col min="8" max="8" width="14.7109375" customWidth="1"/>
    <col min="9" max="9" width="14" customWidth="1"/>
    <col min="10" max="10" width="14.85546875" customWidth="1"/>
    <col min="11" max="12" width="8.85546875" bestFit="1" customWidth="1"/>
    <col min="13" max="13" width="13.42578125" customWidth="1"/>
    <col min="14" max="14" width="12.28515625" customWidth="1"/>
    <col min="16" max="16" width="13.7109375" customWidth="1"/>
    <col min="17" max="17" width="15.28515625" customWidth="1"/>
    <col min="23" max="23" width="16.28515625" customWidth="1"/>
    <col min="24" max="24" width="8.85546875" bestFit="1" customWidth="1"/>
    <col min="25" max="25" width="12.140625" bestFit="1" customWidth="1"/>
    <col min="26" max="26" width="13.5703125" customWidth="1"/>
  </cols>
  <sheetData>
    <row r="1" spans="1:34" ht="75" customHeight="1" x14ac:dyDescent="0.25">
      <c r="A1" s="229"/>
      <c r="B1" s="229"/>
      <c r="C1" s="228" t="s">
        <v>123</v>
      </c>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18"/>
      <c r="AD1" s="18"/>
      <c r="AE1" s="18"/>
      <c r="AF1" s="18"/>
      <c r="AG1" s="225"/>
      <c r="AH1" s="17"/>
    </row>
    <row r="2" spans="1:34" ht="15" hidden="1" customHeight="1" x14ac:dyDescent="0.25">
      <c r="A2" s="19"/>
      <c r="B2" s="20"/>
      <c r="C2" s="20"/>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26"/>
      <c r="AH2" s="17"/>
    </row>
    <row r="3" spans="1:34" ht="15" hidden="1" customHeight="1" thickBot="1" x14ac:dyDescent="0.3">
      <c r="A3" s="22"/>
      <c r="B3" s="23"/>
      <c r="C3" s="23"/>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27"/>
      <c r="AH3" s="17"/>
    </row>
    <row r="4" spans="1:34" ht="30" x14ac:dyDescent="0.25">
      <c r="A4" s="249" t="s">
        <v>33</v>
      </c>
      <c r="B4" s="249" t="s">
        <v>0</v>
      </c>
      <c r="C4" s="238" t="s">
        <v>1</v>
      </c>
      <c r="D4" s="1" t="s">
        <v>2</v>
      </c>
      <c r="E4" s="240" t="s">
        <v>3</v>
      </c>
      <c r="F4" s="241"/>
      <c r="G4" s="240" t="s">
        <v>4</v>
      </c>
      <c r="H4" s="241"/>
      <c r="I4" s="236" t="s">
        <v>5</v>
      </c>
      <c r="J4" s="242" t="s">
        <v>6</v>
      </c>
      <c r="K4" s="242"/>
      <c r="L4" s="236" t="s">
        <v>7</v>
      </c>
      <c r="M4" s="236" t="s">
        <v>8</v>
      </c>
      <c r="N4" s="236" t="s">
        <v>9</v>
      </c>
      <c r="O4" s="236" t="s">
        <v>10</v>
      </c>
      <c r="P4" s="2" t="s">
        <v>11</v>
      </c>
      <c r="Q4" s="236" t="s">
        <v>12</v>
      </c>
      <c r="R4" s="236" t="s">
        <v>13</v>
      </c>
      <c r="S4" s="236" t="s">
        <v>14</v>
      </c>
      <c r="T4" s="236" t="s">
        <v>15</v>
      </c>
      <c r="U4" s="236" t="s">
        <v>16</v>
      </c>
      <c r="V4" s="250" t="s">
        <v>17</v>
      </c>
      <c r="W4" s="242" t="s">
        <v>6</v>
      </c>
      <c r="X4" s="242"/>
      <c r="Y4" s="236" t="s">
        <v>18</v>
      </c>
      <c r="Z4" s="236" t="s">
        <v>19</v>
      </c>
      <c r="AA4" s="236" t="s">
        <v>20</v>
      </c>
      <c r="AB4" s="236" t="s">
        <v>21</v>
      </c>
    </row>
    <row r="5" spans="1:34" ht="45" x14ac:dyDescent="0.25">
      <c r="A5" s="242"/>
      <c r="B5" s="242"/>
      <c r="C5" s="239"/>
      <c r="D5" s="3" t="s">
        <v>22</v>
      </c>
      <c r="E5" s="4" t="s">
        <v>23</v>
      </c>
      <c r="F5" s="4" t="s">
        <v>29</v>
      </c>
      <c r="G5" s="4" t="s">
        <v>24</v>
      </c>
      <c r="H5" s="4" t="s">
        <v>25</v>
      </c>
      <c r="I5" s="237"/>
      <c r="J5" s="5" t="s">
        <v>26</v>
      </c>
      <c r="K5" s="5" t="s">
        <v>27</v>
      </c>
      <c r="L5" s="237"/>
      <c r="M5" s="237"/>
      <c r="N5" s="237"/>
      <c r="O5" s="237"/>
      <c r="P5" s="5" t="s">
        <v>28</v>
      </c>
      <c r="Q5" s="237" t="s">
        <v>27</v>
      </c>
      <c r="R5" s="237" t="s">
        <v>27</v>
      </c>
      <c r="S5" s="237" t="s">
        <v>27</v>
      </c>
      <c r="T5" s="237" t="s">
        <v>27</v>
      </c>
      <c r="U5" s="237" t="s">
        <v>27</v>
      </c>
      <c r="V5" s="250" t="s">
        <v>27</v>
      </c>
      <c r="W5" s="5" t="s">
        <v>26</v>
      </c>
      <c r="X5" s="5" t="s">
        <v>27</v>
      </c>
      <c r="Y5" s="237"/>
      <c r="Z5" s="237"/>
      <c r="AA5" s="237"/>
      <c r="AB5" s="237"/>
    </row>
    <row r="6" spans="1:34" ht="120" x14ac:dyDescent="0.25">
      <c r="A6" s="247" t="s">
        <v>30</v>
      </c>
      <c r="B6" s="244" t="s">
        <v>48</v>
      </c>
      <c r="C6" s="7" t="s">
        <v>46</v>
      </c>
      <c r="D6" s="6" t="s">
        <v>34</v>
      </c>
      <c r="E6" s="6"/>
      <c r="F6" s="6" t="s">
        <v>35</v>
      </c>
      <c r="G6" s="6"/>
      <c r="H6" s="6" t="s">
        <v>36</v>
      </c>
      <c r="I6" s="6" t="s">
        <v>47</v>
      </c>
      <c r="J6" s="6">
        <v>1</v>
      </c>
      <c r="K6" s="6">
        <v>3</v>
      </c>
      <c r="L6" s="6" t="s">
        <v>38</v>
      </c>
      <c r="M6" s="6" t="s">
        <v>39</v>
      </c>
      <c r="N6" s="6" t="s">
        <v>40</v>
      </c>
      <c r="O6" s="6" t="s">
        <v>41</v>
      </c>
      <c r="P6" s="6" t="s">
        <v>26</v>
      </c>
      <c r="Q6" s="6">
        <v>15</v>
      </c>
      <c r="R6" s="6">
        <v>15</v>
      </c>
      <c r="S6" s="6">
        <v>30</v>
      </c>
      <c r="T6" s="6">
        <v>15</v>
      </c>
      <c r="U6" s="6">
        <v>25</v>
      </c>
      <c r="V6" s="6">
        <f t="shared" ref="V6:V12" si="0">SUM(Q6:U6)</f>
        <v>100</v>
      </c>
      <c r="W6" s="6">
        <v>2</v>
      </c>
      <c r="X6" s="6">
        <v>2</v>
      </c>
      <c r="Y6" s="6" t="s">
        <v>42</v>
      </c>
      <c r="Z6" s="6" t="s">
        <v>43</v>
      </c>
      <c r="AA6" s="6" t="s">
        <v>44</v>
      </c>
      <c r="AB6" s="6" t="s">
        <v>45</v>
      </c>
    </row>
    <row r="7" spans="1:34" s="11" customFormat="1" ht="156" x14ac:dyDescent="0.25">
      <c r="A7" s="248"/>
      <c r="B7" s="245"/>
      <c r="C7" s="7" t="s">
        <v>49</v>
      </c>
      <c r="D7" s="7" t="s">
        <v>49</v>
      </c>
      <c r="E7" s="7" t="s">
        <v>59</v>
      </c>
      <c r="F7" s="7" t="s">
        <v>60</v>
      </c>
      <c r="G7" s="7" t="s">
        <v>61</v>
      </c>
      <c r="H7" s="7" t="s">
        <v>62</v>
      </c>
      <c r="I7" s="8" t="s">
        <v>37</v>
      </c>
      <c r="J7" s="7">
        <v>5</v>
      </c>
      <c r="K7" s="10">
        <v>2</v>
      </c>
      <c r="L7" s="6" t="s">
        <v>63</v>
      </c>
      <c r="M7" s="6" t="s">
        <v>64</v>
      </c>
      <c r="N7" s="6" t="s">
        <v>65</v>
      </c>
      <c r="O7" s="6" t="s">
        <v>66</v>
      </c>
      <c r="P7" s="6" t="s">
        <v>26</v>
      </c>
      <c r="Q7" s="6">
        <v>15</v>
      </c>
      <c r="R7" s="6">
        <v>15</v>
      </c>
      <c r="S7" s="6"/>
      <c r="T7" s="6"/>
      <c r="U7" s="6">
        <v>25</v>
      </c>
      <c r="V7" s="6">
        <f t="shared" si="0"/>
        <v>55</v>
      </c>
      <c r="W7" s="6">
        <v>1</v>
      </c>
      <c r="X7" s="6">
        <v>2</v>
      </c>
      <c r="Y7" s="6" t="s">
        <v>67</v>
      </c>
      <c r="Z7" s="6" t="s">
        <v>43</v>
      </c>
      <c r="AA7" s="6" t="s">
        <v>68</v>
      </c>
      <c r="AB7" s="7" t="s">
        <v>117</v>
      </c>
    </row>
    <row r="8" spans="1:34" s="14" customFormat="1" ht="156" x14ac:dyDescent="0.25">
      <c r="A8" s="248"/>
      <c r="B8" s="245"/>
      <c r="C8" s="7" t="s">
        <v>50</v>
      </c>
      <c r="D8" s="7" t="s">
        <v>50</v>
      </c>
      <c r="E8" s="9" t="s">
        <v>59</v>
      </c>
      <c r="F8" s="7" t="s">
        <v>60</v>
      </c>
      <c r="G8" s="9" t="s">
        <v>61</v>
      </c>
      <c r="H8" s="7" t="s">
        <v>62</v>
      </c>
      <c r="I8" s="7" t="s">
        <v>37</v>
      </c>
      <c r="J8" s="9">
        <v>3</v>
      </c>
      <c r="K8" s="13">
        <v>1</v>
      </c>
      <c r="L8" s="7" t="s">
        <v>63</v>
      </c>
      <c r="M8" s="7" t="s">
        <v>69</v>
      </c>
      <c r="N8" s="7" t="s">
        <v>70</v>
      </c>
      <c r="O8" s="7" t="s">
        <v>66</v>
      </c>
      <c r="P8" s="7" t="s">
        <v>26</v>
      </c>
      <c r="Q8" s="7">
        <v>15</v>
      </c>
      <c r="R8" s="7">
        <v>15</v>
      </c>
      <c r="S8" s="7"/>
      <c r="T8" s="7"/>
      <c r="U8" s="7">
        <v>25</v>
      </c>
      <c r="V8" s="7">
        <f t="shared" si="0"/>
        <v>55</v>
      </c>
      <c r="W8" s="7">
        <v>1</v>
      </c>
      <c r="X8" s="7">
        <v>2</v>
      </c>
      <c r="Y8" s="7" t="s">
        <v>67</v>
      </c>
      <c r="Z8" s="7" t="s">
        <v>43</v>
      </c>
      <c r="AA8" s="7" t="s">
        <v>68</v>
      </c>
      <c r="AB8" s="7" t="s">
        <v>117</v>
      </c>
    </row>
    <row r="9" spans="1:34" ht="132" x14ac:dyDescent="0.25">
      <c r="A9" s="248"/>
      <c r="B9" s="245"/>
      <c r="C9" s="7" t="s">
        <v>51</v>
      </c>
      <c r="D9" s="7" t="s">
        <v>51</v>
      </c>
      <c r="E9" s="7" t="s">
        <v>71</v>
      </c>
      <c r="F9" s="7" t="s">
        <v>72</v>
      </c>
      <c r="G9" s="7" t="s">
        <v>73</v>
      </c>
      <c r="H9" s="7" t="s">
        <v>74</v>
      </c>
      <c r="I9" s="7" t="s">
        <v>37</v>
      </c>
      <c r="J9" s="7">
        <v>2</v>
      </c>
      <c r="K9" s="7">
        <v>2</v>
      </c>
      <c r="L9" s="7" t="s">
        <v>75</v>
      </c>
      <c r="M9" s="7" t="s">
        <v>69</v>
      </c>
      <c r="N9" s="7" t="s">
        <v>70</v>
      </c>
      <c r="O9" s="7" t="s">
        <v>76</v>
      </c>
      <c r="P9" s="7" t="s">
        <v>26</v>
      </c>
      <c r="Q9" s="7">
        <v>15</v>
      </c>
      <c r="R9" s="7">
        <v>15</v>
      </c>
      <c r="S9" s="7"/>
      <c r="T9" s="7"/>
      <c r="U9" s="7">
        <v>25</v>
      </c>
      <c r="V9" s="7">
        <f t="shared" si="0"/>
        <v>55</v>
      </c>
      <c r="W9" s="7">
        <v>1</v>
      </c>
      <c r="X9" s="7">
        <v>2</v>
      </c>
      <c r="Y9" s="7" t="s">
        <v>67</v>
      </c>
      <c r="Z9" s="7" t="s">
        <v>43</v>
      </c>
      <c r="AA9" s="7" t="s">
        <v>77</v>
      </c>
      <c r="AB9" s="7" t="s">
        <v>117</v>
      </c>
    </row>
    <row r="10" spans="1:34" ht="132" x14ac:dyDescent="0.25">
      <c r="A10" s="248"/>
      <c r="B10" s="245"/>
      <c r="C10" s="7" t="s">
        <v>52</v>
      </c>
      <c r="D10" s="7" t="s">
        <v>52</v>
      </c>
      <c r="E10" s="7" t="s">
        <v>71</v>
      </c>
      <c r="F10" s="7" t="s">
        <v>78</v>
      </c>
      <c r="G10" s="7" t="s">
        <v>79</v>
      </c>
      <c r="H10" s="7" t="s">
        <v>80</v>
      </c>
      <c r="I10" s="7" t="s">
        <v>37</v>
      </c>
      <c r="J10" s="7">
        <v>2</v>
      </c>
      <c r="K10" s="7">
        <v>2</v>
      </c>
      <c r="L10" s="7" t="s">
        <v>75</v>
      </c>
      <c r="M10" s="7" t="s">
        <v>69</v>
      </c>
      <c r="N10" s="7" t="s">
        <v>70</v>
      </c>
      <c r="O10" s="7" t="s">
        <v>81</v>
      </c>
      <c r="P10" s="7" t="s">
        <v>26</v>
      </c>
      <c r="Q10" s="7">
        <v>15</v>
      </c>
      <c r="R10" s="7">
        <v>15</v>
      </c>
      <c r="S10" s="7"/>
      <c r="T10" s="7"/>
      <c r="U10" s="7">
        <v>25</v>
      </c>
      <c r="V10" s="7">
        <f t="shared" si="0"/>
        <v>55</v>
      </c>
      <c r="W10" s="7">
        <v>1</v>
      </c>
      <c r="X10" s="7">
        <v>2</v>
      </c>
      <c r="Y10" s="7" t="s">
        <v>67</v>
      </c>
      <c r="Z10" s="7" t="s">
        <v>43</v>
      </c>
      <c r="AA10" s="7" t="s">
        <v>82</v>
      </c>
      <c r="AB10" s="7" t="s">
        <v>117</v>
      </c>
    </row>
    <row r="11" spans="1:34" ht="132" x14ac:dyDescent="0.25">
      <c r="A11" s="248"/>
      <c r="B11" s="245"/>
      <c r="C11" s="7" t="s">
        <v>53</v>
      </c>
      <c r="D11" s="7" t="s">
        <v>53</v>
      </c>
      <c r="E11" s="7" t="s">
        <v>83</v>
      </c>
      <c r="F11" s="7" t="s">
        <v>78</v>
      </c>
      <c r="G11" s="7" t="s">
        <v>79</v>
      </c>
      <c r="H11" s="7" t="s">
        <v>80</v>
      </c>
      <c r="I11" s="7" t="s">
        <v>37</v>
      </c>
      <c r="J11" s="7">
        <v>2</v>
      </c>
      <c r="K11" s="7">
        <v>2</v>
      </c>
      <c r="L11" s="7" t="s">
        <v>75</v>
      </c>
      <c r="M11" s="7" t="s">
        <v>69</v>
      </c>
      <c r="N11" s="7" t="s">
        <v>70</v>
      </c>
      <c r="O11" s="7" t="s">
        <v>81</v>
      </c>
      <c r="P11" s="7" t="s">
        <v>26</v>
      </c>
      <c r="Q11" s="7">
        <v>15</v>
      </c>
      <c r="R11" s="7">
        <v>15</v>
      </c>
      <c r="S11" s="7"/>
      <c r="T11" s="7"/>
      <c r="U11" s="7">
        <v>25</v>
      </c>
      <c r="V11" s="7">
        <f t="shared" si="0"/>
        <v>55</v>
      </c>
      <c r="W11" s="7">
        <v>1</v>
      </c>
      <c r="X11" s="7">
        <v>2</v>
      </c>
      <c r="Y11" s="7" t="s">
        <v>67</v>
      </c>
      <c r="Z11" s="7" t="s">
        <v>43</v>
      </c>
      <c r="AA11" s="7" t="s">
        <v>82</v>
      </c>
      <c r="AB11" s="7" t="s">
        <v>117</v>
      </c>
    </row>
    <row r="12" spans="1:34" ht="132" x14ac:dyDescent="0.25">
      <c r="A12" s="248"/>
      <c r="B12" s="245"/>
      <c r="C12" s="7" t="s">
        <v>54</v>
      </c>
      <c r="D12" s="7" t="s">
        <v>54</v>
      </c>
      <c r="E12" s="7" t="s">
        <v>84</v>
      </c>
      <c r="F12" s="7" t="s">
        <v>72</v>
      </c>
      <c r="G12" s="7" t="s">
        <v>73</v>
      </c>
      <c r="H12" s="7" t="s">
        <v>74</v>
      </c>
      <c r="I12" s="7" t="s">
        <v>37</v>
      </c>
      <c r="J12" s="7">
        <v>2</v>
      </c>
      <c r="K12" s="7">
        <v>2</v>
      </c>
      <c r="L12" s="7" t="s">
        <v>75</v>
      </c>
      <c r="M12" s="7" t="s">
        <v>69</v>
      </c>
      <c r="N12" s="7" t="s">
        <v>70</v>
      </c>
      <c r="O12" s="7" t="s">
        <v>76</v>
      </c>
      <c r="P12" s="7" t="s">
        <v>26</v>
      </c>
      <c r="Q12" s="7">
        <v>15</v>
      </c>
      <c r="R12" s="7">
        <v>15</v>
      </c>
      <c r="S12" s="7"/>
      <c r="T12" s="7"/>
      <c r="U12" s="7">
        <v>25</v>
      </c>
      <c r="V12" s="7">
        <f t="shared" si="0"/>
        <v>55</v>
      </c>
      <c r="W12" s="7">
        <v>1</v>
      </c>
      <c r="X12" s="7">
        <v>2</v>
      </c>
      <c r="Y12" s="7" t="s">
        <v>67</v>
      </c>
      <c r="Z12" s="7" t="s">
        <v>43</v>
      </c>
      <c r="AA12" s="7" t="s">
        <v>77</v>
      </c>
      <c r="AB12" s="7" t="s">
        <v>117</v>
      </c>
    </row>
    <row r="13" spans="1:34" ht="108" x14ac:dyDescent="0.25">
      <c r="A13" s="248"/>
      <c r="B13" s="245"/>
      <c r="C13" s="7" t="s">
        <v>55</v>
      </c>
      <c r="D13" s="7" t="s">
        <v>55</v>
      </c>
      <c r="E13" s="7" t="s">
        <v>85</v>
      </c>
      <c r="F13" s="7" t="s">
        <v>86</v>
      </c>
      <c r="G13" s="7" t="s">
        <v>87</v>
      </c>
      <c r="H13" s="7" t="s">
        <v>88</v>
      </c>
      <c r="I13" s="7" t="s">
        <v>37</v>
      </c>
      <c r="J13" s="7">
        <v>3</v>
      </c>
      <c r="K13" s="7">
        <v>3</v>
      </c>
      <c r="L13" s="7" t="s">
        <v>89</v>
      </c>
      <c r="M13" s="7" t="s">
        <v>64</v>
      </c>
      <c r="N13" s="7" t="s">
        <v>65</v>
      </c>
      <c r="O13" s="7" t="s">
        <v>90</v>
      </c>
      <c r="P13" s="7" t="s">
        <v>26</v>
      </c>
      <c r="Q13" s="7"/>
      <c r="R13" s="7"/>
      <c r="S13" s="7"/>
      <c r="T13" s="7"/>
      <c r="U13" s="7"/>
      <c r="V13" s="7"/>
      <c r="W13" s="7"/>
      <c r="X13" s="7"/>
      <c r="Y13" s="7"/>
      <c r="Z13" s="7"/>
      <c r="AA13" s="7" t="s">
        <v>91</v>
      </c>
      <c r="AB13" s="7" t="s">
        <v>117</v>
      </c>
    </row>
    <row r="14" spans="1:34" ht="156" x14ac:dyDescent="0.25">
      <c r="A14" s="248"/>
      <c r="B14" s="245"/>
      <c r="C14" s="7" t="s">
        <v>56</v>
      </c>
      <c r="D14" s="7" t="s">
        <v>56</v>
      </c>
      <c r="E14" s="7" t="s">
        <v>84</v>
      </c>
      <c r="F14" s="7" t="s">
        <v>92</v>
      </c>
      <c r="G14" s="7" t="s">
        <v>61</v>
      </c>
      <c r="H14" s="7" t="s">
        <v>62</v>
      </c>
      <c r="I14" s="7" t="s">
        <v>37</v>
      </c>
      <c r="J14" s="7">
        <v>3</v>
      </c>
      <c r="K14" s="7">
        <v>1</v>
      </c>
      <c r="L14" s="7" t="s">
        <v>63</v>
      </c>
      <c r="M14" s="7" t="s">
        <v>69</v>
      </c>
      <c r="N14" s="7" t="s">
        <v>70</v>
      </c>
      <c r="O14" s="7" t="s">
        <v>93</v>
      </c>
      <c r="P14" s="7" t="s">
        <v>26</v>
      </c>
      <c r="Q14" s="7">
        <v>15</v>
      </c>
      <c r="R14" s="7">
        <v>15</v>
      </c>
      <c r="S14" s="7"/>
      <c r="T14" s="7"/>
      <c r="U14" s="7">
        <v>25</v>
      </c>
      <c r="V14" s="7">
        <f t="shared" ref="V14:V25" si="1">SUM(Q14:U14)</f>
        <v>55</v>
      </c>
      <c r="W14" s="7">
        <v>1</v>
      </c>
      <c r="X14" s="7">
        <v>2</v>
      </c>
      <c r="Y14" s="7" t="s">
        <v>67</v>
      </c>
      <c r="Z14" s="7" t="s">
        <v>43</v>
      </c>
      <c r="AA14" s="7" t="s">
        <v>68</v>
      </c>
      <c r="AB14" s="7" t="s">
        <v>117</v>
      </c>
    </row>
    <row r="15" spans="1:34" ht="108" x14ac:dyDescent="0.25">
      <c r="A15" s="248"/>
      <c r="B15" s="245"/>
      <c r="C15" s="7" t="s">
        <v>57</v>
      </c>
      <c r="D15" s="7" t="s">
        <v>57</v>
      </c>
      <c r="E15" s="7" t="s">
        <v>94</v>
      </c>
      <c r="F15" s="7" t="s">
        <v>95</v>
      </c>
      <c r="G15" s="7" t="s">
        <v>96</v>
      </c>
      <c r="H15" s="7" t="s">
        <v>62</v>
      </c>
      <c r="I15" s="7" t="s">
        <v>37</v>
      </c>
      <c r="J15" s="7">
        <v>1</v>
      </c>
      <c r="K15" s="7">
        <v>1</v>
      </c>
      <c r="L15" s="7" t="s">
        <v>63</v>
      </c>
      <c r="M15" s="7" t="s">
        <v>69</v>
      </c>
      <c r="N15" s="7" t="s">
        <v>70</v>
      </c>
      <c r="O15" s="7" t="s">
        <v>97</v>
      </c>
      <c r="P15" s="7" t="s">
        <v>26</v>
      </c>
      <c r="Q15" s="7">
        <v>15</v>
      </c>
      <c r="R15" s="7">
        <v>15</v>
      </c>
      <c r="S15" s="7"/>
      <c r="T15" s="7"/>
      <c r="U15" s="7">
        <v>25</v>
      </c>
      <c r="V15" s="7">
        <f t="shared" si="1"/>
        <v>55</v>
      </c>
      <c r="W15" s="7">
        <v>1</v>
      </c>
      <c r="X15" s="7">
        <v>2</v>
      </c>
      <c r="Y15" s="7" t="s">
        <v>67</v>
      </c>
      <c r="Z15" s="7" t="s">
        <v>43</v>
      </c>
      <c r="AA15" s="7" t="s">
        <v>98</v>
      </c>
      <c r="AB15" s="7" t="s">
        <v>117</v>
      </c>
    </row>
    <row r="16" spans="1:34" ht="108" x14ac:dyDescent="0.25">
      <c r="A16" s="248"/>
      <c r="B16" s="245"/>
      <c r="C16" s="7" t="s">
        <v>58</v>
      </c>
      <c r="D16" s="7" t="s">
        <v>58</v>
      </c>
      <c r="E16" s="7" t="s">
        <v>99</v>
      </c>
      <c r="F16" s="7" t="s">
        <v>100</v>
      </c>
      <c r="G16" s="7" t="s">
        <v>101</v>
      </c>
      <c r="H16" s="7" t="s">
        <v>102</v>
      </c>
      <c r="I16" s="7" t="s">
        <v>37</v>
      </c>
      <c r="J16" s="7">
        <v>1</v>
      </c>
      <c r="K16" s="7">
        <v>4</v>
      </c>
      <c r="L16" s="7" t="s">
        <v>103</v>
      </c>
      <c r="M16" s="7" t="s">
        <v>64</v>
      </c>
      <c r="N16" s="7" t="s">
        <v>65</v>
      </c>
      <c r="O16" s="7" t="s">
        <v>90</v>
      </c>
      <c r="P16" s="7" t="s">
        <v>26</v>
      </c>
      <c r="Q16" s="7">
        <v>15</v>
      </c>
      <c r="R16" s="7">
        <v>15</v>
      </c>
      <c r="S16" s="7"/>
      <c r="T16" s="7"/>
      <c r="U16" s="7">
        <v>25</v>
      </c>
      <c r="V16" s="7">
        <f t="shared" si="1"/>
        <v>55</v>
      </c>
      <c r="W16" s="7">
        <v>1</v>
      </c>
      <c r="X16" s="7">
        <v>2</v>
      </c>
      <c r="Y16" s="7" t="s">
        <v>67</v>
      </c>
      <c r="Z16" s="7" t="s">
        <v>43</v>
      </c>
      <c r="AA16" s="7" t="s">
        <v>98</v>
      </c>
      <c r="AB16" s="7" t="s">
        <v>117</v>
      </c>
    </row>
    <row r="17" spans="1:28" ht="108" x14ac:dyDescent="0.25">
      <c r="A17" s="248"/>
      <c r="B17" s="245"/>
      <c r="C17" s="7" t="s">
        <v>58</v>
      </c>
      <c r="D17" s="7" t="s">
        <v>58</v>
      </c>
      <c r="E17" s="7" t="s">
        <v>99</v>
      </c>
      <c r="F17" s="7" t="s">
        <v>95</v>
      </c>
      <c r="G17" s="7" t="s">
        <v>96</v>
      </c>
      <c r="H17" s="7" t="s">
        <v>74</v>
      </c>
      <c r="I17" s="7" t="s">
        <v>37</v>
      </c>
      <c r="J17" s="7">
        <v>1</v>
      </c>
      <c r="K17" s="7">
        <v>4</v>
      </c>
      <c r="L17" s="7" t="s">
        <v>103</v>
      </c>
      <c r="M17" s="7" t="s">
        <v>64</v>
      </c>
      <c r="N17" s="7" t="s">
        <v>65</v>
      </c>
      <c r="O17" s="7" t="s">
        <v>90</v>
      </c>
      <c r="P17" s="7"/>
      <c r="Q17" s="7">
        <v>15</v>
      </c>
      <c r="R17" s="7">
        <v>15</v>
      </c>
      <c r="S17" s="7"/>
      <c r="T17" s="7"/>
      <c r="U17" s="7">
        <v>25</v>
      </c>
      <c r="V17" s="7">
        <f t="shared" si="1"/>
        <v>55</v>
      </c>
      <c r="W17" s="7">
        <v>1</v>
      </c>
      <c r="X17" s="7">
        <v>2</v>
      </c>
      <c r="Y17" s="7" t="s">
        <v>67</v>
      </c>
      <c r="Z17" s="7" t="s">
        <v>43</v>
      </c>
      <c r="AA17" s="7" t="s">
        <v>98</v>
      </c>
      <c r="AB17" s="7" t="s">
        <v>117</v>
      </c>
    </row>
    <row r="18" spans="1:28" ht="108" x14ac:dyDescent="0.25">
      <c r="A18" s="248"/>
      <c r="B18" s="245"/>
      <c r="C18" s="7" t="s">
        <v>58</v>
      </c>
      <c r="D18" s="7" t="s">
        <v>58</v>
      </c>
      <c r="E18" s="7" t="s">
        <v>104</v>
      </c>
      <c r="F18" s="7" t="s">
        <v>100</v>
      </c>
      <c r="G18" s="7" t="s">
        <v>101</v>
      </c>
      <c r="H18" s="7" t="s">
        <v>102</v>
      </c>
      <c r="I18" s="7" t="s">
        <v>37</v>
      </c>
      <c r="J18" s="7">
        <v>1</v>
      </c>
      <c r="K18" s="7">
        <v>4</v>
      </c>
      <c r="L18" s="7" t="s">
        <v>103</v>
      </c>
      <c r="M18" s="7" t="s">
        <v>64</v>
      </c>
      <c r="N18" s="7" t="s">
        <v>65</v>
      </c>
      <c r="O18" s="7" t="s">
        <v>90</v>
      </c>
      <c r="P18" s="7"/>
      <c r="Q18" s="7">
        <v>15</v>
      </c>
      <c r="R18" s="7">
        <v>15</v>
      </c>
      <c r="S18" s="7"/>
      <c r="T18" s="7"/>
      <c r="U18" s="7">
        <v>25</v>
      </c>
      <c r="V18" s="7">
        <f t="shared" si="1"/>
        <v>55</v>
      </c>
      <c r="W18" s="7">
        <v>1</v>
      </c>
      <c r="X18" s="7">
        <v>2</v>
      </c>
      <c r="Y18" s="7" t="s">
        <v>67</v>
      </c>
      <c r="Z18" s="7" t="s">
        <v>43</v>
      </c>
      <c r="AA18" s="7" t="s">
        <v>98</v>
      </c>
      <c r="AB18" s="7" t="s">
        <v>117</v>
      </c>
    </row>
    <row r="19" spans="1:28" s="12" customFormat="1" ht="108" x14ac:dyDescent="0.25">
      <c r="A19" s="248"/>
      <c r="B19" s="246"/>
      <c r="C19" s="7" t="s">
        <v>105</v>
      </c>
      <c r="D19" s="7" t="s">
        <v>34</v>
      </c>
      <c r="E19" s="7"/>
      <c r="F19" s="7" t="s">
        <v>35</v>
      </c>
      <c r="G19" s="7"/>
      <c r="H19" s="7" t="s">
        <v>36</v>
      </c>
      <c r="I19" s="7" t="s">
        <v>106</v>
      </c>
      <c r="J19" s="7">
        <v>1</v>
      </c>
      <c r="K19" s="7">
        <v>3</v>
      </c>
      <c r="L19" s="7" t="s">
        <v>38</v>
      </c>
      <c r="M19" s="7" t="s">
        <v>39</v>
      </c>
      <c r="N19" s="7" t="s">
        <v>40</v>
      </c>
      <c r="O19" s="7" t="s">
        <v>41</v>
      </c>
      <c r="P19" s="7" t="s">
        <v>26</v>
      </c>
      <c r="Q19" s="7">
        <v>15</v>
      </c>
      <c r="R19" s="7">
        <v>15</v>
      </c>
      <c r="S19" s="7">
        <v>30</v>
      </c>
      <c r="T19" s="7">
        <v>15</v>
      </c>
      <c r="U19" s="7">
        <v>25</v>
      </c>
      <c r="V19" s="7">
        <f t="shared" si="1"/>
        <v>100</v>
      </c>
      <c r="W19" s="7">
        <v>2</v>
      </c>
      <c r="X19" s="7">
        <v>2</v>
      </c>
      <c r="Y19" s="7" t="s">
        <v>42</v>
      </c>
      <c r="Z19" s="7" t="s">
        <v>43</v>
      </c>
      <c r="AA19" s="7" t="s">
        <v>44</v>
      </c>
      <c r="AB19" s="7" t="s">
        <v>117</v>
      </c>
    </row>
    <row r="20" spans="1:28" ht="156" x14ac:dyDescent="0.25">
      <c r="A20" s="233" t="s">
        <v>31</v>
      </c>
      <c r="B20" s="230" t="s">
        <v>107</v>
      </c>
      <c r="C20" s="7" t="s">
        <v>49</v>
      </c>
      <c r="D20" s="7" t="s">
        <v>49</v>
      </c>
      <c r="E20" s="7" t="s">
        <v>59</v>
      </c>
      <c r="F20" s="7" t="s">
        <v>60</v>
      </c>
      <c r="G20" s="7" t="s">
        <v>61</v>
      </c>
      <c r="H20" s="7" t="s">
        <v>62</v>
      </c>
      <c r="I20" s="8" t="s">
        <v>37</v>
      </c>
      <c r="J20" s="7">
        <v>5</v>
      </c>
      <c r="K20" s="10">
        <v>2</v>
      </c>
      <c r="L20" s="6" t="s">
        <v>63</v>
      </c>
      <c r="M20" s="6" t="s">
        <v>64</v>
      </c>
      <c r="N20" s="6" t="s">
        <v>65</v>
      </c>
      <c r="O20" s="6" t="s">
        <v>66</v>
      </c>
      <c r="P20" s="6" t="s">
        <v>26</v>
      </c>
      <c r="Q20" s="6">
        <v>15</v>
      </c>
      <c r="R20" s="6">
        <v>15</v>
      </c>
      <c r="S20" s="6"/>
      <c r="T20" s="6"/>
      <c r="U20" s="6">
        <v>25</v>
      </c>
      <c r="V20" s="6">
        <f t="shared" si="1"/>
        <v>55</v>
      </c>
      <c r="W20" s="6">
        <v>1</v>
      </c>
      <c r="X20" s="6">
        <v>2</v>
      </c>
      <c r="Y20" s="6" t="s">
        <v>67</v>
      </c>
      <c r="Z20" s="6" t="s">
        <v>43</v>
      </c>
      <c r="AA20" s="6" t="s">
        <v>68</v>
      </c>
      <c r="AB20" s="7" t="s">
        <v>117</v>
      </c>
    </row>
    <row r="21" spans="1:28" ht="156" x14ac:dyDescent="0.25">
      <c r="A21" s="234"/>
      <c r="B21" s="231"/>
      <c r="C21" s="7" t="s">
        <v>50</v>
      </c>
      <c r="D21" s="7" t="s">
        <v>50</v>
      </c>
      <c r="E21" s="9" t="s">
        <v>59</v>
      </c>
      <c r="F21" s="7" t="s">
        <v>60</v>
      </c>
      <c r="G21" s="9" t="s">
        <v>61</v>
      </c>
      <c r="H21" s="7" t="s">
        <v>62</v>
      </c>
      <c r="I21" s="7" t="s">
        <v>37</v>
      </c>
      <c r="J21" s="9">
        <v>3</v>
      </c>
      <c r="K21" s="13">
        <v>1</v>
      </c>
      <c r="L21" s="7" t="s">
        <v>63</v>
      </c>
      <c r="M21" s="7" t="s">
        <v>69</v>
      </c>
      <c r="N21" s="7" t="s">
        <v>70</v>
      </c>
      <c r="O21" s="7" t="s">
        <v>66</v>
      </c>
      <c r="P21" s="7" t="s">
        <v>26</v>
      </c>
      <c r="Q21" s="7">
        <v>15</v>
      </c>
      <c r="R21" s="7">
        <v>15</v>
      </c>
      <c r="S21" s="7"/>
      <c r="T21" s="7"/>
      <c r="U21" s="7">
        <v>25</v>
      </c>
      <c r="V21" s="7">
        <f t="shared" si="1"/>
        <v>55</v>
      </c>
      <c r="W21" s="7">
        <v>1</v>
      </c>
      <c r="X21" s="7">
        <v>2</v>
      </c>
      <c r="Y21" s="7" t="s">
        <v>67</v>
      </c>
      <c r="Z21" s="7" t="s">
        <v>43</v>
      </c>
      <c r="AA21" s="7" t="s">
        <v>68</v>
      </c>
      <c r="AB21" s="7" t="s">
        <v>117</v>
      </c>
    </row>
    <row r="22" spans="1:28" ht="132" x14ac:dyDescent="0.25">
      <c r="A22" s="234"/>
      <c r="B22" s="231"/>
      <c r="C22" s="7" t="s">
        <v>51</v>
      </c>
      <c r="D22" s="7" t="s">
        <v>51</v>
      </c>
      <c r="E22" s="7" t="s">
        <v>71</v>
      </c>
      <c r="F22" s="7" t="s">
        <v>72</v>
      </c>
      <c r="G22" s="7" t="s">
        <v>73</v>
      </c>
      <c r="H22" s="7" t="s">
        <v>74</v>
      </c>
      <c r="I22" s="7" t="s">
        <v>37</v>
      </c>
      <c r="J22" s="7">
        <v>2</v>
      </c>
      <c r="K22" s="7">
        <v>2</v>
      </c>
      <c r="L22" s="7" t="s">
        <v>75</v>
      </c>
      <c r="M22" s="7" t="s">
        <v>69</v>
      </c>
      <c r="N22" s="7" t="s">
        <v>70</v>
      </c>
      <c r="O22" s="7" t="s">
        <v>76</v>
      </c>
      <c r="P22" s="7" t="s">
        <v>26</v>
      </c>
      <c r="Q22" s="7">
        <v>15</v>
      </c>
      <c r="R22" s="7">
        <v>15</v>
      </c>
      <c r="S22" s="7"/>
      <c r="T22" s="7"/>
      <c r="U22" s="7">
        <v>25</v>
      </c>
      <c r="V22" s="7">
        <f t="shared" si="1"/>
        <v>55</v>
      </c>
      <c r="W22" s="7">
        <v>1</v>
      </c>
      <c r="X22" s="7">
        <v>2</v>
      </c>
      <c r="Y22" s="7" t="s">
        <v>67</v>
      </c>
      <c r="Z22" s="7" t="s">
        <v>43</v>
      </c>
      <c r="AA22" s="7" t="s">
        <v>77</v>
      </c>
      <c r="AB22" s="7" t="s">
        <v>117</v>
      </c>
    </row>
    <row r="23" spans="1:28" ht="132" x14ac:dyDescent="0.25">
      <c r="A23" s="234"/>
      <c r="B23" s="231"/>
      <c r="C23" s="7" t="s">
        <v>52</v>
      </c>
      <c r="D23" s="7" t="s">
        <v>52</v>
      </c>
      <c r="E23" s="7" t="s">
        <v>71</v>
      </c>
      <c r="F23" s="7" t="s">
        <v>78</v>
      </c>
      <c r="G23" s="7" t="s">
        <v>79</v>
      </c>
      <c r="H23" s="7" t="s">
        <v>80</v>
      </c>
      <c r="I23" s="7" t="s">
        <v>37</v>
      </c>
      <c r="J23" s="7">
        <v>2</v>
      </c>
      <c r="K23" s="7">
        <v>2</v>
      </c>
      <c r="L23" s="7" t="s">
        <v>75</v>
      </c>
      <c r="M23" s="7" t="s">
        <v>69</v>
      </c>
      <c r="N23" s="7" t="s">
        <v>70</v>
      </c>
      <c r="O23" s="7" t="s">
        <v>81</v>
      </c>
      <c r="P23" s="7" t="s">
        <v>26</v>
      </c>
      <c r="Q23" s="7">
        <v>15</v>
      </c>
      <c r="R23" s="7">
        <v>15</v>
      </c>
      <c r="S23" s="7"/>
      <c r="T23" s="7"/>
      <c r="U23" s="7">
        <v>25</v>
      </c>
      <c r="V23" s="7">
        <f t="shared" si="1"/>
        <v>55</v>
      </c>
      <c r="W23" s="7">
        <v>1</v>
      </c>
      <c r="X23" s="7">
        <v>2</v>
      </c>
      <c r="Y23" s="7" t="s">
        <v>67</v>
      </c>
      <c r="Z23" s="7" t="s">
        <v>43</v>
      </c>
      <c r="AA23" s="7" t="s">
        <v>82</v>
      </c>
      <c r="AB23" s="7" t="s">
        <v>117</v>
      </c>
    </row>
    <row r="24" spans="1:28" ht="132" x14ac:dyDescent="0.25">
      <c r="A24" s="234"/>
      <c r="B24" s="231"/>
      <c r="C24" s="7" t="s">
        <v>53</v>
      </c>
      <c r="D24" s="7" t="s">
        <v>53</v>
      </c>
      <c r="E24" s="7" t="s">
        <v>83</v>
      </c>
      <c r="F24" s="7" t="s">
        <v>78</v>
      </c>
      <c r="G24" s="7" t="s">
        <v>79</v>
      </c>
      <c r="H24" s="7" t="s">
        <v>80</v>
      </c>
      <c r="I24" s="7" t="s">
        <v>37</v>
      </c>
      <c r="J24" s="7">
        <v>2</v>
      </c>
      <c r="K24" s="7">
        <v>2</v>
      </c>
      <c r="L24" s="7" t="s">
        <v>75</v>
      </c>
      <c r="M24" s="7" t="s">
        <v>69</v>
      </c>
      <c r="N24" s="7" t="s">
        <v>70</v>
      </c>
      <c r="O24" s="7" t="s">
        <v>81</v>
      </c>
      <c r="P24" s="7" t="s">
        <v>26</v>
      </c>
      <c r="Q24" s="7">
        <v>15</v>
      </c>
      <c r="R24" s="7">
        <v>15</v>
      </c>
      <c r="S24" s="7"/>
      <c r="T24" s="7"/>
      <c r="U24" s="7">
        <v>25</v>
      </c>
      <c r="V24" s="7">
        <f t="shared" si="1"/>
        <v>55</v>
      </c>
      <c r="W24" s="7">
        <v>1</v>
      </c>
      <c r="X24" s="7">
        <v>2</v>
      </c>
      <c r="Y24" s="7" t="s">
        <v>67</v>
      </c>
      <c r="Z24" s="7" t="s">
        <v>43</v>
      </c>
      <c r="AA24" s="7" t="s">
        <v>82</v>
      </c>
      <c r="AB24" s="7" t="s">
        <v>117</v>
      </c>
    </row>
    <row r="25" spans="1:28" ht="132" x14ac:dyDescent="0.25">
      <c r="A25" s="234"/>
      <c r="B25" s="231"/>
      <c r="C25" s="7" t="s">
        <v>54</v>
      </c>
      <c r="D25" s="7" t="s">
        <v>54</v>
      </c>
      <c r="E25" s="7" t="s">
        <v>84</v>
      </c>
      <c r="F25" s="7" t="s">
        <v>72</v>
      </c>
      <c r="G25" s="7" t="s">
        <v>73</v>
      </c>
      <c r="H25" s="7" t="s">
        <v>74</v>
      </c>
      <c r="I25" s="7" t="s">
        <v>37</v>
      </c>
      <c r="J25" s="7">
        <v>2</v>
      </c>
      <c r="K25" s="7">
        <v>2</v>
      </c>
      <c r="L25" s="7" t="s">
        <v>75</v>
      </c>
      <c r="M25" s="7" t="s">
        <v>69</v>
      </c>
      <c r="N25" s="7" t="s">
        <v>70</v>
      </c>
      <c r="O25" s="7" t="s">
        <v>76</v>
      </c>
      <c r="P25" s="7" t="s">
        <v>26</v>
      </c>
      <c r="Q25" s="7">
        <v>15</v>
      </c>
      <c r="R25" s="7">
        <v>15</v>
      </c>
      <c r="S25" s="7"/>
      <c r="T25" s="7"/>
      <c r="U25" s="7">
        <v>25</v>
      </c>
      <c r="V25" s="7">
        <f t="shared" si="1"/>
        <v>55</v>
      </c>
      <c r="W25" s="7">
        <v>1</v>
      </c>
      <c r="X25" s="7">
        <v>2</v>
      </c>
      <c r="Y25" s="7" t="s">
        <v>67</v>
      </c>
      <c r="Z25" s="7" t="s">
        <v>43</v>
      </c>
      <c r="AA25" s="7" t="s">
        <v>77</v>
      </c>
      <c r="AB25" s="7" t="s">
        <v>117</v>
      </c>
    </row>
    <row r="26" spans="1:28" ht="108" x14ac:dyDescent="0.25">
      <c r="A26" s="234"/>
      <c r="B26" s="231"/>
      <c r="C26" s="7" t="s">
        <v>55</v>
      </c>
      <c r="D26" s="7" t="s">
        <v>55</v>
      </c>
      <c r="E26" s="7" t="s">
        <v>85</v>
      </c>
      <c r="F26" s="7" t="s">
        <v>86</v>
      </c>
      <c r="G26" s="7" t="s">
        <v>87</v>
      </c>
      <c r="H26" s="7" t="s">
        <v>88</v>
      </c>
      <c r="I26" s="7" t="s">
        <v>37</v>
      </c>
      <c r="J26" s="7">
        <v>3</v>
      </c>
      <c r="K26" s="7">
        <v>3</v>
      </c>
      <c r="L26" s="7" t="s">
        <v>89</v>
      </c>
      <c r="M26" s="7" t="s">
        <v>64</v>
      </c>
      <c r="N26" s="7" t="s">
        <v>65</v>
      </c>
      <c r="O26" s="7" t="s">
        <v>90</v>
      </c>
      <c r="P26" s="7" t="s">
        <v>26</v>
      </c>
      <c r="Q26" s="7"/>
      <c r="R26" s="7"/>
      <c r="S26" s="7"/>
      <c r="T26" s="7"/>
      <c r="U26" s="7"/>
      <c r="V26" s="7"/>
      <c r="W26" s="7"/>
      <c r="X26" s="7"/>
      <c r="Y26" s="7"/>
      <c r="Z26" s="7"/>
      <c r="AA26" s="7" t="s">
        <v>91</v>
      </c>
      <c r="AB26" s="7" t="s">
        <v>117</v>
      </c>
    </row>
    <row r="27" spans="1:28" ht="156" x14ac:dyDescent="0.25">
      <c r="A27" s="234"/>
      <c r="B27" s="231"/>
      <c r="C27" s="7" t="s">
        <v>56</v>
      </c>
      <c r="D27" s="7" t="s">
        <v>56</v>
      </c>
      <c r="E27" s="7" t="s">
        <v>84</v>
      </c>
      <c r="F27" s="7" t="s">
        <v>92</v>
      </c>
      <c r="G27" s="7" t="s">
        <v>61</v>
      </c>
      <c r="H27" s="7" t="s">
        <v>62</v>
      </c>
      <c r="I27" s="7" t="s">
        <v>37</v>
      </c>
      <c r="J27" s="7">
        <v>3</v>
      </c>
      <c r="K27" s="7">
        <v>1</v>
      </c>
      <c r="L27" s="7" t="s">
        <v>63</v>
      </c>
      <c r="M27" s="7" t="s">
        <v>69</v>
      </c>
      <c r="N27" s="7" t="s">
        <v>70</v>
      </c>
      <c r="O27" s="7" t="s">
        <v>93</v>
      </c>
      <c r="P27" s="7" t="s">
        <v>26</v>
      </c>
      <c r="Q27" s="7">
        <v>15</v>
      </c>
      <c r="R27" s="7">
        <v>15</v>
      </c>
      <c r="S27" s="7"/>
      <c r="T27" s="7"/>
      <c r="U27" s="7">
        <v>25</v>
      </c>
      <c r="V27" s="7">
        <f t="shared" ref="V27:V40" si="2">SUM(Q27:U27)</f>
        <v>55</v>
      </c>
      <c r="W27" s="7">
        <v>1</v>
      </c>
      <c r="X27" s="7">
        <v>2</v>
      </c>
      <c r="Y27" s="7" t="s">
        <v>67</v>
      </c>
      <c r="Z27" s="7" t="s">
        <v>43</v>
      </c>
      <c r="AA27" s="7" t="s">
        <v>68</v>
      </c>
      <c r="AB27" s="7" t="s">
        <v>117</v>
      </c>
    </row>
    <row r="28" spans="1:28" ht="108" x14ac:dyDescent="0.25">
      <c r="A28" s="234"/>
      <c r="B28" s="231"/>
      <c r="C28" s="7" t="s">
        <v>57</v>
      </c>
      <c r="D28" s="7" t="s">
        <v>57</v>
      </c>
      <c r="E28" s="7" t="s">
        <v>94</v>
      </c>
      <c r="F28" s="7" t="s">
        <v>95</v>
      </c>
      <c r="G28" s="7" t="s">
        <v>96</v>
      </c>
      <c r="H28" s="7" t="s">
        <v>62</v>
      </c>
      <c r="I28" s="7" t="s">
        <v>37</v>
      </c>
      <c r="J28" s="7">
        <v>1</v>
      </c>
      <c r="K28" s="7">
        <v>1</v>
      </c>
      <c r="L28" s="7" t="s">
        <v>63</v>
      </c>
      <c r="M28" s="7" t="s">
        <v>69</v>
      </c>
      <c r="N28" s="7" t="s">
        <v>70</v>
      </c>
      <c r="O28" s="7" t="s">
        <v>97</v>
      </c>
      <c r="P28" s="7" t="s">
        <v>26</v>
      </c>
      <c r="Q28" s="7">
        <v>15</v>
      </c>
      <c r="R28" s="7">
        <v>15</v>
      </c>
      <c r="S28" s="7"/>
      <c r="T28" s="7"/>
      <c r="U28" s="7">
        <v>25</v>
      </c>
      <c r="V28" s="7">
        <f t="shared" si="2"/>
        <v>55</v>
      </c>
      <c r="W28" s="7">
        <v>1</v>
      </c>
      <c r="X28" s="7">
        <v>2</v>
      </c>
      <c r="Y28" s="7" t="s">
        <v>67</v>
      </c>
      <c r="Z28" s="7" t="s">
        <v>43</v>
      </c>
      <c r="AA28" s="7" t="s">
        <v>98</v>
      </c>
      <c r="AB28" s="7" t="s">
        <v>117</v>
      </c>
    </row>
    <row r="29" spans="1:28" ht="108" x14ac:dyDescent="0.25">
      <c r="A29" s="234"/>
      <c r="B29" s="231"/>
      <c r="C29" s="7" t="s">
        <v>58</v>
      </c>
      <c r="D29" s="7" t="s">
        <v>58</v>
      </c>
      <c r="E29" s="7" t="s">
        <v>99</v>
      </c>
      <c r="F29" s="7" t="s">
        <v>100</v>
      </c>
      <c r="G29" s="7" t="s">
        <v>101</v>
      </c>
      <c r="H29" s="7" t="s">
        <v>102</v>
      </c>
      <c r="I29" s="7" t="s">
        <v>37</v>
      </c>
      <c r="J29" s="7">
        <v>1</v>
      </c>
      <c r="K29" s="7">
        <v>4</v>
      </c>
      <c r="L29" s="7" t="s">
        <v>103</v>
      </c>
      <c r="M29" s="7" t="s">
        <v>64</v>
      </c>
      <c r="N29" s="7" t="s">
        <v>65</v>
      </c>
      <c r="O29" s="7" t="s">
        <v>90</v>
      </c>
      <c r="P29" s="7" t="s">
        <v>26</v>
      </c>
      <c r="Q29" s="7">
        <v>15</v>
      </c>
      <c r="R29" s="7">
        <v>15</v>
      </c>
      <c r="S29" s="7"/>
      <c r="T29" s="7"/>
      <c r="U29" s="7">
        <v>25</v>
      </c>
      <c r="V29" s="7">
        <f t="shared" si="2"/>
        <v>55</v>
      </c>
      <c r="W29" s="7">
        <v>1</v>
      </c>
      <c r="X29" s="7">
        <v>2</v>
      </c>
      <c r="Y29" s="7" t="s">
        <v>67</v>
      </c>
      <c r="Z29" s="7" t="s">
        <v>43</v>
      </c>
      <c r="AA29" s="7" t="s">
        <v>98</v>
      </c>
      <c r="AB29" s="7" t="s">
        <v>117</v>
      </c>
    </row>
    <row r="30" spans="1:28" ht="108" x14ac:dyDescent="0.25">
      <c r="A30" s="234"/>
      <c r="B30" s="231"/>
      <c r="C30" s="7" t="s">
        <v>58</v>
      </c>
      <c r="D30" s="7" t="s">
        <v>58</v>
      </c>
      <c r="E30" s="7" t="s">
        <v>99</v>
      </c>
      <c r="F30" s="7" t="s">
        <v>95</v>
      </c>
      <c r="G30" s="7" t="s">
        <v>96</v>
      </c>
      <c r="H30" s="7" t="s">
        <v>74</v>
      </c>
      <c r="I30" s="7" t="s">
        <v>37</v>
      </c>
      <c r="J30" s="7">
        <v>1</v>
      </c>
      <c r="K30" s="7">
        <v>4</v>
      </c>
      <c r="L30" s="7" t="s">
        <v>103</v>
      </c>
      <c r="M30" s="7" t="s">
        <v>64</v>
      </c>
      <c r="N30" s="7" t="s">
        <v>65</v>
      </c>
      <c r="O30" s="7" t="s">
        <v>90</v>
      </c>
      <c r="P30" s="7" t="s">
        <v>26</v>
      </c>
      <c r="Q30" s="7">
        <v>15</v>
      </c>
      <c r="R30" s="7">
        <v>15</v>
      </c>
      <c r="S30" s="7"/>
      <c r="T30" s="7"/>
      <c r="U30" s="7">
        <v>25</v>
      </c>
      <c r="V30" s="7">
        <f t="shared" si="2"/>
        <v>55</v>
      </c>
      <c r="W30" s="7">
        <v>1</v>
      </c>
      <c r="X30" s="7">
        <v>2</v>
      </c>
      <c r="Y30" s="7" t="s">
        <v>67</v>
      </c>
      <c r="Z30" s="7" t="s">
        <v>43</v>
      </c>
      <c r="AA30" s="7" t="s">
        <v>98</v>
      </c>
      <c r="AB30" s="7" t="s">
        <v>117</v>
      </c>
    </row>
    <row r="31" spans="1:28" ht="108" x14ac:dyDescent="0.25">
      <c r="A31" s="234"/>
      <c r="B31" s="231"/>
      <c r="C31" s="7" t="s">
        <v>58</v>
      </c>
      <c r="D31" s="7" t="s">
        <v>58</v>
      </c>
      <c r="E31" s="7" t="s">
        <v>104</v>
      </c>
      <c r="F31" s="7" t="s">
        <v>100</v>
      </c>
      <c r="G31" s="7" t="s">
        <v>101</v>
      </c>
      <c r="H31" s="7" t="s">
        <v>102</v>
      </c>
      <c r="I31" s="7" t="s">
        <v>37</v>
      </c>
      <c r="J31" s="7">
        <v>1</v>
      </c>
      <c r="K31" s="7">
        <v>4</v>
      </c>
      <c r="L31" s="7" t="s">
        <v>103</v>
      </c>
      <c r="M31" s="7" t="s">
        <v>64</v>
      </c>
      <c r="N31" s="7" t="s">
        <v>65</v>
      </c>
      <c r="O31" s="7" t="s">
        <v>90</v>
      </c>
      <c r="P31" s="7" t="s">
        <v>26</v>
      </c>
      <c r="Q31" s="7">
        <v>15</v>
      </c>
      <c r="R31" s="7">
        <v>15</v>
      </c>
      <c r="S31" s="7"/>
      <c r="T31" s="7"/>
      <c r="U31" s="7">
        <v>25</v>
      </c>
      <c r="V31" s="7">
        <f t="shared" si="2"/>
        <v>55</v>
      </c>
      <c r="W31" s="7">
        <v>1</v>
      </c>
      <c r="X31" s="7">
        <v>2</v>
      </c>
      <c r="Y31" s="7" t="s">
        <v>67</v>
      </c>
      <c r="Z31" s="7" t="s">
        <v>43</v>
      </c>
      <c r="AA31" s="7" t="s">
        <v>98</v>
      </c>
      <c r="AB31" s="7" t="s">
        <v>117</v>
      </c>
    </row>
    <row r="32" spans="1:28" ht="84" x14ac:dyDescent="0.25">
      <c r="A32" s="234"/>
      <c r="B32" s="231"/>
      <c r="C32" s="7" t="s">
        <v>108</v>
      </c>
      <c r="D32" s="7" t="s">
        <v>110</v>
      </c>
      <c r="E32" s="7" t="s">
        <v>111</v>
      </c>
      <c r="F32" s="7" t="s">
        <v>112</v>
      </c>
      <c r="G32" s="7" t="s">
        <v>113</v>
      </c>
      <c r="H32" s="16" t="s">
        <v>114</v>
      </c>
      <c r="I32" s="7" t="s">
        <v>37</v>
      </c>
      <c r="J32" s="15">
        <v>3</v>
      </c>
      <c r="K32" s="15">
        <v>3</v>
      </c>
      <c r="L32" s="15" t="s">
        <v>115</v>
      </c>
      <c r="M32" s="7" t="s">
        <v>64</v>
      </c>
      <c r="N32" s="7" t="s">
        <v>65</v>
      </c>
      <c r="O32" s="7" t="s">
        <v>90</v>
      </c>
      <c r="P32" s="7" t="s">
        <v>26</v>
      </c>
      <c r="Q32" s="7">
        <v>15</v>
      </c>
      <c r="R32" s="7">
        <v>15</v>
      </c>
      <c r="S32" s="7"/>
      <c r="T32" s="7"/>
      <c r="U32" s="7">
        <v>25</v>
      </c>
      <c r="V32" s="7">
        <f t="shared" si="2"/>
        <v>55</v>
      </c>
      <c r="W32" s="7">
        <v>1</v>
      </c>
      <c r="X32" s="7">
        <v>2</v>
      </c>
      <c r="Y32" s="7" t="s">
        <v>67</v>
      </c>
      <c r="Z32" s="7" t="s">
        <v>43</v>
      </c>
      <c r="AA32" s="15" t="s">
        <v>116</v>
      </c>
      <c r="AB32" s="7" t="s">
        <v>117</v>
      </c>
    </row>
    <row r="33" spans="1:28" ht="108" x14ac:dyDescent="0.25">
      <c r="A33" s="235"/>
      <c r="B33" s="232"/>
      <c r="C33" s="7" t="s">
        <v>109</v>
      </c>
      <c r="D33" s="7" t="s">
        <v>118</v>
      </c>
      <c r="E33" s="15" t="s">
        <v>119</v>
      </c>
      <c r="F33" s="7" t="s">
        <v>112</v>
      </c>
      <c r="G33" s="7" t="s">
        <v>113</v>
      </c>
      <c r="H33" s="16" t="s">
        <v>114</v>
      </c>
      <c r="I33" s="7" t="s">
        <v>37</v>
      </c>
      <c r="J33" s="7">
        <v>1</v>
      </c>
      <c r="K33" s="7">
        <v>3</v>
      </c>
      <c r="L33" s="16" t="s">
        <v>115</v>
      </c>
      <c r="M33" s="7" t="s">
        <v>39</v>
      </c>
      <c r="N33" s="7" t="s">
        <v>40</v>
      </c>
      <c r="O33" s="7" t="s">
        <v>41</v>
      </c>
      <c r="P33" s="7" t="s">
        <v>26</v>
      </c>
      <c r="Q33" s="7">
        <v>15</v>
      </c>
      <c r="R33" s="7">
        <v>15</v>
      </c>
      <c r="S33" s="7">
        <v>30</v>
      </c>
      <c r="T33" s="7">
        <v>15</v>
      </c>
      <c r="U33" s="7">
        <v>25</v>
      </c>
      <c r="V33" s="7">
        <f t="shared" si="2"/>
        <v>100</v>
      </c>
      <c r="W33" s="7">
        <v>2</v>
      </c>
      <c r="X33" s="7">
        <v>2</v>
      </c>
      <c r="Y33" s="7" t="s">
        <v>42</v>
      </c>
      <c r="Z33" s="7" t="s">
        <v>43</v>
      </c>
      <c r="AA33" s="7" t="s">
        <v>120</v>
      </c>
    </row>
    <row r="34" spans="1:28" ht="48" customHeight="1" x14ac:dyDescent="0.25">
      <c r="A34" s="244" t="s">
        <v>32</v>
      </c>
      <c r="B34" s="243" t="s">
        <v>121</v>
      </c>
      <c r="C34" s="7" t="s">
        <v>122</v>
      </c>
      <c r="D34" s="7" t="s">
        <v>118</v>
      </c>
      <c r="E34" s="15" t="s">
        <v>119</v>
      </c>
      <c r="F34" s="7" t="s">
        <v>112</v>
      </c>
      <c r="G34" s="7" t="s">
        <v>113</v>
      </c>
      <c r="H34" s="16" t="s">
        <v>114</v>
      </c>
      <c r="I34" s="7" t="s">
        <v>37</v>
      </c>
      <c r="J34" s="7">
        <v>1</v>
      </c>
      <c r="K34" s="7">
        <v>3</v>
      </c>
      <c r="L34" s="16" t="s">
        <v>115</v>
      </c>
      <c r="M34" s="7" t="s">
        <v>39</v>
      </c>
      <c r="N34" s="7" t="s">
        <v>40</v>
      </c>
      <c r="O34" s="7" t="s">
        <v>41</v>
      </c>
      <c r="P34" s="7" t="s">
        <v>26</v>
      </c>
      <c r="Q34" s="7">
        <v>15</v>
      </c>
      <c r="R34" s="7">
        <v>15</v>
      </c>
      <c r="S34" s="7">
        <v>30</v>
      </c>
      <c r="T34" s="7">
        <v>15</v>
      </c>
      <c r="U34" s="7">
        <v>25</v>
      </c>
      <c r="V34" s="7">
        <f t="shared" si="2"/>
        <v>100</v>
      </c>
      <c r="W34" s="7">
        <v>2</v>
      </c>
      <c r="X34" s="7">
        <v>2</v>
      </c>
      <c r="Y34" s="7" t="s">
        <v>42</v>
      </c>
      <c r="Z34" s="7" t="s">
        <v>43</v>
      </c>
      <c r="AA34" s="7" t="s">
        <v>120</v>
      </c>
    </row>
    <row r="35" spans="1:28" ht="156" x14ac:dyDescent="0.25">
      <c r="A35" s="245"/>
      <c r="B35" s="243"/>
      <c r="C35" s="7" t="s">
        <v>49</v>
      </c>
      <c r="D35" s="7" t="s">
        <v>49</v>
      </c>
      <c r="E35" s="7" t="s">
        <v>59</v>
      </c>
      <c r="F35" s="7" t="s">
        <v>60</v>
      </c>
      <c r="G35" s="7" t="s">
        <v>61</v>
      </c>
      <c r="H35" s="7" t="s">
        <v>62</v>
      </c>
      <c r="I35" s="8" t="s">
        <v>37</v>
      </c>
      <c r="J35" s="7">
        <v>5</v>
      </c>
      <c r="K35" s="10">
        <v>2</v>
      </c>
      <c r="L35" s="6" t="s">
        <v>63</v>
      </c>
      <c r="M35" s="6" t="s">
        <v>64</v>
      </c>
      <c r="N35" s="6" t="s">
        <v>65</v>
      </c>
      <c r="O35" s="6" t="s">
        <v>66</v>
      </c>
      <c r="P35" s="6" t="s">
        <v>26</v>
      </c>
      <c r="Q35" s="6">
        <v>15</v>
      </c>
      <c r="R35" s="6">
        <v>15</v>
      </c>
      <c r="S35" s="6"/>
      <c r="T35" s="6"/>
      <c r="U35" s="6">
        <v>25</v>
      </c>
      <c r="V35" s="6">
        <f t="shared" si="2"/>
        <v>55</v>
      </c>
      <c r="W35" s="6">
        <v>1</v>
      </c>
      <c r="X35" s="6">
        <v>2</v>
      </c>
      <c r="Y35" s="6" t="s">
        <v>67</v>
      </c>
      <c r="Z35" s="6" t="s">
        <v>43</v>
      </c>
      <c r="AA35" s="6" t="s">
        <v>68</v>
      </c>
      <c r="AB35" s="7" t="s">
        <v>117</v>
      </c>
    </row>
    <row r="36" spans="1:28" ht="156" x14ac:dyDescent="0.25">
      <c r="A36" s="245"/>
      <c r="B36" s="243"/>
      <c r="C36" s="7" t="s">
        <v>50</v>
      </c>
      <c r="D36" s="7" t="s">
        <v>50</v>
      </c>
      <c r="E36" s="9" t="s">
        <v>59</v>
      </c>
      <c r="F36" s="7" t="s">
        <v>60</v>
      </c>
      <c r="G36" s="9" t="s">
        <v>61</v>
      </c>
      <c r="H36" s="7" t="s">
        <v>62</v>
      </c>
      <c r="I36" s="7" t="s">
        <v>37</v>
      </c>
      <c r="J36" s="9">
        <v>3</v>
      </c>
      <c r="K36" s="13">
        <v>1</v>
      </c>
      <c r="L36" s="7" t="s">
        <v>63</v>
      </c>
      <c r="M36" s="7" t="s">
        <v>69</v>
      </c>
      <c r="N36" s="7" t="s">
        <v>70</v>
      </c>
      <c r="O36" s="7" t="s">
        <v>66</v>
      </c>
      <c r="P36" s="7" t="s">
        <v>26</v>
      </c>
      <c r="Q36" s="7">
        <v>15</v>
      </c>
      <c r="R36" s="7">
        <v>15</v>
      </c>
      <c r="S36" s="7"/>
      <c r="T36" s="7"/>
      <c r="U36" s="7">
        <v>25</v>
      </c>
      <c r="V36" s="7">
        <f t="shared" si="2"/>
        <v>55</v>
      </c>
      <c r="W36" s="7">
        <v>1</v>
      </c>
      <c r="X36" s="7">
        <v>2</v>
      </c>
      <c r="Y36" s="7" t="s">
        <v>67</v>
      </c>
      <c r="Z36" s="7" t="s">
        <v>43</v>
      </c>
      <c r="AA36" s="7" t="s">
        <v>68</v>
      </c>
      <c r="AB36" s="7" t="s">
        <v>117</v>
      </c>
    </row>
    <row r="37" spans="1:28" ht="132" x14ac:dyDescent="0.25">
      <c r="A37" s="245"/>
      <c r="B37" s="243"/>
      <c r="C37" s="7" t="s">
        <v>51</v>
      </c>
      <c r="D37" s="7" t="s">
        <v>51</v>
      </c>
      <c r="E37" s="7" t="s">
        <v>71</v>
      </c>
      <c r="F37" s="7" t="s">
        <v>72</v>
      </c>
      <c r="G37" s="7" t="s">
        <v>73</v>
      </c>
      <c r="H37" s="7" t="s">
        <v>74</v>
      </c>
      <c r="I37" s="7" t="s">
        <v>37</v>
      </c>
      <c r="J37" s="7">
        <v>2</v>
      </c>
      <c r="K37" s="7">
        <v>2</v>
      </c>
      <c r="L37" s="7" t="s">
        <v>75</v>
      </c>
      <c r="M37" s="7" t="s">
        <v>69</v>
      </c>
      <c r="N37" s="7" t="s">
        <v>70</v>
      </c>
      <c r="O37" s="7" t="s">
        <v>76</v>
      </c>
      <c r="P37" s="7" t="s">
        <v>26</v>
      </c>
      <c r="Q37" s="7">
        <v>15</v>
      </c>
      <c r="R37" s="7">
        <v>15</v>
      </c>
      <c r="S37" s="7"/>
      <c r="T37" s="7"/>
      <c r="U37" s="7">
        <v>25</v>
      </c>
      <c r="V37" s="7">
        <f t="shared" si="2"/>
        <v>55</v>
      </c>
      <c r="W37" s="7">
        <v>1</v>
      </c>
      <c r="X37" s="7">
        <v>2</v>
      </c>
      <c r="Y37" s="7" t="s">
        <v>67</v>
      </c>
      <c r="Z37" s="7" t="s">
        <v>43</v>
      </c>
      <c r="AA37" s="7" t="s">
        <v>77</v>
      </c>
      <c r="AB37" s="7" t="s">
        <v>117</v>
      </c>
    </row>
    <row r="38" spans="1:28" ht="132" x14ac:dyDescent="0.25">
      <c r="A38" s="245"/>
      <c r="B38" s="243"/>
      <c r="C38" s="7" t="s">
        <v>52</v>
      </c>
      <c r="D38" s="7" t="s">
        <v>52</v>
      </c>
      <c r="E38" s="7" t="s">
        <v>71</v>
      </c>
      <c r="F38" s="7" t="s">
        <v>78</v>
      </c>
      <c r="G38" s="7" t="s">
        <v>79</v>
      </c>
      <c r="H38" s="7" t="s">
        <v>80</v>
      </c>
      <c r="I38" s="7" t="s">
        <v>37</v>
      </c>
      <c r="J38" s="7">
        <v>2</v>
      </c>
      <c r="K38" s="7">
        <v>2</v>
      </c>
      <c r="L38" s="7" t="s">
        <v>75</v>
      </c>
      <c r="M38" s="7" t="s">
        <v>69</v>
      </c>
      <c r="N38" s="7" t="s">
        <v>70</v>
      </c>
      <c r="O38" s="7" t="s">
        <v>81</v>
      </c>
      <c r="P38" s="7" t="s">
        <v>26</v>
      </c>
      <c r="Q38" s="7">
        <v>15</v>
      </c>
      <c r="R38" s="7">
        <v>15</v>
      </c>
      <c r="S38" s="7"/>
      <c r="T38" s="7"/>
      <c r="U38" s="7">
        <v>25</v>
      </c>
      <c r="V38" s="7">
        <f t="shared" si="2"/>
        <v>55</v>
      </c>
      <c r="W38" s="7">
        <v>1</v>
      </c>
      <c r="X38" s="7">
        <v>2</v>
      </c>
      <c r="Y38" s="7" t="s">
        <v>67</v>
      </c>
      <c r="Z38" s="7" t="s">
        <v>43</v>
      </c>
      <c r="AA38" s="7" t="s">
        <v>82</v>
      </c>
      <c r="AB38" s="7" t="s">
        <v>117</v>
      </c>
    </row>
    <row r="39" spans="1:28" ht="132" x14ac:dyDescent="0.25">
      <c r="A39" s="245"/>
      <c r="B39" s="243"/>
      <c r="C39" s="7" t="s">
        <v>53</v>
      </c>
      <c r="D39" s="7" t="s">
        <v>53</v>
      </c>
      <c r="E39" s="7" t="s">
        <v>83</v>
      </c>
      <c r="F39" s="7" t="s">
        <v>78</v>
      </c>
      <c r="G39" s="7" t="s">
        <v>79</v>
      </c>
      <c r="H39" s="7" t="s">
        <v>80</v>
      </c>
      <c r="I39" s="7" t="s">
        <v>37</v>
      </c>
      <c r="J39" s="7">
        <v>2</v>
      </c>
      <c r="K39" s="7">
        <v>2</v>
      </c>
      <c r="L39" s="7" t="s">
        <v>75</v>
      </c>
      <c r="M39" s="7" t="s">
        <v>69</v>
      </c>
      <c r="N39" s="7" t="s">
        <v>70</v>
      </c>
      <c r="O39" s="7" t="s">
        <v>81</v>
      </c>
      <c r="P39" s="7" t="s">
        <v>26</v>
      </c>
      <c r="Q39" s="7">
        <v>15</v>
      </c>
      <c r="R39" s="7">
        <v>15</v>
      </c>
      <c r="S39" s="7"/>
      <c r="T39" s="7"/>
      <c r="U39" s="7">
        <v>25</v>
      </c>
      <c r="V39" s="7">
        <f t="shared" si="2"/>
        <v>55</v>
      </c>
      <c r="W39" s="7">
        <v>1</v>
      </c>
      <c r="X39" s="7">
        <v>2</v>
      </c>
      <c r="Y39" s="7" t="s">
        <v>67</v>
      </c>
      <c r="Z39" s="7" t="s">
        <v>43</v>
      </c>
      <c r="AA39" s="7" t="s">
        <v>82</v>
      </c>
      <c r="AB39" s="7" t="s">
        <v>117</v>
      </c>
    </row>
    <row r="40" spans="1:28" ht="132" x14ac:dyDescent="0.25">
      <c r="A40" s="245"/>
      <c r="B40" s="243"/>
      <c r="C40" s="7" t="s">
        <v>54</v>
      </c>
      <c r="D40" s="7" t="s">
        <v>54</v>
      </c>
      <c r="E40" s="7" t="s">
        <v>84</v>
      </c>
      <c r="F40" s="7" t="s">
        <v>72</v>
      </c>
      <c r="G40" s="7" t="s">
        <v>73</v>
      </c>
      <c r="H40" s="7" t="s">
        <v>74</v>
      </c>
      <c r="I40" s="7" t="s">
        <v>37</v>
      </c>
      <c r="J40" s="7">
        <v>2</v>
      </c>
      <c r="K40" s="7">
        <v>2</v>
      </c>
      <c r="L40" s="7" t="s">
        <v>75</v>
      </c>
      <c r="M40" s="7" t="s">
        <v>69</v>
      </c>
      <c r="N40" s="7" t="s">
        <v>70</v>
      </c>
      <c r="O40" s="7" t="s">
        <v>76</v>
      </c>
      <c r="P40" s="7" t="s">
        <v>26</v>
      </c>
      <c r="Q40" s="7">
        <v>15</v>
      </c>
      <c r="R40" s="7">
        <v>15</v>
      </c>
      <c r="S40" s="7"/>
      <c r="T40" s="7"/>
      <c r="U40" s="7">
        <v>25</v>
      </c>
      <c r="V40" s="7">
        <f t="shared" si="2"/>
        <v>55</v>
      </c>
      <c r="W40" s="7">
        <v>1</v>
      </c>
      <c r="X40" s="7">
        <v>2</v>
      </c>
      <c r="Y40" s="7" t="s">
        <v>67</v>
      </c>
      <c r="Z40" s="7" t="s">
        <v>43</v>
      </c>
      <c r="AA40" s="7" t="s">
        <v>77</v>
      </c>
      <c r="AB40" s="7" t="s">
        <v>117</v>
      </c>
    </row>
    <row r="41" spans="1:28" ht="108" x14ac:dyDescent="0.25">
      <c r="A41" s="245"/>
      <c r="B41" s="243"/>
      <c r="C41" s="7" t="s">
        <v>55</v>
      </c>
      <c r="D41" s="7" t="s">
        <v>55</v>
      </c>
      <c r="E41" s="7" t="s">
        <v>85</v>
      </c>
      <c r="F41" s="7" t="s">
        <v>86</v>
      </c>
      <c r="G41" s="7" t="s">
        <v>87</v>
      </c>
      <c r="H41" s="7" t="s">
        <v>88</v>
      </c>
      <c r="I41" s="7" t="s">
        <v>37</v>
      </c>
      <c r="J41" s="7">
        <v>3</v>
      </c>
      <c r="K41" s="7">
        <v>3</v>
      </c>
      <c r="L41" s="7" t="s">
        <v>89</v>
      </c>
      <c r="M41" s="7" t="s">
        <v>64</v>
      </c>
      <c r="N41" s="7" t="s">
        <v>65</v>
      </c>
      <c r="O41" s="7" t="s">
        <v>90</v>
      </c>
      <c r="P41" s="7" t="s">
        <v>26</v>
      </c>
      <c r="Q41" s="7"/>
      <c r="R41" s="7"/>
      <c r="S41" s="7"/>
      <c r="T41" s="7"/>
      <c r="U41" s="7"/>
      <c r="V41" s="7"/>
      <c r="W41" s="7"/>
      <c r="X41" s="7"/>
      <c r="Y41" s="7"/>
      <c r="Z41" s="7"/>
      <c r="AA41" s="7" t="s">
        <v>91</v>
      </c>
      <c r="AB41" s="7" t="s">
        <v>117</v>
      </c>
    </row>
    <row r="42" spans="1:28" ht="156" x14ac:dyDescent="0.25">
      <c r="A42" s="245"/>
      <c r="B42" s="243"/>
      <c r="C42" s="7" t="s">
        <v>56</v>
      </c>
      <c r="D42" s="7" t="s">
        <v>56</v>
      </c>
      <c r="E42" s="7" t="s">
        <v>84</v>
      </c>
      <c r="F42" s="7" t="s">
        <v>92</v>
      </c>
      <c r="G42" s="7" t="s">
        <v>61</v>
      </c>
      <c r="H42" s="7" t="s">
        <v>62</v>
      </c>
      <c r="I42" s="7" t="s">
        <v>37</v>
      </c>
      <c r="J42" s="7">
        <v>3</v>
      </c>
      <c r="K42" s="7">
        <v>1</v>
      </c>
      <c r="L42" s="7" t="s">
        <v>63</v>
      </c>
      <c r="M42" s="7" t="s">
        <v>69</v>
      </c>
      <c r="N42" s="7" t="s">
        <v>70</v>
      </c>
      <c r="O42" s="7" t="s">
        <v>93</v>
      </c>
      <c r="P42" s="7" t="s">
        <v>26</v>
      </c>
      <c r="Q42" s="7">
        <v>15</v>
      </c>
      <c r="R42" s="7">
        <v>15</v>
      </c>
      <c r="S42" s="7"/>
      <c r="T42" s="7"/>
      <c r="U42" s="7">
        <v>25</v>
      </c>
      <c r="V42" s="7">
        <f>SUM(Q42:U42)</f>
        <v>55</v>
      </c>
      <c r="W42" s="7">
        <v>1</v>
      </c>
      <c r="X42" s="7">
        <v>2</v>
      </c>
      <c r="Y42" s="7" t="s">
        <v>67</v>
      </c>
      <c r="Z42" s="7" t="s">
        <v>43</v>
      </c>
      <c r="AA42" s="7" t="s">
        <v>68</v>
      </c>
      <c r="AB42" s="7" t="s">
        <v>117</v>
      </c>
    </row>
    <row r="43" spans="1:28" ht="108" x14ac:dyDescent="0.25">
      <c r="A43" s="245"/>
      <c r="B43" s="243"/>
      <c r="C43" s="7" t="s">
        <v>57</v>
      </c>
      <c r="D43" s="7" t="s">
        <v>57</v>
      </c>
      <c r="E43" s="7" t="s">
        <v>94</v>
      </c>
      <c r="F43" s="7" t="s">
        <v>95</v>
      </c>
      <c r="G43" s="7" t="s">
        <v>96</v>
      </c>
      <c r="H43" s="7" t="s">
        <v>62</v>
      </c>
      <c r="I43" s="7" t="s">
        <v>37</v>
      </c>
      <c r="J43" s="7">
        <v>1</v>
      </c>
      <c r="K43" s="7">
        <v>1</v>
      </c>
      <c r="L43" s="7" t="s">
        <v>63</v>
      </c>
      <c r="M43" s="7" t="s">
        <v>69</v>
      </c>
      <c r="N43" s="7" t="s">
        <v>70</v>
      </c>
      <c r="O43" s="7" t="s">
        <v>97</v>
      </c>
      <c r="P43" s="7" t="s">
        <v>26</v>
      </c>
      <c r="Q43" s="7">
        <v>15</v>
      </c>
      <c r="R43" s="7">
        <v>15</v>
      </c>
      <c r="S43" s="7"/>
      <c r="T43" s="7"/>
      <c r="U43" s="7">
        <v>25</v>
      </c>
      <c r="V43" s="7">
        <f>SUM(Q43:U43)</f>
        <v>55</v>
      </c>
      <c r="W43" s="7">
        <v>1</v>
      </c>
      <c r="X43" s="7">
        <v>2</v>
      </c>
      <c r="Y43" s="7" t="s">
        <v>67</v>
      </c>
      <c r="Z43" s="7" t="s">
        <v>43</v>
      </c>
      <c r="AA43" s="7" t="s">
        <v>98</v>
      </c>
      <c r="AB43" s="7" t="s">
        <v>117</v>
      </c>
    </row>
    <row r="44" spans="1:28" ht="108" x14ac:dyDescent="0.25">
      <c r="A44" s="245"/>
      <c r="B44" s="243"/>
      <c r="C44" s="7" t="s">
        <v>58</v>
      </c>
      <c r="D44" s="7" t="s">
        <v>58</v>
      </c>
      <c r="E44" s="7" t="s">
        <v>99</v>
      </c>
      <c r="F44" s="7" t="s">
        <v>100</v>
      </c>
      <c r="G44" s="7" t="s">
        <v>101</v>
      </c>
      <c r="H44" s="7" t="s">
        <v>102</v>
      </c>
      <c r="I44" s="7" t="s">
        <v>37</v>
      </c>
      <c r="J44" s="7">
        <v>1</v>
      </c>
      <c r="K44" s="7">
        <v>4</v>
      </c>
      <c r="L44" s="7" t="s">
        <v>103</v>
      </c>
      <c r="M44" s="7" t="s">
        <v>64</v>
      </c>
      <c r="N44" s="7" t="s">
        <v>65</v>
      </c>
      <c r="O44" s="7" t="s">
        <v>90</v>
      </c>
      <c r="P44" s="7" t="s">
        <v>26</v>
      </c>
      <c r="Q44" s="7">
        <v>15</v>
      </c>
      <c r="R44" s="7">
        <v>15</v>
      </c>
      <c r="S44" s="7"/>
      <c r="T44" s="7"/>
      <c r="U44" s="7">
        <v>25</v>
      </c>
      <c r="V44" s="7">
        <f>SUM(Q44:U44)</f>
        <v>55</v>
      </c>
      <c r="W44" s="7">
        <v>1</v>
      </c>
      <c r="X44" s="7">
        <v>2</v>
      </c>
      <c r="Y44" s="7" t="s">
        <v>67</v>
      </c>
      <c r="Z44" s="7" t="s">
        <v>43</v>
      </c>
      <c r="AA44" s="7" t="s">
        <v>98</v>
      </c>
      <c r="AB44" s="7" t="s">
        <v>117</v>
      </c>
    </row>
    <row r="45" spans="1:28" ht="108" x14ac:dyDescent="0.25">
      <c r="A45" s="245"/>
      <c r="B45" s="243"/>
      <c r="C45" s="7" t="s">
        <v>58</v>
      </c>
      <c r="D45" s="7" t="s">
        <v>58</v>
      </c>
      <c r="E45" s="7" t="s">
        <v>99</v>
      </c>
      <c r="F45" s="7" t="s">
        <v>95</v>
      </c>
      <c r="G45" s="7" t="s">
        <v>96</v>
      </c>
      <c r="H45" s="7" t="s">
        <v>74</v>
      </c>
      <c r="I45" s="7" t="s">
        <v>37</v>
      </c>
      <c r="J45" s="7">
        <v>1</v>
      </c>
      <c r="K45" s="7">
        <v>4</v>
      </c>
      <c r="L45" s="7" t="s">
        <v>103</v>
      </c>
      <c r="M45" s="7" t="s">
        <v>64</v>
      </c>
      <c r="N45" s="7" t="s">
        <v>65</v>
      </c>
      <c r="O45" s="7" t="s">
        <v>90</v>
      </c>
      <c r="P45" s="7" t="s">
        <v>26</v>
      </c>
      <c r="Q45" s="7">
        <v>15</v>
      </c>
      <c r="R45" s="7">
        <v>15</v>
      </c>
      <c r="S45" s="7"/>
      <c r="T45" s="7"/>
      <c r="U45" s="7">
        <v>25</v>
      </c>
      <c r="V45" s="7">
        <f>SUM(Q45:U45)</f>
        <v>55</v>
      </c>
      <c r="W45" s="7">
        <v>1</v>
      </c>
      <c r="X45" s="7">
        <v>2</v>
      </c>
      <c r="Y45" s="7" t="s">
        <v>67</v>
      </c>
      <c r="Z45" s="7" t="s">
        <v>43</v>
      </c>
      <c r="AA45" s="7" t="s">
        <v>98</v>
      </c>
      <c r="AB45" s="7" t="s">
        <v>117</v>
      </c>
    </row>
    <row r="46" spans="1:28" ht="108" x14ac:dyDescent="0.25">
      <c r="A46" s="246"/>
      <c r="B46" s="243"/>
      <c r="C46" s="7" t="s">
        <v>58</v>
      </c>
      <c r="D46" s="7" t="s">
        <v>58</v>
      </c>
      <c r="E46" s="7" t="s">
        <v>104</v>
      </c>
      <c r="F46" s="7" t="s">
        <v>100</v>
      </c>
      <c r="G46" s="7" t="s">
        <v>101</v>
      </c>
      <c r="H46" s="7" t="s">
        <v>102</v>
      </c>
      <c r="I46" s="7" t="s">
        <v>37</v>
      </c>
      <c r="J46" s="7">
        <v>1</v>
      </c>
      <c r="K46" s="7">
        <v>4</v>
      </c>
      <c r="L46" s="7" t="s">
        <v>103</v>
      </c>
      <c r="M46" s="7" t="s">
        <v>64</v>
      </c>
      <c r="N46" s="7" t="s">
        <v>65</v>
      </c>
      <c r="O46" s="7" t="s">
        <v>90</v>
      </c>
      <c r="P46" s="7" t="s">
        <v>26</v>
      </c>
      <c r="Q46" s="7">
        <v>15</v>
      </c>
      <c r="R46" s="7">
        <v>15</v>
      </c>
      <c r="S46" s="7"/>
      <c r="T46" s="7"/>
      <c r="U46" s="7">
        <v>25</v>
      </c>
      <c r="V46" s="7">
        <f>SUM(Q46:U46)</f>
        <v>55</v>
      </c>
      <c r="W46" s="7">
        <v>1</v>
      </c>
      <c r="X46" s="7">
        <v>2</v>
      </c>
      <c r="Y46" s="7" t="s">
        <v>67</v>
      </c>
      <c r="Z46" s="7" t="s">
        <v>43</v>
      </c>
      <c r="AA46" s="7" t="s">
        <v>98</v>
      </c>
      <c r="AB46" s="7" t="s">
        <v>117</v>
      </c>
    </row>
  </sheetData>
  <mergeCells count="31">
    <mergeCell ref="B34:B46"/>
    <mergeCell ref="A34:A46"/>
    <mergeCell ref="B6:B19"/>
    <mergeCell ref="A6:A19"/>
    <mergeCell ref="AA4:AA5"/>
    <mergeCell ref="A4:A5"/>
    <mergeCell ref="B4:B5"/>
    <mergeCell ref="T4:T5"/>
    <mergeCell ref="U4:U5"/>
    <mergeCell ref="V4:V5"/>
    <mergeCell ref="W4:X4"/>
    <mergeCell ref="Y4:Y5"/>
    <mergeCell ref="Z4:Z5"/>
    <mergeCell ref="M4:M5"/>
    <mergeCell ref="N4:N5"/>
    <mergeCell ref="O4:O5"/>
    <mergeCell ref="AG1:AG3"/>
    <mergeCell ref="C1:AB1"/>
    <mergeCell ref="A1:B1"/>
    <mergeCell ref="B20:B33"/>
    <mergeCell ref="A20:A33"/>
    <mergeCell ref="AB4:AB5"/>
    <mergeCell ref="Q4:Q5"/>
    <mergeCell ref="R4:R5"/>
    <mergeCell ref="S4:S5"/>
    <mergeCell ref="C4:C5"/>
    <mergeCell ref="E4:F4"/>
    <mergeCell ref="G4:H4"/>
    <mergeCell ref="I4:I5"/>
    <mergeCell ref="J4:K4"/>
    <mergeCell ref="L4:L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BO30"/>
  <sheetViews>
    <sheetView tabSelected="1" view="pageBreakPreview" zoomScale="70" zoomScaleNormal="85" zoomScaleSheetLayoutView="70" workbookViewId="0">
      <selection activeCell="A29" sqref="A29:F29"/>
    </sheetView>
  </sheetViews>
  <sheetFormatPr baseColWidth="10" defaultRowHeight="15" x14ac:dyDescent="0.25"/>
  <cols>
    <col min="1" max="1" width="19" style="148" customWidth="1"/>
    <col min="2" max="2" width="16.7109375" style="148" customWidth="1"/>
    <col min="3" max="3" width="22.28515625" customWidth="1"/>
    <col min="4" max="4" width="26.7109375" customWidth="1"/>
    <col min="5" max="5" width="27" customWidth="1"/>
    <col min="6" max="6" width="29.140625" customWidth="1"/>
    <col min="7" max="7" width="16.5703125" customWidth="1"/>
    <col min="8" max="8" width="13.7109375" customWidth="1"/>
    <col min="9" max="9" width="17.85546875" customWidth="1"/>
    <col min="10" max="11" width="17.5703125" style="40" customWidth="1"/>
    <col min="12" max="12" width="17.5703125" style="183" customWidth="1"/>
    <col min="13" max="13" width="17.5703125" style="185" customWidth="1"/>
    <col min="14" max="14" width="25.7109375" customWidth="1"/>
    <col min="15" max="16" width="25.7109375" style="148" customWidth="1"/>
    <col min="17" max="29" width="22.140625" customWidth="1"/>
    <col min="30" max="30" width="30" style="148" customWidth="1"/>
    <col min="31" max="31" width="44" customWidth="1"/>
    <col min="32" max="32" width="21" customWidth="1"/>
    <col min="33" max="33" width="21.42578125" customWidth="1"/>
    <col min="34" max="34" width="28" customWidth="1"/>
    <col min="35" max="35" width="28.7109375" style="148" customWidth="1"/>
    <col min="36" max="36" width="39.7109375" customWidth="1"/>
    <col min="37" max="37" width="26.42578125" customWidth="1"/>
    <col min="38" max="38" width="26.85546875" customWidth="1"/>
    <col min="39" max="39" width="15.7109375" customWidth="1"/>
    <col min="40" max="40" width="29.5703125" customWidth="1"/>
    <col min="41" max="41" width="17.7109375" customWidth="1"/>
    <col min="42" max="47" width="27.42578125" customWidth="1"/>
  </cols>
  <sheetData>
    <row r="1" spans="1:67" ht="136.5" customHeight="1" thickBot="1" x14ac:dyDescent="0.3">
      <c r="A1" s="265"/>
      <c r="B1" s="266"/>
      <c r="C1" s="266"/>
      <c r="D1" s="266"/>
      <c r="E1" s="331" t="s">
        <v>260</v>
      </c>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332"/>
      <c r="AG1" s="332"/>
      <c r="AH1" s="332"/>
      <c r="AI1" s="332"/>
      <c r="AJ1" s="332"/>
      <c r="AK1" s="332"/>
      <c r="AL1" s="332"/>
      <c r="AM1" s="332" t="s">
        <v>396</v>
      </c>
      <c r="AN1" s="332"/>
      <c r="AO1" s="333"/>
      <c r="AP1" s="138"/>
      <c r="AQ1" s="138"/>
      <c r="AR1" s="138"/>
      <c r="AS1" s="138"/>
      <c r="AT1" s="138"/>
      <c r="AU1" s="138"/>
      <c r="AV1" s="21"/>
      <c r="AW1" s="21"/>
      <c r="AX1" s="21"/>
      <c r="AY1" s="21"/>
      <c r="AZ1" s="226"/>
      <c r="BA1" s="17"/>
    </row>
    <row r="2" spans="1:67" ht="3" customHeight="1" x14ac:dyDescent="0.25">
      <c r="A2" s="146"/>
      <c r="B2" s="150"/>
      <c r="C2" s="20"/>
      <c r="D2" s="20"/>
      <c r="E2" s="226" t="s">
        <v>289</v>
      </c>
      <c r="F2" s="226"/>
      <c r="G2" s="21"/>
      <c r="H2" s="21"/>
      <c r="I2" s="21"/>
      <c r="J2" s="21"/>
      <c r="K2" s="21"/>
      <c r="L2" s="139"/>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26"/>
      <c r="BA2" s="17"/>
    </row>
    <row r="3" spans="1:67" s="140" customFormat="1" ht="39.950000000000003" customHeight="1" x14ac:dyDescent="0.25">
      <c r="A3" s="153" t="s">
        <v>290</v>
      </c>
      <c r="B3" s="252"/>
      <c r="C3" s="252"/>
      <c r="D3" s="252"/>
      <c r="E3" s="226"/>
      <c r="F3" s="226"/>
      <c r="G3" s="286"/>
      <c r="H3" s="286"/>
      <c r="I3" s="286"/>
      <c r="J3" s="286"/>
      <c r="K3" s="286"/>
      <c r="L3" s="286"/>
      <c r="M3" s="136" t="s">
        <v>291</v>
      </c>
      <c r="N3" s="252"/>
      <c r="O3" s="252"/>
      <c r="P3" s="252"/>
      <c r="Q3" s="252"/>
      <c r="R3" s="252"/>
      <c r="S3" s="252"/>
      <c r="T3" s="252"/>
      <c r="U3" s="252"/>
      <c r="V3" s="252"/>
      <c r="W3" s="226" t="s">
        <v>292</v>
      </c>
      <c r="X3" s="226"/>
      <c r="Y3" s="261"/>
      <c r="Z3" s="261"/>
      <c r="AA3" s="261"/>
      <c r="AB3" s="139"/>
      <c r="AC3" s="21"/>
      <c r="AD3" s="21"/>
      <c r="AE3" s="21"/>
      <c r="AF3" s="141"/>
      <c r="AG3" s="21"/>
      <c r="AH3" s="21"/>
      <c r="AI3" s="21"/>
      <c r="AJ3" s="21"/>
      <c r="AK3" s="21"/>
      <c r="AL3" s="21"/>
      <c r="AM3" s="21"/>
      <c r="AN3" s="21"/>
      <c r="AO3" s="21"/>
      <c r="AP3" s="21"/>
      <c r="AQ3" s="21"/>
      <c r="AR3" s="21"/>
      <c r="AS3" s="21"/>
      <c r="AT3" s="21"/>
      <c r="AU3" s="21"/>
      <c r="AV3" s="21"/>
      <c r="AW3" s="21"/>
      <c r="AX3" s="21"/>
      <c r="AY3" s="21"/>
      <c r="AZ3" s="226"/>
      <c r="BA3" s="142"/>
    </row>
    <row r="4" spans="1:67" ht="3" customHeight="1" thickBot="1" x14ac:dyDescent="0.3">
      <c r="A4" s="146"/>
      <c r="B4" s="150"/>
      <c r="C4" s="20"/>
      <c r="D4" s="20"/>
      <c r="E4" s="20"/>
      <c r="F4" s="20"/>
      <c r="G4" s="21"/>
      <c r="H4" s="21"/>
      <c r="I4" s="21"/>
      <c r="J4" s="21"/>
      <c r="K4" s="21"/>
      <c r="L4" s="139"/>
      <c r="M4" s="21"/>
      <c r="N4" s="21"/>
      <c r="O4" s="21"/>
      <c r="P4" s="21"/>
      <c r="Q4" s="105"/>
      <c r="R4" s="104"/>
      <c r="S4" s="104"/>
      <c r="T4" s="104"/>
      <c r="U4" s="104"/>
      <c r="V4" s="104"/>
      <c r="W4" s="104"/>
      <c r="X4" s="21"/>
      <c r="Y4" s="21"/>
      <c r="Z4" s="21"/>
      <c r="AA4" s="21"/>
      <c r="AB4" s="21"/>
      <c r="AC4" s="191"/>
      <c r="AD4" s="191"/>
      <c r="AE4" s="191"/>
      <c r="AF4" s="191"/>
      <c r="AG4" s="191"/>
      <c r="AH4" s="21"/>
      <c r="AI4" s="21"/>
      <c r="AJ4" s="21"/>
      <c r="AK4" s="21"/>
      <c r="AL4" s="21"/>
      <c r="AM4" s="21"/>
      <c r="AN4" s="21"/>
      <c r="AO4" s="21"/>
      <c r="AP4" s="21"/>
      <c r="AQ4" s="21"/>
      <c r="AR4" s="21"/>
      <c r="AS4" s="21"/>
      <c r="AT4" s="21"/>
      <c r="AU4" s="21"/>
      <c r="AV4" s="21"/>
      <c r="AW4" s="21"/>
      <c r="AX4" s="21"/>
      <c r="AY4" s="21"/>
      <c r="AZ4" s="48"/>
      <c r="BA4" s="17"/>
      <c r="BG4" s="102" t="s">
        <v>182</v>
      </c>
      <c r="BO4" t="s">
        <v>231</v>
      </c>
    </row>
    <row r="5" spans="1:67" ht="30" customHeight="1" thickBot="1" x14ac:dyDescent="0.3">
      <c r="A5" s="267" t="s">
        <v>296</v>
      </c>
      <c r="B5" s="268"/>
      <c r="C5" s="268"/>
      <c r="D5" s="268"/>
      <c r="E5" s="268"/>
      <c r="F5" s="269"/>
      <c r="G5" s="277" t="s">
        <v>288</v>
      </c>
      <c r="H5" s="278"/>
      <c r="I5" s="278"/>
      <c r="J5" s="278"/>
      <c r="K5" s="279"/>
      <c r="L5" s="259" t="s">
        <v>214</v>
      </c>
      <c r="M5" s="260"/>
      <c r="N5" s="260"/>
      <c r="O5" s="260"/>
      <c r="P5" s="260"/>
      <c r="Q5" s="260"/>
      <c r="R5" s="260"/>
      <c r="S5" s="260"/>
      <c r="T5" s="260"/>
      <c r="U5" s="260"/>
      <c r="V5" s="260"/>
      <c r="W5" s="260"/>
      <c r="X5" s="260"/>
      <c r="Y5" s="260"/>
      <c r="Z5" s="260"/>
      <c r="AA5" s="260"/>
      <c r="AB5" s="260"/>
      <c r="AC5" s="262" t="s">
        <v>218</v>
      </c>
      <c r="AD5" s="263"/>
      <c r="AE5" s="263"/>
      <c r="AF5" s="263"/>
      <c r="AG5" s="264"/>
      <c r="AH5" s="251" t="s">
        <v>379</v>
      </c>
      <c r="AI5" s="251"/>
      <c r="AJ5" s="251"/>
      <c r="AK5" s="251"/>
      <c r="AL5" s="251"/>
      <c r="AM5" s="251"/>
      <c r="AN5" s="251"/>
      <c r="AO5" s="251"/>
      <c r="AP5" s="120"/>
      <c r="AQ5" s="120"/>
      <c r="AR5" s="120"/>
      <c r="AS5" s="120"/>
      <c r="AT5" s="120"/>
      <c r="AU5" s="120"/>
      <c r="BB5" s="77"/>
      <c r="BD5" s="78"/>
      <c r="BG5" s="103"/>
      <c r="BH5" s="78"/>
    </row>
    <row r="6" spans="1:67" ht="30" customHeight="1" thickBot="1" x14ac:dyDescent="0.3">
      <c r="A6" s="270"/>
      <c r="B6" s="271"/>
      <c r="C6" s="271"/>
      <c r="D6" s="271"/>
      <c r="E6" s="271"/>
      <c r="F6" s="272"/>
      <c r="G6" s="280"/>
      <c r="H6" s="281"/>
      <c r="I6" s="281"/>
      <c r="J6" s="281"/>
      <c r="K6" s="281"/>
      <c r="L6" s="253" t="s">
        <v>368</v>
      </c>
      <c r="M6" s="254"/>
      <c r="N6" s="254"/>
      <c r="O6" s="254"/>
      <c r="P6" s="255"/>
      <c r="Q6" s="253" t="s">
        <v>369</v>
      </c>
      <c r="R6" s="254"/>
      <c r="S6" s="254"/>
      <c r="T6" s="254"/>
      <c r="U6" s="254"/>
      <c r="V6" s="254"/>
      <c r="W6" s="256"/>
      <c r="X6" s="257" t="s">
        <v>370</v>
      </c>
      <c r="Y6" s="258"/>
      <c r="Z6" s="258"/>
      <c r="AA6" s="258"/>
      <c r="AB6" s="258"/>
      <c r="AC6" s="273" t="s">
        <v>230</v>
      </c>
      <c r="AD6" s="275" t="s">
        <v>217</v>
      </c>
      <c r="AE6" s="275" t="s">
        <v>219</v>
      </c>
      <c r="AF6" s="275" t="s">
        <v>177</v>
      </c>
      <c r="AG6" s="276" t="s">
        <v>220</v>
      </c>
      <c r="AH6" s="251" t="s">
        <v>189</v>
      </c>
      <c r="AI6" s="251" t="s">
        <v>378</v>
      </c>
      <c r="AJ6" s="251" t="s">
        <v>222</v>
      </c>
      <c r="AK6" s="251" t="s">
        <v>224</v>
      </c>
      <c r="AL6" s="251" t="s">
        <v>225</v>
      </c>
      <c r="AM6" s="251" t="s">
        <v>227</v>
      </c>
      <c r="AN6" s="251" t="s">
        <v>226</v>
      </c>
      <c r="AO6" s="251" t="s">
        <v>190</v>
      </c>
      <c r="AP6" s="137"/>
      <c r="AQ6" s="137"/>
      <c r="AR6" s="137"/>
      <c r="AS6" s="137"/>
      <c r="AT6" s="137"/>
      <c r="AU6" s="137"/>
      <c r="BB6" s="77"/>
      <c r="BD6" s="78"/>
      <c r="BG6" s="103"/>
      <c r="BH6" s="78"/>
    </row>
    <row r="7" spans="1:67" ht="81" customHeight="1" x14ac:dyDescent="0.25">
      <c r="A7" s="208" t="s">
        <v>178</v>
      </c>
      <c r="B7" s="209" t="s">
        <v>164</v>
      </c>
      <c r="C7" s="209" t="s">
        <v>301</v>
      </c>
      <c r="D7" s="209" t="s">
        <v>179</v>
      </c>
      <c r="E7" s="209" t="s">
        <v>165</v>
      </c>
      <c r="F7" s="211" t="s">
        <v>166</v>
      </c>
      <c r="G7" s="213" t="s">
        <v>26</v>
      </c>
      <c r="H7" s="214" t="s">
        <v>27</v>
      </c>
      <c r="I7" s="214" t="s">
        <v>228</v>
      </c>
      <c r="J7" s="214" t="s">
        <v>213</v>
      </c>
      <c r="K7" s="217" t="s">
        <v>360</v>
      </c>
      <c r="L7" s="208" t="s">
        <v>361</v>
      </c>
      <c r="M7" s="209" t="s">
        <v>180</v>
      </c>
      <c r="N7" s="209" t="s">
        <v>215</v>
      </c>
      <c r="O7" s="209" t="s">
        <v>367</v>
      </c>
      <c r="P7" s="211" t="s">
        <v>229</v>
      </c>
      <c r="Q7" s="208" t="s">
        <v>212</v>
      </c>
      <c r="R7" s="209" t="s">
        <v>216</v>
      </c>
      <c r="S7" s="209" t="s">
        <v>184</v>
      </c>
      <c r="T7" s="209" t="s">
        <v>185</v>
      </c>
      <c r="U7" s="209" t="s">
        <v>186</v>
      </c>
      <c r="V7" s="209" t="s">
        <v>187</v>
      </c>
      <c r="W7" s="211" t="s">
        <v>188</v>
      </c>
      <c r="X7" s="208" t="s">
        <v>26</v>
      </c>
      <c r="Y7" s="209" t="s">
        <v>27</v>
      </c>
      <c r="Z7" s="209" t="s">
        <v>228</v>
      </c>
      <c r="AA7" s="209" t="s">
        <v>213</v>
      </c>
      <c r="AB7" s="210" t="s">
        <v>360</v>
      </c>
      <c r="AC7" s="274"/>
      <c r="AD7" s="275"/>
      <c r="AE7" s="275"/>
      <c r="AF7" s="275"/>
      <c r="AG7" s="276"/>
      <c r="AH7" s="251"/>
      <c r="AI7" s="251"/>
      <c r="AJ7" s="251"/>
      <c r="AK7" s="251"/>
      <c r="AL7" s="251"/>
      <c r="AM7" s="251"/>
      <c r="AN7" s="251"/>
      <c r="AO7" s="251"/>
      <c r="AP7" s="120"/>
      <c r="AQ7" s="120"/>
      <c r="AR7" s="120"/>
      <c r="AS7" s="120"/>
      <c r="AT7" s="120"/>
      <c r="AU7" s="120"/>
      <c r="BA7" s="148"/>
      <c r="BB7" s="148"/>
      <c r="BF7" s="75"/>
    </row>
    <row r="8" spans="1:67" ht="94.5" customHeight="1" x14ac:dyDescent="0.25">
      <c r="A8" s="223" t="s">
        <v>295</v>
      </c>
      <c r="B8" s="151" t="s">
        <v>382</v>
      </c>
      <c r="C8" s="151" t="s">
        <v>309</v>
      </c>
      <c r="D8" s="47" t="s">
        <v>380</v>
      </c>
      <c r="E8" s="47" t="s">
        <v>384</v>
      </c>
      <c r="F8" s="49" t="s">
        <v>381</v>
      </c>
      <c r="G8" s="39">
        <v>4</v>
      </c>
      <c r="H8" s="177">
        <v>3</v>
      </c>
      <c r="I8" s="177">
        <f>+H8*G8</f>
        <v>12</v>
      </c>
      <c r="J8" s="50" t="str">
        <f>IF(A8=Información!$A$2,(VLOOKUP(G8,OP,(H8+1),FALSE)),VLOOKUP(G8,EVALUACION,(H8+1),FALSE))</f>
        <v>Zona de Riesgo Alta</v>
      </c>
      <c r="K8" s="218" t="str">
        <f>IF(A8=Información!$A$2,(VLOOKUP(G8,PRIO,(H8+1),FALSE)),VLOOKUP(G8,MEDIDAS,(H8+1),FALSE))</f>
        <v>Reducir el riesgo, evitar el riesgo. Compartir o transferir</v>
      </c>
      <c r="L8" s="188" t="s">
        <v>363</v>
      </c>
      <c r="M8" s="187" t="s">
        <v>181</v>
      </c>
      <c r="N8" s="50" t="s">
        <v>385</v>
      </c>
      <c r="O8" s="187" t="s">
        <v>386</v>
      </c>
      <c r="P8" s="184" t="s">
        <v>387</v>
      </c>
      <c r="Q8" s="188" t="s">
        <v>363</v>
      </c>
      <c r="R8" s="187" t="s">
        <v>363</v>
      </c>
      <c r="S8" s="187" t="s">
        <v>183</v>
      </c>
      <c r="T8" s="187" t="s">
        <v>183</v>
      </c>
      <c r="U8" s="187" t="s">
        <v>183</v>
      </c>
      <c r="V8" s="101">
        <f>IF((L8="SI")*AND(Q8="SI")*AND(T8="SI")*AND(U8="SI"),1,(IF((L8="SI")*AND(Q8="NO")*AND(T8="SI")*AND(U8="SI"),2,(IF((L8="SI")*AND(T8="SI")*AND(U8="NO"),3,(IF((L8="SI")*AND(T8="NO"),4,(IF((L8="NO"),5)))))))))</f>
        <v>4</v>
      </c>
      <c r="W8" s="220" t="str">
        <f t="shared" ref="W8" si="0">IF((V8=1),"1-Los controles existentes se aplican y son efectivos para minimizar el riesgo",IF((V8=2),"2-Los controles existentes son efectivos pero no están documentados",IF((V8=3),"3-Los controles existentes no son efectivos",IF((V8=4),"4-Los controles existen pero no se aplican",IF((V8=5),"5-No existen controles")))))</f>
        <v>4-Los controles existen pero no se aplican</v>
      </c>
      <c r="X8" s="39">
        <v>4</v>
      </c>
      <c r="Y8" s="177">
        <v>3</v>
      </c>
      <c r="Z8" s="177">
        <f>+Y8*X8</f>
        <v>12</v>
      </c>
      <c r="AA8" s="50" t="str">
        <f>IF(R8=Información!$A$2,(VLOOKUP(X8,OP,(Y8+1),FALSE)),VLOOKUP(X8,EVALUACION,(Y8+1),FALSE))</f>
        <v>Zona de Riesgo Alta</v>
      </c>
      <c r="AB8" s="215" t="str">
        <f>IF(R8=Información!$A$2,(VLOOKUP(X8,PRIO,(Y8+1),FALSE)),VLOOKUP(X8,MEDIDAS,(Y8+1),FALSE))</f>
        <v>Reducir el riesgo, evitar el riesgo. Compartir o transferir</v>
      </c>
      <c r="AC8" s="221" t="s">
        <v>372</v>
      </c>
      <c r="AD8" s="187" t="s">
        <v>376</v>
      </c>
      <c r="AE8" s="51" t="s">
        <v>172</v>
      </c>
      <c r="AF8" s="177" t="s">
        <v>168</v>
      </c>
      <c r="AG8" s="192">
        <v>43413</v>
      </c>
      <c r="AH8" s="81"/>
      <c r="AI8" s="205" t="s">
        <v>182</v>
      </c>
      <c r="AJ8" s="79"/>
      <c r="AK8" s="205" t="s">
        <v>182</v>
      </c>
      <c r="AL8" s="205" t="s">
        <v>182</v>
      </c>
      <c r="AM8" s="79"/>
      <c r="AN8" s="79"/>
      <c r="AO8" s="38"/>
      <c r="AP8" s="119"/>
      <c r="AQ8" s="119"/>
      <c r="AR8" s="119"/>
      <c r="AS8" s="119"/>
      <c r="AT8" s="119"/>
      <c r="AU8" s="119"/>
      <c r="BA8" s="148"/>
      <c r="BB8" s="148"/>
      <c r="BC8" s="46"/>
      <c r="BD8" s="46"/>
    </row>
    <row r="9" spans="1:67" s="11" customFormat="1" ht="20.100000000000001" customHeight="1" x14ac:dyDescent="0.25">
      <c r="A9" s="223"/>
      <c r="B9" s="151"/>
      <c r="C9" s="151"/>
      <c r="D9" s="47"/>
      <c r="E9" s="47"/>
      <c r="F9" s="49"/>
      <c r="G9" s="39"/>
      <c r="H9" s="177"/>
      <c r="I9" s="177">
        <f t="shared" ref="I9:I10" si="1">+H9*G9</f>
        <v>0</v>
      </c>
      <c r="J9" s="50" t="e">
        <f>IF(A9=Información!$A$2,(VLOOKUP(G9,OP,(H9+1),FALSE)),VLOOKUP(G9,EVALUACION,(H9+1),FALSE))</f>
        <v>#N/A</v>
      </c>
      <c r="K9" s="218" t="e">
        <f>IF(A9=Información!$A$2,(VLOOKUP(G9,PRIO,(H9+1),FALSE)),VLOOKUP(G9,MEDIDAS,(H9+1),FALSE))</f>
        <v>#N/A</v>
      </c>
      <c r="L9" s="188"/>
      <c r="M9" s="187"/>
      <c r="N9" s="50"/>
      <c r="O9" s="187"/>
      <c r="P9" s="184"/>
      <c r="Q9" s="188"/>
      <c r="R9" s="187"/>
      <c r="S9" s="187"/>
      <c r="T9" s="187"/>
      <c r="U9" s="187"/>
      <c r="V9" s="101" t="b">
        <f t="shared" ref="V9:V27" si="2">IF((L9="SI")*AND(Q9="SI")*AND(T9="SI")*AND(U9="SI"),1,(IF((L9="SI")*AND(Q9="NO")*AND(T9="SI")*AND(U9="SI"),2,(IF((L9="SI")*AND(T9="SI")*AND(U9="NO"),3,(IF((L9="SI")*AND(T9="NO"),4,(IF((L9="NO"),5)))))))))</f>
        <v>0</v>
      </c>
      <c r="W9" s="220" t="b">
        <f t="shared" ref="W9:W27" si="3">IF((V9=1),"1-Los controles existentes se aplican y son efectivos para minimizar el riesgo",IF((V9=2),"2-Los controles existentes son efectivos pero no están documentados",IF((V9=3),"3-Los controles existentes no son efectivos",IF((V9=4),"4-Los controles existen pero no se aplican",IF((V9=5),"5-No existen controles")))))</f>
        <v>0</v>
      </c>
      <c r="X9" s="39"/>
      <c r="Y9" s="37"/>
      <c r="Z9" s="177">
        <f t="shared" ref="Z9:Z27" si="4">+Y9*X9</f>
        <v>0</v>
      </c>
      <c r="AA9" s="50" t="e">
        <f>IF(R9=Información!$A$2,(VLOOKUP(X9,OP,(Y9+1),FALSE)),VLOOKUP(X9,EVALUACION,(Y9+1),FALSE))</f>
        <v>#N/A</v>
      </c>
      <c r="AB9" s="215" t="e">
        <f>IF(R9=Información!$A$2,(VLOOKUP(X9,PRIO,(Y9+1),FALSE)),VLOOKUP(X9,MEDIDAS,(Y9+1),FALSE))</f>
        <v>#N/A</v>
      </c>
      <c r="AC9" s="221"/>
      <c r="AD9" s="187"/>
      <c r="AE9" s="51"/>
      <c r="AF9" s="177"/>
      <c r="AG9" s="192"/>
      <c r="AH9" s="81"/>
      <c r="AI9" s="205"/>
      <c r="AJ9" s="79"/>
      <c r="AK9" s="205"/>
      <c r="AL9" s="205"/>
      <c r="AM9" s="79"/>
      <c r="AN9" s="79"/>
      <c r="AO9" s="38"/>
      <c r="AP9" s="119"/>
      <c r="AQ9" s="119"/>
      <c r="AR9" s="119"/>
      <c r="AS9" s="119"/>
      <c r="AT9" s="119"/>
      <c r="AU9" s="119"/>
    </row>
    <row r="10" spans="1:67" s="11" customFormat="1" ht="20.100000000000001" customHeight="1" x14ac:dyDescent="0.25">
      <c r="A10" s="223"/>
      <c r="B10" s="151"/>
      <c r="C10" s="151"/>
      <c r="D10" s="47"/>
      <c r="E10" s="47"/>
      <c r="F10" s="49"/>
      <c r="G10" s="39"/>
      <c r="H10" s="177"/>
      <c r="I10" s="177">
        <f t="shared" si="1"/>
        <v>0</v>
      </c>
      <c r="J10" s="50" t="e">
        <f>IF(A10=Información!$A$2,(VLOOKUP(G10,OP,(H10+1),FALSE)),VLOOKUP(G10,EVALUACION,(H10+1),FALSE))</f>
        <v>#N/A</v>
      </c>
      <c r="K10" s="218" t="e">
        <f>IF(A10=Información!$A$2,(VLOOKUP(G10,PRIO,(H10+1),FALSE)),VLOOKUP(G10,MEDIDAS,(H10+1),FALSE))</f>
        <v>#N/A</v>
      </c>
      <c r="L10" s="188"/>
      <c r="M10" s="187"/>
      <c r="N10" s="50"/>
      <c r="O10" s="187"/>
      <c r="P10" s="184"/>
      <c r="Q10" s="188"/>
      <c r="R10" s="187"/>
      <c r="S10" s="187"/>
      <c r="T10" s="187"/>
      <c r="U10" s="187"/>
      <c r="V10" s="101" t="b">
        <f t="shared" si="2"/>
        <v>0</v>
      </c>
      <c r="W10" s="220" t="b">
        <f t="shared" si="3"/>
        <v>0</v>
      </c>
      <c r="X10" s="39"/>
      <c r="Y10" s="37"/>
      <c r="Z10" s="195">
        <f t="shared" ref="Z10" si="5">+Y10*X10</f>
        <v>0</v>
      </c>
      <c r="AA10" s="50" t="e">
        <f>IF(R10=Información!$A$2,(VLOOKUP(X10,OP,(Y10+1),FALSE)),VLOOKUP(X10,EVALUACION,(Y10+1),FALSE))</f>
        <v>#N/A</v>
      </c>
      <c r="AB10" s="215" t="e">
        <f>IF(R10=Información!$A$2,(VLOOKUP(X10,PRIO,(Y10+1),FALSE)),VLOOKUP(X10,MEDIDAS,(Y10+1),FALSE))</f>
        <v>#N/A</v>
      </c>
      <c r="AC10" s="221"/>
      <c r="AD10" s="187"/>
      <c r="AE10" s="51"/>
      <c r="AF10" s="177"/>
      <c r="AG10" s="192"/>
      <c r="AH10" s="81"/>
      <c r="AI10" s="205"/>
      <c r="AJ10" s="79"/>
      <c r="AK10" s="205"/>
      <c r="AL10" s="205"/>
      <c r="AM10" s="79"/>
      <c r="AN10" s="79"/>
      <c r="AO10" s="38"/>
      <c r="AP10" s="178"/>
      <c r="AQ10" s="178"/>
      <c r="AR10" s="178"/>
      <c r="AS10" s="178"/>
      <c r="AT10" s="178"/>
      <c r="AU10" s="178"/>
    </row>
    <row r="11" spans="1:67" s="14" customFormat="1" ht="20.100000000000001" customHeight="1" x14ac:dyDescent="0.25">
      <c r="A11" s="224"/>
      <c r="B11" s="151"/>
      <c r="C11" s="151"/>
      <c r="D11" s="47"/>
      <c r="E11" s="47"/>
      <c r="F11" s="49"/>
      <c r="G11" s="39"/>
      <c r="H11" s="177"/>
      <c r="I11" s="177">
        <f t="shared" ref="I11:I28" si="6">+H11*G11</f>
        <v>0</v>
      </c>
      <c r="J11" s="50" t="e">
        <f>IF(A11=Información!$A$2,(VLOOKUP(G11,OP,(H11+1),FALSE)),VLOOKUP(G11,EVALUACION,(H11+1),FALSE))</f>
        <v>#N/A</v>
      </c>
      <c r="K11" s="218" t="e">
        <f>IF(A11=Información!$A$2,(VLOOKUP(G11,PRIO,(H11+1),FALSE)),VLOOKUP(G11,MEDIDAS,(H11+1),FALSE))</f>
        <v>#N/A</v>
      </c>
      <c r="L11" s="188"/>
      <c r="M11" s="187"/>
      <c r="N11" s="50"/>
      <c r="O11" s="187"/>
      <c r="P11" s="184"/>
      <c r="Q11" s="188"/>
      <c r="R11" s="187"/>
      <c r="S11" s="187"/>
      <c r="T11" s="187"/>
      <c r="U11" s="187"/>
      <c r="V11" s="101" t="b">
        <f t="shared" si="2"/>
        <v>0</v>
      </c>
      <c r="W11" s="220" t="b">
        <f t="shared" si="3"/>
        <v>0</v>
      </c>
      <c r="X11" s="39"/>
      <c r="Y11" s="177"/>
      <c r="Z11" s="177">
        <f t="shared" si="4"/>
        <v>0</v>
      </c>
      <c r="AA11" s="50" t="e">
        <f>IF(R11=Información!$A$2,(VLOOKUP(X11,OP,(Y11+1),FALSE)),VLOOKUP(X11,EVALUACION,(Y11+1),FALSE))</f>
        <v>#N/A</v>
      </c>
      <c r="AB11" s="215" t="e">
        <f>IF(R11=Información!$A$2,(VLOOKUP(X11,PRIO,(Y11+1),FALSE)),VLOOKUP(X11,MEDIDAS,(Y11+1),FALSE))</f>
        <v>#N/A</v>
      </c>
      <c r="AC11" s="221"/>
      <c r="AD11" s="187"/>
      <c r="AE11" s="51"/>
      <c r="AF11" s="177"/>
      <c r="AG11" s="192"/>
      <c r="AH11" s="206"/>
      <c r="AI11" s="205"/>
      <c r="AJ11" s="80"/>
      <c r="AK11" s="205"/>
      <c r="AL11" s="205"/>
      <c r="AM11" s="80"/>
      <c r="AN11" s="80"/>
      <c r="AO11" s="38"/>
      <c r="AP11" s="119"/>
      <c r="AQ11" s="119"/>
      <c r="AR11" s="119"/>
      <c r="AS11" s="119"/>
      <c r="AT11" s="119"/>
      <c r="AU11" s="119"/>
    </row>
    <row r="12" spans="1:67" ht="20.100000000000001" customHeight="1" x14ac:dyDescent="0.25">
      <c r="A12" s="224"/>
      <c r="B12" s="151"/>
      <c r="C12" s="151"/>
      <c r="D12" s="47"/>
      <c r="E12" s="47"/>
      <c r="F12" s="49"/>
      <c r="G12" s="39"/>
      <c r="H12" s="177"/>
      <c r="I12" s="177">
        <f t="shared" si="6"/>
        <v>0</v>
      </c>
      <c r="J12" s="50" t="e">
        <f>IF(A12=Información!$A$2,(VLOOKUP(G12,OP,(H12+1),FALSE)),VLOOKUP(G12,EVALUACION,(H12+1),FALSE))</f>
        <v>#N/A</v>
      </c>
      <c r="K12" s="218" t="e">
        <f>IF(A12=Información!$A$2,(VLOOKUP(G12,PRIO,(H12+1),FALSE)),VLOOKUP(G12,MEDIDAS,(H12+1),FALSE))</f>
        <v>#N/A</v>
      </c>
      <c r="L12" s="188"/>
      <c r="M12" s="187"/>
      <c r="N12" s="50"/>
      <c r="O12" s="187"/>
      <c r="P12" s="184"/>
      <c r="Q12" s="188"/>
      <c r="R12" s="187"/>
      <c r="S12" s="187"/>
      <c r="T12" s="187"/>
      <c r="U12" s="187"/>
      <c r="V12" s="101" t="b">
        <f t="shared" si="2"/>
        <v>0</v>
      </c>
      <c r="W12" s="220" t="b">
        <f t="shared" si="3"/>
        <v>0</v>
      </c>
      <c r="X12" s="39"/>
      <c r="Y12" s="177"/>
      <c r="Z12" s="177">
        <f t="shared" si="4"/>
        <v>0</v>
      </c>
      <c r="AA12" s="50" t="e">
        <f>IF(R12=Información!$A$2,(VLOOKUP(X12,OP,(Y12+1),FALSE)),VLOOKUP(X12,EVALUACION,(Y12+1),FALSE))</f>
        <v>#N/A</v>
      </c>
      <c r="AB12" s="215" t="e">
        <f>IF(R12=Información!$A$2,(VLOOKUP(X12,PRIO,(Y12+1),FALSE)),VLOOKUP(X12,MEDIDAS,(Y12+1),FALSE))</f>
        <v>#N/A</v>
      </c>
      <c r="AC12" s="221"/>
      <c r="AD12" s="187"/>
      <c r="AE12" s="51"/>
      <c r="AF12" s="177"/>
      <c r="AG12" s="192"/>
      <c r="AH12" s="206"/>
      <c r="AI12" s="205"/>
      <c r="AJ12" s="80"/>
      <c r="AK12" s="205"/>
      <c r="AL12" s="205"/>
      <c r="AM12" s="80"/>
      <c r="AN12" s="80"/>
      <c r="AO12" s="38"/>
      <c r="AP12" s="119"/>
      <c r="AQ12" s="119"/>
      <c r="AR12" s="119"/>
      <c r="AS12" s="119"/>
      <c r="AT12" s="119"/>
      <c r="AU12" s="119"/>
      <c r="BE12" s="14"/>
    </row>
    <row r="13" spans="1:67" ht="20.100000000000001" customHeight="1" x14ac:dyDescent="0.25">
      <c r="A13" s="224"/>
      <c r="B13" s="151"/>
      <c r="C13" s="151"/>
      <c r="D13" s="47"/>
      <c r="E13" s="47"/>
      <c r="F13" s="49"/>
      <c r="G13" s="39"/>
      <c r="H13" s="177"/>
      <c r="I13" s="177">
        <f t="shared" si="6"/>
        <v>0</v>
      </c>
      <c r="J13" s="50" t="e">
        <f>IF(A13=Información!$A$2,(VLOOKUP(G13,OP,(H13+1),FALSE)),VLOOKUP(G13,EVALUACION,(H13+1),FALSE))</f>
        <v>#N/A</v>
      </c>
      <c r="K13" s="218" t="e">
        <f>IF(A13=Información!$A$2,(VLOOKUP(G13,PRIO,(H13+1),FALSE)),VLOOKUP(G13,MEDIDAS,(H13+1),FALSE))</f>
        <v>#N/A</v>
      </c>
      <c r="L13" s="188"/>
      <c r="M13" s="187"/>
      <c r="N13" s="166"/>
      <c r="O13" s="187"/>
      <c r="P13" s="184"/>
      <c r="Q13" s="188"/>
      <c r="R13" s="187"/>
      <c r="S13" s="187"/>
      <c r="T13" s="187"/>
      <c r="U13" s="187"/>
      <c r="V13" s="101" t="b">
        <f t="shared" si="2"/>
        <v>0</v>
      </c>
      <c r="W13" s="220" t="b">
        <f t="shared" si="3"/>
        <v>0</v>
      </c>
      <c r="X13" s="39"/>
      <c r="Y13" s="177"/>
      <c r="Z13" s="177">
        <f t="shared" si="4"/>
        <v>0</v>
      </c>
      <c r="AA13" s="50" t="e">
        <f>IF(R13=Información!$A$2,(VLOOKUP(X13,OP,(Y13+1),FALSE)),VLOOKUP(X13,EVALUACION,(Y13+1),FALSE))</f>
        <v>#N/A</v>
      </c>
      <c r="AB13" s="215" t="e">
        <f>IF(R13=Información!$A$2,(VLOOKUP(X13,PRIO,(Y13+1),FALSE)),VLOOKUP(X13,MEDIDAS,(Y13+1),FALSE))</f>
        <v>#N/A</v>
      </c>
      <c r="AC13" s="221"/>
      <c r="AD13" s="187"/>
      <c r="AE13" s="51"/>
      <c r="AF13" s="177"/>
      <c r="AG13" s="192"/>
      <c r="AH13" s="206"/>
      <c r="AI13" s="205"/>
      <c r="AJ13" s="80"/>
      <c r="AK13" s="205"/>
      <c r="AL13" s="205"/>
      <c r="AM13" s="80"/>
      <c r="AN13" s="80"/>
      <c r="AO13" s="38"/>
      <c r="AP13" s="119"/>
      <c r="AQ13" s="119"/>
      <c r="AR13" s="119"/>
      <c r="AS13" s="119"/>
      <c r="AT13" s="119"/>
      <c r="AU13" s="119"/>
    </row>
    <row r="14" spans="1:67" ht="20.100000000000001" customHeight="1" x14ac:dyDescent="0.25">
      <c r="A14" s="147"/>
      <c r="B14" s="151"/>
      <c r="C14" s="151"/>
      <c r="D14" s="47"/>
      <c r="E14" s="47"/>
      <c r="F14" s="49"/>
      <c r="G14" s="39"/>
      <c r="H14" s="37"/>
      <c r="I14" s="177">
        <f t="shared" si="6"/>
        <v>0</v>
      </c>
      <c r="J14" s="50" t="e">
        <f>IF(A14=Información!$A$2,(VLOOKUP(G14,OP,(H14+1),FALSE)),VLOOKUP(G14,EVALUACION,(H14+1),FALSE))</f>
        <v>#N/A</v>
      </c>
      <c r="K14" s="218" t="e">
        <f>IF(A14=Información!$A$2,(VLOOKUP(G14,PRIO,(H14+1),FALSE)),VLOOKUP(G14,MEDIDAS,(H14+1),FALSE))</f>
        <v>#N/A</v>
      </c>
      <c r="L14" s="188"/>
      <c r="M14" s="187"/>
      <c r="N14" s="50"/>
      <c r="O14" s="187"/>
      <c r="P14" s="184"/>
      <c r="Q14" s="188"/>
      <c r="R14" s="187"/>
      <c r="S14" s="187"/>
      <c r="T14" s="187"/>
      <c r="U14" s="187"/>
      <c r="V14" s="101" t="b">
        <f t="shared" si="2"/>
        <v>0</v>
      </c>
      <c r="W14" s="220" t="b">
        <f t="shared" si="3"/>
        <v>0</v>
      </c>
      <c r="X14" s="39"/>
      <c r="Y14" s="37"/>
      <c r="Z14" s="177">
        <f t="shared" si="4"/>
        <v>0</v>
      </c>
      <c r="AA14" s="50" t="e">
        <f>IF(R14=Información!$A$2,(VLOOKUP(X14,OP,(Y14+1),FALSE)),VLOOKUP(X14,EVALUACION,(Y14+1),FALSE))</f>
        <v>#N/A</v>
      </c>
      <c r="AB14" s="215" t="e">
        <f>IF(R14=Información!$A$2,(VLOOKUP(X14,PRIO,(Y14+1),FALSE)),VLOOKUP(X14,MEDIDAS,(Y14+1),FALSE))</f>
        <v>#N/A</v>
      </c>
      <c r="AC14" s="221"/>
      <c r="AD14" s="187"/>
      <c r="AE14" s="51"/>
      <c r="AF14" s="177"/>
      <c r="AG14" s="192"/>
      <c r="AH14" s="81"/>
      <c r="AI14" s="205"/>
      <c r="AJ14" s="80"/>
      <c r="AK14" s="205"/>
      <c r="AL14" s="205"/>
      <c r="AM14" s="80"/>
      <c r="AN14" s="80"/>
      <c r="AO14" s="38"/>
      <c r="AP14" s="119"/>
      <c r="AQ14" s="119"/>
      <c r="AR14" s="119"/>
      <c r="AS14" s="119"/>
      <c r="AT14" s="119"/>
      <c r="AU14" s="119"/>
    </row>
    <row r="15" spans="1:67" ht="20.100000000000001" customHeight="1" x14ac:dyDescent="0.25">
      <c r="A15" s="147"/>
      <c r="B15" s="151"/>
      <c r="C15" s="151"/>
      <c r="D15" s="47"/>
      <c r="E15" s="47"/>
      <c r="F15" s="49"/>
      <c r="G15" s="39"/>
      <c r="H15" s="37"/>
      <c r="I15" s="177">
        <f t="shared" si="6"/>
        <v>0</v>
      </c>
      <c r="J15" s="50" t="e">
        <f>IF(A15=Información!$A$2,(VLOOKUP(G15,OP,(H15+1),FALSE)),VLOOKUP(G15,EVALUACION,(H15+1),FALSE))</f>
        <v>#N/A</v>
      </c>
      <c r="K15" s="218" t="e">
        <f>IF(A15=Información!$A$2,(VLOOKUP(G15,PRIO,(H15+1),FALSE)),VLOOKUP(G15,MEDIDAS,(H15+1),FALSE))</f>
        <v>#N/A</v>
      </c>
      <c r="L15" s="188"/>
      <c r="M15" s="187"/>
      <c r="N15" s="50"/>
      <c r="O15" s="187"/>
      <c r="P15" s="184"/>
      <c r="Q15" s="188"/>
      <c r="R15" s="187"/>
      <c r="S15" s="187"/>
      <c r="T15" s="187"/>
      <c r="U15" s="187"/>
      <c r="V15" s="101" t="b">
        <f t="shared" si="2"/>
        <v>0</v>
      </c>
      <c r="W15" s="220" t="b">
        <f t="shared" si="3"/>
        <v>0</v>
      </c>
      <c r="X15" s="39"/>
      <c r="Y15" s="37"/>
      <c r="Z15" s="177">
        <f t="shared" si="4"/>
        <v>0</v>
      </c>
      <c r="AA15" s="50" t="e">
        <f>IF(R15=Información!$A$2,(VLOOKUP(X15,OP,(Y15+1),FALSE)),VLOOKUP(X15,EVALUACION,(Y15+1),FALSE))</f>
        <v>#N/A</v>
      </c>
      <c r="AB15" s="215" t="e">
        <f>IF(R15=Información!$A$2,(VLOOKUP(X15,PRIO,(Y15+1),FALSE)),VLOOKUP(X15,MEDIDAS,(Y15+1),FALSE))</f>
        <v>#N/A</v>
      </c>
      <c r="AC15" s="221"/>
      <c r="AD15" s="187"/>
      <c r="AE15" s="51"/>
      <c r="AF15" s="177"/>
      <c r="AG15" s="192"/>
      <c r="AH15" s="81"/>
      <c r="AI15" s="205"/>
      <c r="AJ15" s="80"/>
      <c r="AK15" s="205"/>
      <c r="AL15" s="205"/>
      <c r="AM15" s="80"/>
      <c r="AN15" s="80"/>
      <c r="AO15" s="38"/>
      <c r="AP15" s="119"/>
      <c r="AQ15" s="119"/>
      <c r="AR15" s="119"/>
      <c r="AS15" s="119"/>
      <c r="AT15" s="119"/>
      <c r="AU15" s="119"/>
    </row>
    <row r="16" spans="1:67" ht="20.100000000000001" customHeight="1" x14ac:dyDescent="0.25">
      <c r="A16" s="147"/>
      <c r="B16" s="151"/>
      <c r="C16" s="151"/>
      <c r="D16" s="47"/>
      <c r="E16" s="47"/>
      <c r="F16" s="49"/>
      <c r="G16" s="39"/>
      <c r="H16" s="177"/>
      <c r="I16" s="177">
        <f t="shared" si="6"/>
        <v>0</v>
      </c>
      <c r="J16" s="50" t="e">
        <f>IF(A16=Información!$A$2,(VLOOKUP(G16,OP,(H16+1),FALSE)),VLOOKUP(G16,EVALUACION,(H16+1),FALSE))</f>
        <v>#N/A</v>
      </c>
      <c r="K16" s="218" t="e">
        <f>IF(A16=Información!$A$2,(VLOOKUP(G16,PRIO,(H16+1),FALSE)),VLOOKUP(G16,MEDIDAS,(H16+1),FALSE))</f>
        <v>#N/A</v>
      </c>
      <c r="L16" s="188"/>
      <c r="M16" s="187"/>
      <c r="N16" s="50"/>
      <c r="O16" s="187"/>
      <c r="P16" s="184"/>
      <c r="Q16" s="188"/>
      <c r="R16" s="187"/>
      <c r="S16" s="187"/>
      <c r="T16" s="187"/>
      <c r="U16" s="187"/>
      <c r="V16" s="101" t="b">
        <f t="shared" si="2"/>
        <v>0</v>
      </c>
      <c r="W16" s="220" t="b">
        <f t="shared" si="3"/>
        <v>0</v>
      </c>
      <c r="X16" s="39"/>
      <c r="Y16" s="177"/>
      <c r="Z16" s="177">
        <f t="shared" si="4"/>
        <v>0</v>
      </c>
      <c r="AA16" s="50" t="e">
        <f>IF(R16=Información!$A$2,(VLOOKUP(X16,OP,(Y16+1),FALSE)),VLOOKUP(X16,EVALUACION,(Y16+1),FALSE))</f>
        <v>#N/A</v>
      </c>
      <c r="AB16" s="215" t="e">
        <f>IF(R16=Información!$A$2,(VLOOKUP(X16,PRIO,(Y16+1),FALSE)),VLOOKUP(X16,MEDIDAS,(Y16+1),FALSE))</f>
        <v>#N/A</v>
      </c>
      <c r="AC16" s="221"/>
      <c r="AD16" s="187"/>
      <c r="AE16" s="51"/>
      <c r="AF16" s="177"/>
      <c r="AG16" s="38"/>
      <c r="AH16" s="81"/>
      <c r="AI16" s="205"/>
      <c r="AJ16" s="80"/>
      <c r="AK16" s="205"/>
      <c r="AL16" s="205"/>
      <c r="AM16" s="80"/>
      <c r="AN16" s="80"/>
      <c r="AO16" s="38"/>
      <c r="AP16" s="119"/>
      <c r="AQ16" s="119"/>
      <c r="AR16" s="119"/>
      <c r="AS16" s="119"/>
      <c r="AT16" s="119"/>
      <c r="AU16" s="119"/>
    </row>
    <row r="17" spans="1:47" ht="20.100000000000001" customHeight="1" x14ac:dyDescent="0.25">
      <c r="A17" s="147"/>
      <c r="B17" s="151"/>
      <c r="C17" s="151"/>
      <c r="D17" s="47"/>
      <c r="E17" s="47"/>
      <c r="F17" s="49"/>
      <c r="G17" s="39"/>
      <c r="H17" s="177"/>
      <c r="I17" s="177">
        <f t="shared" si="6"/>
        <v>0</v>
      </c>
      <c r="J17" s="50" t="e">
        <f>IF(A17=Información!$A$2,(VLOOKUP(G17,OP,(H17+1),FALSE)),VLOOKUP(G17,EVALUACION,(H17+1),FALSE))</f>
        <v>#N/A</v>
      </c>
      <c r="K17" s="218" t="e">
        <f>IF(A17=Información!$A$2,(VLOOKUP(G17,PRIO,(H17+1),FALSE)),VLOOKUP(G17,MEDIDAS,(H17+1),FALSE))</f>
        <v>#N/A</v>
      </c>
      <c r="L17" s="188"/>
      <c r="M17" s="187"/>
      <c r="N17" s="50"/>
      <c r="O17" s="187"/>
      <c r="P17" s="184"/>
      <c r="Q17" s="188"/>
      <c r="R17" s="187"/>
      <c r="S17" s="187"/>
      <c r="T17" s="187"/>
      <c r="U17" s="187"/>
      <c r="V17" s="101" t="b">
        <f t="shared" si="2"/>
        <v>0</v>
      </c>
      <c r="W17" s="220" t="b">
        <f t="shared" si="3"/>
        <v>0</v>
      </c>
      <c r="X17" s="39"/>
      <c r="Y17" s="177"/>
      <c r="Z17" s="177">
        <f t="shared" si="4"/>
        <v>0</v>
      </c>
      <c r="AA17" s="50" t="e">
        <f>IF(R17=Información!$A$2,(VLOOKUP(X17,OP,(Y17+1),FALSE)),VLOOKUP(X17,EVALUACION,(Y17+1),FALSE))</f>
        <v>#N/A</v>
      </c>
      <c r="AB17" s="215" t="e">
        <f>IF(R17=Información!$A$2,(VLOOKUP(X17,PRIO,(Y17+1),FALSE)),VLOOKUP(X17,MEDIDAS,(Y17+1),FALSE))</f>
        <v>#N/A</v>
      </c>
      <c r="AC17" s="221"/>
      <c r="AD17" s="187"/>
      <c r="AE17" s="51"/>
      <c r="AF17" s="177"/>
      <c r="AG17" s="192"/>
      <c r="AH17" s="81"/>
      <c r="AI17" s="205"/>
      <c r="AJ17" s="80"/>
      <c r="AK17" s="205"/>
      <c r="AL17" s="205"/>
      <c r="AM17" s="80"/>
      <c r="AN17" s="80"/>
      <c r="AO17" s="38"/>
      <c r="AP17" s="119"/>
      <c r="AQ17" s="119"/>
      <c r="AR17" s="119"/>
      <c r="AS17" s="119"/>
      <c r="AT17" s="119"/>
      <c r="AU17" s="119"/>
    </row>
    <row r="18" spans="1:47" ht="20.100000000000001" customHeight="1" x14ac:dyDescent="0.25">
      <c r="A18" s="147"/>
      <c r="B18" s="151"/>
      <c r="C18" s="151"/>
      <c r="D18" s="47"/>
      <c r="E18" s="47"/>
      <c r="F18" s="49"/>
      <c r="G18" s="39"/>
      <c r="H18" s="177"/>
      <c r="I18" s="177">
        <f t="shared" si="6"/>
        <v>0</v>
      </c>
      <c r="J18" s="50" t="e">
        <f>IF(A18=Información!$A$2,(VLOOKUP(G18,OP,(H18+1),FALSE)),VLOOKUP(G18,EVALUACION,(H18+1),FALSE))</f>
        <v>#N/A</v>
      </c>
      <c r="K18" s="218" t="e">
        <f>IF(A18=Información!$A$2,(VLOOKUP(G18,PRIO,(H18+1),FALSE)),VLOOKUP(G18,MEDIDAS,(H18+1),FALSE))</f>
        <v>#N/A</v>
      </c>
      <c r="L18" s="188"/>
      <c r="M18" s="187"/>
      <c r="N18" s="50"/>
      <c r="O18" s="187"/>
      <c r="P18" s="184"/>
      <c r="Q18" s="188"/>
      <c r="R18" s="187"/>
      <c r="S18" s="187"/>
      <c r="T18" s="187"/>
      <c r="U18" s="187"/>
      <c r="V18" s="101" t="b">
        <f t="shared" si="2"/>
        <v>0</v>
      </c>
      <c r="W18" s="220" t="b">
        <f t="shared" si="3"/>
        <v>0</v>
      </c>
      <c r="X18" s="39"/>
      <c r="Y18" s="177"/>
      <c r="Z18" s="177">
        <f t="shared" si="4"/>
        <v>0</v>
      </c>
      <c r="AA18" s="50" t="e">
        <f>IF(R18=Información!$A$2,(VLOOKUP(X18,OP,(Y18+1),FALSE)),VLOOKUP(X18,EVALUACION,(Y18+1),FALSE))</f>
        <v>#N/A</v>
      </c>
      <c r="AB18" s="215" t="e">
        <f>IF(R18=Información!$A$2,(VLOOKUP(X18,PRIO,(Y18+1),FALSE)),VLOOKUP(X18,MEDIDAS,(Y18+1),FALSE))</f>
        <v>#N/A</v>
      </c>
      <c r="AC18" s="221"/>
      <c r="AD18" s="187"/>
      <c r="AE18" s="51"/>
      <c r="AF18" s="177"/>
      <c r="AG18" s="192"/>
      <c r="AH18" s="81"/>
      <c r="AI18" s="205"/>
      <c r="AJ18" s="80"/>
      <c r="AK18" s="205"/>
      <c r="AL18" s="205"/>
      <c r="AM18" s="80"/>
      <c r="AN18" s="80"/>
      <c r="AO18" s="38"/>
      <c r="AP18" s="119"/>
      <c r="AQ18" s="119"/>
      <c r="AR18" s="119"/>
      <c r="AS18" s="119"/>
      <c r="AT18" s="119"/>
      <c r="AU18" s="119"/>
    </row>
    <row r="19" spans="1:47" ht="20.100000000000001" customHeight="1" x14ac:dyDescent="0.25">
      <c r="A19" s="147"/>
      <c r="B19" s="151"/>
      <c r="C19" s="151"/>
      <c r="D19" s="47"/>
      <c r="E19" s="47"/>
      <c r="F19" s="49"/>
      <c r="G19" s="39"/>
      <c r="H19" s="177"/>
      <c r="I19" s="177">
        <f t="shared" si="6"/>
        <v>0</v>
      </c>
      <c r="J19" s="50" t="e">
        <f>IF(A19=Información!$A$2,(VLOOKUP(G19,OP,(H19+1),FALSE)),VLOOKUP(G19,EVALUACION,(H19+1),FALSE))</f>
        <v>#N/A</v>
      </c>
      <c r="K19" s="218" t="e">
        <f>IF(A19=Información!$A$2,(VLOOKUP(G19,PRIO,(H19+1),FALSE)),VLOOKUP(G19,MEDIDAS,(H19+1),FALSE))</f>
        <v>#N/A</v>
      </c>
      <c r="L19" s="188"/>
      <c r="M19" s="187"/>
      <c r="N19" s="50"/>
      <c r="O19" s="187"/>
      <c r="P19" s="184"/>
      <c r="Q19" s="188"/>
      <c r="R19" s="187"/>
      <c r="S19" s="187"/>
      <c r="T19" s="187"/>
      <c r="U19" s="187"/>
      <c r="V19" s="101" t="b">
        <f t="shared" si="2"/>
        <v>0</v>
      </c>
      <c r="W19" s="220" t="b">
        <f t="shared" si="3"/>
        <v>0</v>
      </c>
      <c r="X19" s="39"/>
      <c r="Y19" s="177"/>
      <c r="Z19" s="177">
        <f t="shared" si="4"/>
        <v>0</v>
      </c>
      <c r="AA19" s="50" t="e">
        <f>IF(R19=Información!$A$2,(VLOOKUP(X19,OP,(Y19+1),FALSE)),VLOOKUP(X19,EVALUACION,(Y19+1),FALSE))</f>
        <v>#N/A</v>
      </c>
      <c r="AB19" s="215" t="e">
        <f>IF(R19=Información!$A$2,(VLOOKUP(X19,PRIO,(Y19+1),FALSE)),VLOOKUP(X19,MEDIDAS,(Y19+1),FALSE))</f>
        <v>#N/A</v>
      </c>
      <c r="AC19" s="221"/>
      <c r="AD19" s="187"/>
      <c r="AE19" s="51"/>
      <c r="AF19" s="177"/>
      <c r="AG19" s="192"/>
      <c r="AH19" s="81"/>
      <c r="AI19" s="205"/>
      <c r="AJ19" s="80"/>
      <c r="AK19" s="205"/>
      <c r="AL19" s="205"/>
      <c r="AM19" s="80"/>
      <c r="AN19" s="80"/>
      <c r="AO19" s="38"/>
      <c r="AP19" s="119"/>
      <c r="AQ19" s="119"/>
      <c r="AR19" s="119"/>
      <c r="AS19" s="119"/>
      <c r="AT19" s="119"/>
      <c r="AU19" s="119"/>
    </row>
    <row r="20" spans="1:47" ht="20.100000000000001" customHeight="1" x14ac:dyDescent="0.25">
      <c r="A20" s="147"/>
      <c r="B20" s="151"/>
      <c r="C20" s="151"/>
      <c r="D20" s="47"/>
      <c r="E20" s="47"/>
      <c r="F20" s="49"/>
      <c r="G20" s="39"/>
      <c r="H20" s="177"/>
      <c r="I20" s="177">
        <f t="shared" si="6"/>
        <v>0</v>
      </c>
      <c r="J20" s="50" t="e">
        <f>IF(A20=Información!$A$2,(VLOOKUP(G20,OP,(H20+1),FALSE)),VLOOKUP(G20,EVALUACION,(H20+1),FALSE))</f>
        <v>#N/A</v>
      </c>
      <c r="K20" s="218" t="e">
        <f>IF(A20=Información!$A$2,(VLOOKUP(G20,PRIO,(H20+1),FALSE)),VLOOKUP(G20,MEDIDAS,(H20+1),FALSE))</f>
        <v>#N/A</v>
      </c>
      <c r="L20" s="188"/>
      <c r="M20" s="187"/>
      <c r="N20" s="50"/>
      <c r="O20" s="187"/>
      <c r="P20" s="184"/>
      <c r="Q20" s="188"/>
      <c r="R20" s="187"/>
      <c r="S20" s="187"/>
      <c r="T20" s="187"/>
      <c r="U20" s="187"/>
      <c r="V20" s="101" t="b">
        <f t="shared" si="2"/>
        <v>0</v>
      </c>
      <c r="W20" s="220" t="b">
        <f t="shared" si="3"/>
        <v>0</v>
      </c>
      <c r="X20" s="39"/>
      <c r="Y20" s="177"/>
      <c r="Z20" s="177">
        <f t="shared" si="4"/>
        <v>0</v>
      </c>
      <c r="AA20" s="50" t="e">
        <f>IF(R20=Información!$A$2,(VLOOKUP(X20,OP,(Y20+1),FALSE)),VLOOKUP(X20,EVALUACION,(Y20+1),FALSE))</f>
        <v>#N/A</v>
      </c>
      <c r="AB20" s="215" t="e">
        <f>IF(R20=Información!$A$2,(VLOOKUP(X20,PRIO,(Y20+1),FALSE)),VLOOKUP(X20,MEDIDAS,(Y20+1),FALSE))</f>
        <v>#N/A</v>
      </c>
      <c r="AC20" s="221"/>
      <c r="AD20" s="187"/>
      <c r="AE20" s="51"/>
      <c r="AF20" s="177"/>
      <c r="AG20" s="192"/>
      <c r="AH20" s="81"/>
      <c r="AI20" s="205"/>
      <c r="AJ20" s="80"/>
      <c r="AK20" s="205"/>
      <c r="AL20" s="205"/>
      <c r="AM20" s="80"/>
      <c r="AN20" s="80"/>
      <c r="AO20" s="38"/>
      <c r="AP20" s="119"/>
      <c r="AQ20" s="119"/>
      <c r="AR20" s="119"/>
      <c r="AS20" s="119"/>
      <c r="AT20" s="119"/>
      <c r="AU20" s="119"/>
    </row>
    <row r="21" spans="1:47" ht="20.100000000000001" customHeight="1" x14ac:dyDescent="0.25">
      <c r="A21" s="147"/>
      <c r="B21" s="151"/>
      <c r="C21" s="151"/>
      <c r="D21" s="47"/>
      <c r="E21" s="47"/>
      <c r="F21" s="49"/>
      <c r="G21" s="39"/>
      <c r="H21" s="177"/>
      <c r="I21" s="177">
        <f t="shared" si="6"/>
        <v>0</v>
      </c>
      <c r="J21" s="50" t="e">
        <f>IF(A21=Información!$A$2,(VLOOKUP(G21,OP,(H21+1),FALSE)),VLOOKUP(G21,EVALUACION,(H21+1),FALSE))</f>
        <v>#N/A</v>
      </c>
      <c r="K21" s="218" t="e">
        <f>IF(A21=Información!$A$2,(VLOOKUP(G21,PRIO,(H21+1),FALSE)),VLOOKUP(G21,MEDIDAS,(H21+1),FALSE))</f>
        <v>#N/A</v>
      </c>
      <c r="L21" s="188"/>
      <c r="M21" s="187"/>
      <c r="N21" s="50"/>
      <c r="O21" s="187"/>
      <c r="P21" s="184"/>
      <c r="Q21" s="188"/>
      <c r="R21" s="187"/>
      <c r="S21" s="187"/>
      <c r="T21" s="187"/>
      <c r="U21" s="187"/>
      <c r="V21" s="101" t="b">
        <f t="shared" si="2"/>
        <v>0</v>
      </c>
      <c r="W21" s="220" t="b">
        <f t="shared" si="3"/>
        <v>0</v>
      </c>
      <c r="X21" s="39"/>
      <c r="Y21" s="177"/>
      <c r="Z21" s="177">
        <f t="shared" si="4"/>
        <v>0</v>
      </c>
      <c r="AA21" s="50" t="e">
        <f>IF(R21=Información!$A$2,(VLOOKUP(X21,OP,(Y21+1),FALSE)),VLOOKUP(X21,EVALUACION,(Y21+1),FALSE))</f>
        <v>#N/A</v>
      </c>
      <c r="AB21" s="215" t="e">
        <f>IF(R21=Información!$A$2,(VLOOKUP(X21,PRIO,(Y21+1),FALSE)),VLOOKUP(X21,MEDIDAS,(Y21+1),FALSE))</f>
        <v>#N/A</v>
      </c>
      <c r="AC21" s="221"/>
      <c r="AD21" s="187"/>
      <c r="AE21" s="51"/>
      <c r="AF21" s="177"/>
      <c r="AG21" s="192"/>
      <c r="AH21" s="81"/>
      <c r="AI21" s="205"/>
      <c r="AJ21" s="80"/>
      <c r="AK21" s="205"/>
      <c r="AL21" s="205"/>
      <c r="AM21" s="80"/>
      <c r="AN21" s="80"/>
      <c r="AO21" s="38"/>
      <c r="AP21" s="119"/>
      <c r="AQ21" s="119"/>
      <c r="AR21" s="119"/>
      <c r="AS21" s="119"/>
      <c r="AT21" s="119"/>
      <c r="AU21" s="119"/>
    </row>
    <row r="22" spans="1:47" ht="20.100000000000001" customHeight="1" x14ac:dyDescent="0.25">
      <c r="A22" s="147"/>
      <c r="B22" s="151"/>
      <c r="C22" s="151"/>
      <c r="D22" s="47"/>
      <c r="E22" s="47"/>
      <c r="F22" s="49"/>
      <c r="G22" s="39"/>
      <c r="H22" s="37"/>
      <c r="I22" s="177">
        <f t="shared" si="6"/>
        <v>0</v>
      </c>
      <c r="J22" s="50" t="e">
        <f>IF(A22=Información!$A$2,(VLOOKUP(G22,OP,(H22+1),FALSE)),VLOOKUP(G22,EVALUACION,(H22+1),FALSE))</f>
        <v>#N/A</v>
      </c>
      <c r="K22" s="218" t="e">
        <f>IF(A22=Información!$A$2,(VLOOKUP(G22,PRIO,(H22+1),FALSE)),VLOOKUP(G22,MEDIDAS,(H22+1),FALSE))</f>
        <v>#N/A</v>
      </c>
      <c r="L22" s="188"/>
      <c r="M22" s="187"/>
      <c r="N22" s="50"/>
      <c r="O22" s="187"/>
      <c r="P22" s="184"/>
      <c r="Q22" s="188"/>
      <c r="R22" s="187"/>
      <c r="S22" s="187"/>
      <c r="T22" s="187"/>
      <c r="U22" s="187"/>
      <c r="V22" s="101" t="b">
        <f t="shared" si="2"/>
        <v>0</v>
      </c>
      <c r="W22" s="220" t="b">
        <f t="shared" si="3"/>
        <v>0</v>
      </c>
      <c r="X22" s="39"/>
      <c r="Y22" s="37"/>
      <c r="Z22" s="177">
        <f t="shared" si="4"/>
        <v>0</v>
      </c>
      <c r="AA22" s="50" t="e">
        <f>IF(R22=Información!$A$2,(VLOOKUP(X22,OP,(Y22+1),FALSE)),VLOOKUP(X22,EVALUACION,(Y22+1),FALSE))</f>
        <v>#N/A</v>
      </c>
      <c r="AB22" s="215" t="e">
        <f>IF(R22=Información!$A$2,(VLOOKUP(X22,PRIO,(Y22+1),FALSE)),VLOOKUP(X22,MEDIDAS,(Y22+1),FALSE))</f>
        <v>#N/A</v>
      </c>
      <c r="AC22" s="221"/>
      <c r="AD22" s="187"/>
      <c r="AE22" s="51"/>
      <c r="AF22" s="177"/>
      <c r="AG22" s="192"/>
      <c r="AH22" s="81"/>
      <c r="AI22" s="205"/>
      <c r="AJ22" s="80"/>
      <c r="AK22" s="205"/>
      <c r="AL22" s="205"/>
      <c r="AM22" s="80"/>
      <c r="AN22" s="80"/>
      <c r="AO22" s="38"/>
      <c r="AP22" s="119"/>
      <c r="AQ22" s="119"/>
      <c r="AR22" s="119"/>
      <c r="AS22" s="119"/>
      <c r="AT22" s="119"/>
      <c r="AU22" s="119"/>
    </row>
    <row r="23" spans="1:47" ht="20.100000000000001" customHeight="1" x14ac:dyDescent="0.25">
      <c r="A23" s="147"/>
      <c r="B23" s="151"/>
      <c r="C23" s="151"/>
      <c r="D23" s="47"/>
      <c r="E23" s="47"/>
      <c r="F23" s="49"/>
      <c r="G23" s="39"/>
      <c r="H23" s="37"/>
      <c r="I23" s="177">
        <f t="shared" si="6"/>
        <v>0</v>
      </c>
      <c r="J23" s="50" t="e">
        <f>IF(A23=Información!$A$2,(VLOOKUP(G23,OP,(H23+1),FALSE)),VLOOKUP(G23,EVALUACION,(H23+1),FALSE))</f>
        <v>#N/A</v>
      </c>
      <c r="K23" s="218" t="e">
        <f>IF(A23=Información!$A$2,(VLOOKUP(G23,PRIO,(H23+1),FALSE)),VLOOKUP(G23,MEDIDAS,(H23+1),FALSE))</f>
        <v>#N/A</v>
      </c>
      <c r="L23" s="188"/>
      <c r="M23" s="187"/>
      <c r="N23" s="50"/>
      <c r="O23" s="187"/>
      <c r="P23" s="184"/>
      <c r="Q23" s="188"/>
      <c r="R23" s="187"/>
      <c r="S23" s="187"/>
      <c r="T23" s="187"/>
      <c r="U23" s="187"/>
      <c r="V23" s="101" t="b">
        <f t="shared" si="2"/>
        <v>0</v>
      </c>
      <c r="W23" s="220" t="b">
        <f t="shared" si="3"/>
        <v>0</v>
      </c>
      <c r="X23" s="39"/>
      <c r="Y23" s="37"/>
      <c r="Z23" s="177">
        <f t="shared" si="4"/>
        <v>0</v>
      </c>
      <c r="AA23" s="50" t="e">
        <f>IF(R23=Información!$A$2,(VLOOKUP(X23,OP,(Y23+1),FALSE)),VLOOKUP(X23,EVALUACION,(Y23+1),FALSE))</f>
        <v>#N/A</v>
      </c>
      <c r="AB23" s="215" t="e">
        <f>IF(R23=Información!$A$2,(VLOOKUP(X23,PRIO,(Y23+1),FALSE)),VLOOKUP(X23,MEDIDAS,(Y23+1),FALSE))</f>
        <v>#N/A</v>
      </c>
      <c r="AC23" s="221"/>
      <c r="AD23" s="187"/>
      <c r="AE23" s="51"/>
      <c r="AF23" s="177"/>
      <c r="AG23" s="192"/>
      <c r="AH23" s="81"/>
      <c r="AI23" s="205"/>
      <c r="AJ23" s="80"/>
      <c r="AK23" s="205"/>
      <c r="AL23" s="205"/>
      <c r="AM23" s="80"/>
      <c r="AN23" s="80"/>
      <c r="AO23" s="38"/>
      <c r="AP23" s="119"/>
      <c r="AQ23" s="119"/>
      <c r="AR23" s="119"/>
      <c r="AS23" s="119"/>
      <c r="AT23" s="119"/>
      <c r="AU23" s="119"/>
    </row>
    <row r="24" spans="1:47" ht="20.100000000000001" customHeight="1" x14ac:dyDescent="0.25">
      <c r="A24" s="147"/>
      <c r="B24" s="151"/>
      <c r="C24" s="151"/>
      <c r="D24" s="47"/>
      <c r="E24" s="47"/>
      <c r="F24" s="49"/>
      <c r="G24" s="39"/>
      <c r="H24" s="177"/>
      <c r="I24" s="177">
        <f t="shared" si="6"/>
        <v>0</v>
      </c>
      <c r="J24" s="50" t="e">
        <f>IF(A24=Información!$A$2,(VLOOKUP(G24,OP,(H24+1),FALSE)),VLOOKUP(G24,EVALUACION,(H24+1),FALSE))</f>
        <v>#N/A</v>
      </c>
      <c r="K24" s="218" t="e">
        <f>IF(A24=Información!$A$2,(VLOOKUP(G24,PRIO,(H24+1),FALSE)),VLOOKUP(G24,MEDIDAS,(H24+1),FALSE))</f>
        <v>#N/A</v>
      </c>
      <c r="L24" s="188"/>
      <c r="M24" s="187"/>
      <c r="N24" s="50"/>
      <c r="O24" s="187"/>
      <c r="P24" s="184"/>
      <c r="Q24" s="188"/>
      <c r="R24" s="187"/>
      <c r="S24" s="187"/>
      <c r="T24" s="187"/>
      <c r="U24" s="187"/>
      <c r="V24" s="101" t="b">
        <f t="shared" si="2"/>
        <v>0</v>
      </c>
      <c r="W24" s="220" t="b">
        <f t="shared" si="3"/>
        <v>0</v>
      </c>
      <c r="X24" s="39"/>
      <c r="Y24" s="177"/>
      <c r="Z24" s="177">
        <f t="shared" si="4"/>
        <v>0</v>
      </c>
      <c r="AA24" s="50" t="e">
        <f>IF(R24=Información!$A$2,(VLOOKUP(X24,OP,(Y24+1),FALSE)),VLOOKUP(X24,EVALUACION,(Y24+1),FALSE))</f>
        <v>#N/A</v>
      </c>
      <c r="AB24" s="215" t="e">
        <f>IF(R24=Información!$A$2,(VLOOKUP(X24,PRIO,(Y24+1),FALSE)),VLOOKUP(X24,MEDIDAS,(Y24+1),FALSE))</f>
        <v>#N/A</v>
      </c>
      <c r="AC24" s="221"/>
      <c r="AD24" s="187"/>
      <c r="AE24" s="51"/>
      <c r="AF24" s="177"/>
      <c r="AG24" s="192"/>
      <c r="AH24" s="206"/>
      <c r="AI24" s="205"/>
      <c r="AJ24" s="80"/>
      <c r="AK24" s="205"/>
      <c r="AL24" s="205"/>
      <c r="AM24" s="80"/>
      <c r="AN24" s="80"/>
      <c r="AO24" s="38"/>
      <c r="AP24" s="119"/>
      <c r="AQ24" s="119"/>
      <c r="AR24" s="119"/>
      <c r="AS24" s="119"/>
      <c r="AT24" s="119"/>
      <c r="AU24" s="119"/>
    </row>
    <row r="25" spans="1:47" ht="20.100000000000001" customHeight="1" x14ac:dyDescent="0.25">
      <c r="A25" s="147"/>
      <c r="B25" s="151"/>
      <c r="C25" s="151"/>
      <c r="D25" s="47"/>
      <c r="E25" s="47"/>
      <c r="F25" s="49"/>
      <c r="G25" s="39"/>
      <c r="H25" s="177"/>
      <c r="I25" s="177">
        <f t="shared" si="6"/>
        <v>0</v>
      </c>
      <c r="J25" s="50" t="e">
        <f>IF(A25=Información!$A$2,(VLOOKUP(G25,OP,(H25+1),FALSE)),VLOOKUP(G25,EVALUACION,(H25+1),FALSE))</f>
        <v>#N/A</v>
      </c>
      <c r="K25" s="218" t="e">
        <f>IF(A25=Información!$A$2,(VLOOKUP(G25,PRIO,(H25+1),FALSE)),VLOOKUP(G25,MEDIDAS,(H25+1),FALSE))</f>
        <v>#N/A</v>
      </c>
      <c r="L25" s="188"/>
      <c r="M25" s="187"/>
      <c r="N25" s="50"/>
      <c r="O25" s="187"/>
      <c r="P25" s="184"/>
      <c r="Q25" s="188"/>
      <c r="R25" s="187"/>
      <c r="S25" s="187"/>
      <c r="T25" s="187"/>
      <c r="U25" s="187"/>
      <c r="V25" s="101" t="b">
        <f t="shared" si="2"/>
        <v>0</v>
      </c>
      <c r="W25" s="220" t="b">
        <f t="shared" si="3"/>
        <v>0</v>
      </c>
      <c r="X25" s="39"/>
      <c r="Y25" s="177"/>
      <c r="Z25" s="177">
        <f t="shared" si="4"/>
        <v>0</v>
      </c>
      <c r="AA25" s="50" t="e">
        <f>IF(R25=Información!$A$2,(VLOOKUP(X25,OP,(Y25+1),FALSE)),VLOOKUP(X25,EVALUACION,(Y25+1),FALSE))</f>
        <v>#N/A</v>
      </c>
      <c r="AB25" s="215" t="e">
        <f>IF(R25=Información!$A$2,(VLOOKUP(X25,PRIO,(Y25+1),FALSE)),VLOOKUP(X25,MEDIDAS,(Y25+1),FALSE))</f>
        <v>#N/A</v>
      </c>
      <c r="AC25" s="221"/>
      <c r="AD25" s="187"/>
      <c r="AE25" s="51"/>
      <c r="AF25" s="177"/>
      <c r="AG25" s="192"/>
      <c r="AH25" s="206"/>
      <c r="AI25" s="205"/>
      <c r="AJ25" s="80"/>
      <c r="AK25" s="205"/>
      <c r="AL25" s="205"/>
      <c r="AM25" s="80"/>
      <c r="AN25" s="80"/>
      <c r="AO25" s="38"/>
      <c r="AP25" s="119"/>
      <c r="AQ25" s="119"/>
      <c r="AR25" s="119"/>
      <c r="AS25" s="119"/>
      <c r="AT25" s="119"/>
      <c r="AU25" s="119"/>
    </row>
    <row r="26" spans="1:47" ht="20.100000000000001" customHeight="1" x14ac:dyDescent="0.25">
      <c r="A26" s="147"/>
      <c r="B26" s="151"/>
      <c r="C26" s="151"/>
      <c r="D26" s="47"/>
      <c r="E26" s="47"/>
      <c r="F26" s="49"/>
      <c r="G26" s="39"/>
      <c r="H26" s="37"/>
      <c r="I26" s="177">
        <f t="shared" si="6"/>
        <v>0</v>
      </c>
      <c r="J26" s="50" t="e">
        <f>IF(A26=Información!$A$2,(VLOOKUP(G26,OP,(H26+1),FALSE)),VLOOKUP(G26,EVALUACION,(H26+1),FALSE))</f>
        <v>#N/A</v>
      </c>
      <c r="K26" s="218" t="e">
        <f>IF(A26=Información!$A$2,(VLOOKUP(G26,PRIO,(H26+1),FALSE)),VLOOKUP(G26,MEDIDAS,(H26+1),FALSE))</f>
        <v>#N/A</v>
      </c>
      <c r="L26" s="188"/>
      <c r="M26" s="187"/>
      <c r="N26" s="50"/>
      <c r="O26" s="187"/>
      <c r="P26" s="184"/>
      <c r="Q26" s="188"/>
      <c r="R26" s="187"/>
      <c r="S26" s="187"/>
      <c r="T26" s="187"/>
      <c r="U26" s="187"/>
      <c r="V26" s="101" t="b">
        <f t="shared" si="2"/>
        <v>0</v>
      </c>
      <c r="W26" s="220" t="b">
        <f t="shared" si="3"/>
        <v>0</v>
      </c>
      <c r="X26" s="39"/>
      <c r="Y26" s="37"/>
      <c r="Z26" s="177">
        <f t="shared" si="4"/>
        <v>0</v>
      </c>
      <c r="AA26" s="50" t="e">
        <f>IF(R26=Información!$A$2,(VLOOKUP(X26,OP,(Y26+1),FALSE)),VLOOKUP(X26,EVALUACION,(Y26+1),FALSE))</f>
        <v>#N/A</v>
      </c>
      <c r="AB26" s="215" t="e">
        <f>IF(R26=Información!$A$2,(VLOOKUP(X26,PRIO,(Y26+1),FALSE)),VLOOKUP(X26,MEDIDAS,(Y26+1),FALSE))</f>
        <v>#N/A</v>
      </c>
      <c r="AC26" s="221"/>
      <c r="AD26" s="187"/>
      <c r="AE26" s="51"/>
      <c r="AF26" s="177"/>
      <c r="AG26" s="192"/>
      <c r="AH26" s="81"/>
      <c r="AI26" s="205"/>
      <c r="AJ26" s="80"/>
      <c r="AK26" s="205"/>
      <c r="AL26" s="205"/>
      <c r="AM26" s="80"/>
      <c r="AN26" s="80"/>
      <c r="AO26" s="38"/>
      <c r="AP26" s="119"/>
      <c r="AQ26" s="119"/>
      <c r="AR26" s="119"/>
      <c r="AS26" s="119"/>
      <c r="AT26" s="119"/>
      <c r="AU26" s="119"/>
    </row>
    <row r="27" spans="1:47" ht="20.100000000000001" customHeight="1" thickBot="1" x14ac:dyDescent="0.3">
      <c r="A27" s="196"/>
      <c r="B27" s="197"/>
      <c r="C27" s="197"/>
      <c r="D27" s="198"/>
      <c r="E27" s="198"/>
      <c r="F27" s="212"/>
      <c r="G27" s="179"/>
      <c r="H27" s="180"/>
      <c r="I27" s="181">
        <f t="shared" si="6"/>
        <v>0</v>
      </c>
      <c r="J27" s="182" t="e">
        <f>IF(A27=Información!$A$2,(VLOOKUP(G27,OP,(H27+1),FALSE)),VLOOKUP(G27,EVALUACION,(H27+1),FALSE))</f>
        <v>#N/A</v>
      </c>
      <c r="K27" s="219" t="e">
        <f>IF(A27=Información!$A$2,(VLOOKUP(G27,PRIO,(H27+1),FALSE)),VLOOKUP(G27,MEDIDAS,(H27+1),FALSE))</f>
        <v>#N/A</v>
      </c>
      <c r="L27" s="189"/>
      <c r="M27" s="190"/>
      <c r="N27" s="182"/>
      <c r="O27" s="190"/>
      <c r="P27" s="186"/>
      <c r="Q27" s="189"/>
      <c r="R27" s="190"/>
      <c r="S27" s="190"/>
      <c r="T27" s="190"/>
      <c r="U27" s="190"/>
      <c r="V27" s="101" t="b">
        <f t="shared" si="2"/>
        <v>0</v>
      </c>
      <c r="W27" s="220" t="b">
        <f t="shared" si="3"/>
        <v>0</v>
      </c>
      <c r="X27" s="179"/>
      <c r="Y27" s="180"/>
      <c r="Z27" s="181">
        <f t="shared" si="4"/>
        <v>0</v>
      </c>
      <c r="AA27" s="182" t="e">
        <f>IF(R27=Información!$A$2,(VLOOKUP(X27,OP,(Y27+1),FALSE)),VLOOKUP(X27,EVALUACION,(Y27+1),FALSE))</f>
        <v>#N/A</v>
      </c>
      <c r="AB27" s="216" t="e">
        <f>IF(R27=Información!$A$2,(VLOOKUP(X27,PRIO,(Y27+1),FALSE)),VLOOKUP(X27,MEDIDAS,(Y27+1),FALSE))</f>
        <v>#N/A</v>
      </c>
      <c r="AC27" s="222"/>
      <c r="AD27" s="190"/>
      <c r="AE27" s="193"/>
      <c r="AF27" s="181"/>
      <c r="AG27" s="194"/>
      <c r="AH27" s="202"/>
      <c r="AI27" s="205"/>
      <c r="AJ27" s="203"/>
      <c r="AK27" s="205"/>
      <c r="AL27" s="205"/>
      <c r="AM27" s="203"/>
      <c r="AN27" s="203"/>
      <c r="AO27" s="204"/>
      <c r="AP27" s="119"/>
      <c r="AQ27" s="119"/>
      <c r="AR27" s="119"/>
      <c r="AS27" s="119"/>
      <c r="AT27" s="119"/>
      <c r="AU27" s="119"/>
    </row>
    <row r="28" spans="1:47" s="74" customFormat="1" ht="15.75" thickBot="1" x14ac:dyDescent="0.3">
      <c r="A28" s="152"/>
      <c r="B28" s="152"/>
      <c r="C28" s="76"/>
      <c r="I28" s="178">
        <f t="shared" si="6"/>
        <v>0</v>
      </c>
      <c r="J28" s="199"/>
      <c r="K28" s="199"/>
      <c r="L28" s="200"/>
      <c r="M28" s="145"/>
      <c r="O28" s="201"/>
      <c r="P28" s="201"/>
      <c r="AA28" s="207"/>
      <c r="AB28" s="207"/>
      <c r="AC28" s="199"/>
      <c r="AD28" s="145"/>
      <c r="AI28" s="201"/>
      <c r="AP28" s="178"/>
      <c r="AQ28" s="178"/>
      <c r="AR28" s="178"/>
      <c r="AS28" s="178"/>
      <c r="AT28" s="178"/>
      <c r="AU28" s="178"/>
    </row>
    <row r="29" spans="1:47" ht="24" customHeight="1" x14ac:dyDescent="0.25">
      <c r="A29" s="287" t="s">
        <v>392</v>
      </c>
      <c r="B29" s="288"/>
      <c r="C29" s="288"/>
      <c r="D29" s="288"/>
      <c r="E29" s="288"/>
      <c r="F29" s="288"/>
      <c r="G29" s="288" t="s">
        <v>389</v>
      </c>
      <c r="H29" s="288"/>
      <c r="I29" s="288"/>
      <c r="J29" s="288"/>
      <c r="K29" s="288"/>
      <c r="L29" s="288"/>
      <c r="M29" s="288"/>
      <c r="N29" s="288"/>
      <c r="O29" s="288"/>
      <c r="P29" s="288"/>
      <c r="Q29" s="288"/>
      <c r="R29" s="288"/>
      <c r="S29" s="282" t="s">
        <v>390</v>
      </c>
      <c r="T29" s="282"/>
      <c r="U29" s="282"/>
      <c r="V29" s="282"/>
      <c r="W29" s="282"/>
      <c r="X29" s="282"/>
      <c r="Y29" s="282"/>
      <c r="Z29" s="282"/>
      <c r="AA29" s="282"/>
      <c r="AB29" s="282"/>
      <c r="AC29" s="282"/>
      <c r="AD29" s="282"/>
      <c r="AE29" s="282" t="s">
        <v>391</v>
      </c>
      <c r="AF29" s="282"/>
      <c r="AG29" s="282"/>
      <c r="AH29" s="282"/>
      <c r="AI29" s="282"/>
      <c r="AJ29" s="282"/>
      <c r="AK29" s="282"/>
      <c r="AL29" s="282"/>
      <c r="AM29" s="282"/>
      <c r="AN29" s="282"/>
      <c r="AO29" s="283"/>
    </row>
    <row r="30" spans="1:47" ht="24" customHeight="1" thickBot="1" x14ac:dyDescent="0.3">
      <c r="A30" s="289" t="s">
        <v>388</v>
      </c>
      <c r="B30" s="290"/>
      <c r="C30" s="290"/>
      <c r="D30" s="290"/>
      <c r="E30" s="290"/>
      <c r="F30" s="290"/>
      <c r="G30" s="290" t="s">
        <v>393</v>
      </c>
      <c r="H30" s="290"/>
      <c r="I30" s="290"/>
      <c r="J30" s="290"/>
      <c r="K30" s="290"/>
      <c r="L30" s="290"/>
      <c r="M30" s="290"/>
      <c r="N30" s="290"/>
      <c r="O30" s="290"/>
      <c r="P30" s="290"/>
      <c r="Q30" s="290"/>
      <c r="R30" s="290"/>
      <c r="S30" s="284" t="s">
        <v>394</v>
      </c>
      <c r="T30" s="284"/>
      <c r="U30" s="284"/>
      <c r="V30" s="284"/>
      <c r="W30" s="284"/>
      <c r="X30" s="284"/>
      <c r="Y30" s="284"/>
      <c r="Z30" s="284"/>
      <c r="AA30" s="284"/>
      <c r="AB30" s="284"/>
      <c r="AC30" s="284"/>
      <c r="AD30" s="284"/>
      <c r="AE30" s="284" t="s">
        <v>395</v>
      </c>
      <c r="AF30" s="284"/>
      <c r="AG30" s="284"/>
      <c r="AH30" s="284"/>
      <c r="AI30" s="284"/>
      <c r="AJ30" s="284"/>
      <c r="AK30" s="284"/>
      <c r="AL30" s="284"/>
      <c r="AM30" s="284"/>
      <c r="AN30" s="284"/>
      <c r="AO30" s="285"/>
    </row>
  </sheetData>
  <mergeCells count="39">
    <mergeCell ref="AE29:AO29"/>
    <mergeCell ref="AE30:AO30"/>
    <mergeCell ref="E2:F3"/>
    <mergeCell ref="G3:L3"/>
    <mergeCell ref="AO6:AO7"/>
    <mergeCell ref="A29:F29"/>
    <mergeCell ref="A30:F30"/>
    <mergeCell ref="G29:R29"/>
    <mergeCell ref="G30:R30"/>
    <mergeCell ref="S29:AD29"/>
    <mergeCell ref="S30:AD30"/>
    <mergeCell ref="A1:D1"/>
    <mergeCell ref="AK6:AK7"/>
    <mergeCell ref="AL6:AL7"/>
    <mergeCell ref="AN6:AN7"/>
    <mergeCell ref="AM6:AM7"/>
    <mergeCell ref="B3:D3"/>
    <mergeCell ref="A5:F6"/>
    <mergeCell ref="AC6:AC7"/>
    <mergeCell ref="AD6:AD7"/>
    <mergeCell ref="AE6:AE7"/>
    <mergeCell ref="AF6:AF7"/>
    <mergeCell ref="AG6:AG7"/>
    <mergeCell ref="AH6:AH7"/>
    <mergeCell ref="AI6:AI7"/>
    <mergeCell ref="AJ6:AJ7"/>
    <mergeCell ref="G5:K6"/>
    <mergeCell ref="AZ1:AZ3"/>
    <mergeCell ref="AH5:AO5"/>
    <mergeCell ref="N3:V3"/>
    <mergeCell ref="L6:P6"/>
    <mergeCell ref="Q6:W6"/>
    <mergeCell ref="X6:AB6"/>
    <mergeCell ref="L5:AB5"/>
    <mergeCell ref="W3:X3"/>
    <mergeCell ref="Y3:AA3"/>
    <mergeCell ref="AC5:AG5"/>
    <mergeCell ref="AM1:AO1"/>
    <mergeCell ref="E1:AL1"/>
  </mergeCells>
  <conditionalFormatting sqref="M8:M27 J8:K27 AA8:AB27">
    <cfRule type="containsText" dxfId="9" priority="83" operator="containsText" text="Zona de Riesgo Alta">
      <formula>NOT(ISERROR(SEARCH("Zona de Riesgo Alta",J8)))</formula>
    </cfRule>
    <cfRule type="containsText" dxfId="8" priority="84" operator="containsText" text="Zona de Riesgo Moderada">
      <formula>NOT(ISERROR(SEARCH("Zona de Riesgo Moderada",J8)))</formula>
    </cfRule>
    <cfRule type="containsText" dxfId="7" priority="85" operator="containsText" text="Zona de Riesgo Baja">
      <formula>NOT(ISERROR(SEARCH("Zona de Riesgo Baja",J8)))</formula>
    </cfRule>
    <cfRule type="containsText" dxfId="6" priority="86" operator="containsText" text="Zona de Riesgo Extrema">
      <formula>NOT(ISERROR(SEARCH("Zona de Riesgo Extrema",J8)))</formula>
    </cfRule>
  </conditionalFormatting>
  <conditionalFormatting sqref="J8:J27 AA8:AA27">
    <cfRule type="containsText" dxfId="5" priority="9" operator="containsText" text="Zona de Oportunidad Baja">
      <formula>NOT(ISERROR(SEARCH("Zona de Oportunidad Baja",J8)))</formula>
    </cfRule>
    <cfRule type="containsText" dxfId="4" priority="10" operator="containsText" text="Zona de Oportunidad Moderada">
      <formula>NOT(ISERROR(SEARCH("Zona de Oportunidad Moderada",J8)))</formula>
    </cfRule>
    <cfRule type="containsText" dxfId="3" priority="11" operator="containsText" text="Zona de Oportunidad Extrema">
      <formula>NOT(ISERROR(SEARCH("Zona de Oportunidad Extrema",J8)))</formula>
    </cfRule>
    <cfRule type="containsText" dxfId="2" priority="12" operator="containsText" text="Zona de Oportunidad Alta">
      <formula>NOT(ISERROR(SEARCH("Zona de Oportunidad Alta",J8)))</formula>
    </cfRule>
  </conditionalFormatting>
  <dataValidations count="3">
    <dataValidation type="list" allowBlank="1" showInputMessage="1" showErrorMessage="1" sqref="A28:C28">
      <formula1>$BB$5:$BB$5</formula1>
    </dataValidation>
    <dataValidation type="list" allowBlank="1" showInputMessage="1" showErrorMessage="1" sqref="AP8:AU28">
      <formula1>$BG$5:$BG$7</formula1>
    </dataValidation>
    <dataValidation type="list" allowBlank="1" showInputMessage="1" showErrorMessage="1" sqref="AI8:AI27 AK8:AL27 Q8:U27">
      <formula1>$D$2:$D$3</formula1>
    </dataValidation>
  </dataValidations>
  <pageMargins left="0.7" right="0.7" top="0.75" bottom="0.75" header="0.3" footer="0.3"/>
  <pageSetup scale="10" orientation="portrait" horizontalDpi="4294967294" verticalDpi="4294967294" r:id="rId1"/>
  <colBreaks count="1" manualBreakCount="1">
    <brk id="47"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91" operator="containsText" id="{06CC4E58-BC15-4E91-9291-A7F54BF1A236}">
            <xm:f>NOT(ISERROR(SEARCH($BF$7,AO8)))</xm:f>
            <xm:f>$BF$7</xm:f>
            <x14:dxf>
              <fill>
                <patternFill>
                  <bgColor theme="9" tint="0.59996337778862885"/>
                </patternFill>
              </fill>
            </x14:dxf>
          </x14:cfRule>
          <x14:cfRule type="containsText" priority="92" operator="containsText" id="{CAD9C005-AEA8-417C-9055-F9453DB8EF4B}">
            <xm:f>NOT(ISERROR(SEARCH($BG$5,AO8)))</xm:f>
            <xm:f>$BG$5</xm:f>
            <x14:dxf>
              <fill>
                <patternFill>
                  <bgColor rgb="FFFF7C80"/>
                </patternFill>
              </fill>
            </x14:dxf>
          </x14:cfRule>
          <xm:sqref>AO8:AO27 AP8:AU28</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Información!$F$2:$F$8</xm:f>
          </x14:formula1>
          <xm:sqref>AC8:AC27</xm:sqref>
        </x14:dataValidation>
        <x14:dataValidation type="list" allowBlank="1" showInputMessage="1" showErrorMessage="1">
          <x14:formula1>
            <xm:f>Información!$A$2:$A$3</xm:f>
          </x14:formula1>
          <xm:sqref>A8:A27</xm:sqref>
        </x14:dataValidation>
        <x14:dataValidation type="list" allowBlank="1" showInputMessage="1" showErrorMessage="1">
          <x14:formula1>
            <xm:f>Información!$C$2:$C$35</xm:f>
          </x14:formula1>
          <xm:sqref>C8:C27</xm:sqref>
        </x14:dataValidation>
        <x14:dataValidation type="list" allowBlank="1" showInputMessage="1" showErrorMessage="1">
          <x14:formula1>
            <xm:f>Información!$D$2:$D$3</xm:f>
          </x14:formula1>
          <xm:sqref>L8:L27</xm:sqref>
        </x14:dataValidation>
        <x14:dataValidation type="list" allowBlank="1" showInputMessage="1" showErrorMessage="1">
          <x14:formula1>
            <xm:f>Información!$E$2:$E$3</xm:f>
          </x14:formula1>
          <xm:sqref>M8:M27</xm:sqref>
        </x14:dataValidation>
        <x14:dataValidation type="list" allowBlank="1" showInputMessage="1" showErrorMessage="1">
          <x14:formula1>
            <xm:f>Información!$G$2:$G$3</xm:f>
          </x14:formula1>
          <xm:sqref>AD8:AD27</xm:sqref>
        </x14:dataValidation>
        <x14:dataValidation type="list" allowBlank="1" showInputMessage="1" showErrorMessage="1">
          <x14:formula1>
            <xm:f>Información!$B$2:$B$9</xm:f>
          </x14:formula1>
          <xm:sqref>B8:B27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3:I68"/>
  <sheetViews>
    <sheetView zoomScale="70" zoomScaleNormal="70" workbookViewId="0">
      <selection activeCell="C59" sqref="C59"/>
    </sheetView>
  </sheetViews>
  <sheetFormatPr baseColWidth="10" defaultColWidth="11.42578125" defaultRowHeight="15" x14ac:dyDescent="0.25"/>
  <cols>
    <col min="1" max="1" width="30.7109375" style="25" customWidth="1"/>
    <col min="2" max="2" width="3" style="25" bestFit="1" customWidth="1"/>
    <col min="3" max="3" width="25.85546875" style="25" customWidth="1"/>
    <col min="4" max="8" width="30.7109375" style="25" customWidth="1"/>
    <col min="9" max="9" width="81.5703125" style="25" customWidth="1"/>
    <col min="10" max="16384" width="11.42578125" style="25"/>
  </cols>
  <sheetData>
    <row r="3" spans="1:9" ht="30" customHeight="1" x14ac:dyDescent="0.5">
      <c r="C3" s="316" t="s">
        <v>144</v>
      </c>
      <c r="D3" s="316"/>
      <c r="E3" s="316"/>
      <c r="H3" s="316" t="s">
        <v>143</v>
      </c>
      <c r="I3" s="316"/>
    </row>
    <row r="4" spans="1:9" ht="15.75" thickBot="1" x14ac:dyDescent="0.3"/>
    <row r="5" spans="1:9" ht="58.5" customHeight="1" thickBot="1" x14ac:dyDescent="0.3">
      <c r="C5" s="33" t="s">
        <v>124</v>
      </c>
      <c r="D5" s="33" t="s">
        <v>125</v>
      </c>
      <c r="E5" s="33" t="s">
        <v>131</v>
      </c>
      <c r="H5" s="26" t="s">
        <v>124</v>
      </c>
      <c r="I5" s="26" t="s">
        <v>125</v>
      </c>
    </row>
    <row r="6" spans="1:9" ht="78" customHeight="1" thickTop="1" thickBot="1" x14ac:dyDescent="0.3">
      <c r="C6" s="27" t="s">
        <v>132</v>
      </c>
      <c r="D6" s="28" t="s">
        <v>199</v>
      </c>
      <c r="E6" s="28" t="s">
        <v>133</v>
      </c>
      <c r="F6" s="34"/>
      <c r="G6" s="34"/>
      <c r="H6" s="27" t="s">
        <v>126</v>
      </c>
      <c r="I6" s="28" t="s">
        <v>198</v>
      </c>
    </row>
    <row r="7" spans="1:9" ht="78" customHeight="1" thickBot="1" x14ac:dyDescent="0.3">
      <c r="C7" s="29" t="s">
        <v>134</v>
      </c>
      <c r="D7" s="30" t="s">
        <v>135</v>
      </c>
      <c r="E7" s="30" t="s">
        <v>136</v>
      </c>
      <c r="F7" s="34"/>
      <c r="G7" s="34"/>
      <c r="H7" s="29" t="s">
        <v>127</v>
      </c>
      <c r="I7" s="30" t="s">
        <v>201</v>
      </c>
    </row>
    <row r="8" spans="1:9" ht="67.5" customHeight="1" thickBot="1" x14ac:dyDescent="0.3">
      <c r="C8" s="31" t="s">
        <v>137</v>
      </c>
      <c r="D8" s="32" t="s">
        <v>202</v>
      </c>
      <c r="E8" s="32" t="s">
        <v>138</v>
      </c>
      <c r="F8" s="34"/>
      <c r="G8" s="34"/>
      <c r="H8" s="31" t="s">
        <v>128</v>
      </c>
      <c r="I8" s="32" t="s">
        <v>203</v>
      </c>
    </row>
    <row r="9" spans="1:9" ht="67.5" customHeight="1" thickBot="1" x14ac:dyDescent="0.3">
      <c r="C9" s="29" t="s">
        <v>139</v>
      </c>
      <c r="D9" s="30" t="s">
        <v>204</v>
      </c>
      <c r="E9" s="30" t="s">
        <v>140</v>
      </c>
      <c r="F9" s="34"/>
      <c r="G9" s="34"/>
      <c r="H9" s="29" t="s">
        <v>129</v>
      </c>
      <c r="I9" s="30" t="s">
        <v>205</v>
      </c>
    </row>
    <row r="10" spans="1:9" ht="71.25" customHeight="1" thickBot="1" x14ac:dyDescent="0.3">
      <c r="C10" s="321" t="s">
        <v>141</v>
      </c>
      <c r="D10" s="35" t="s">
        <v>191</v>
      </c>
      <c r="E10" s="323" t="s">
        <v>142</v>
      </c>
      <c r="F10" s="34"/>
      <c r="G10" s="34"/>
      <c r="H10" s="31" t="s">
        <v>130</v>
      </c>
      <c r="I10" s="32" t="s">
        <v>200</v>
      </c>
    </row>
    <row r="11" spans="1:9" ht="39" customHeight="1" thickBot="1" x14ac:dyDescent="0.3">
      <c r="C11" s="322"/>
      <c r="D11" s="36"/>
      <c r="E11" s="324"/>
      <c r="F11" s="34"/>
      <c r="G11" s="34"/>
      <c r="H11" s="34"/>
      <c r="I11" s="34"/>
    </row>
    <row r="14" spans="1:9" ht="15.75" thickBot="1" x14ac:dyDescent="0.3"/>
    <row r="15" spans="1:9" x14ac:dyDescent="0.25">
      <c r="A15" s="298" t="s">
        <v>144</v>
      </c>
      <c r="B15" s="299"/>
      <c r="C15" s="317" t="s">
        <v>143</v>
      </c>
      <c r="D15" s="317"/>
      <c r="E15" s="317"/>
      <c r="F15" s="317"/>
      <c r="G15" s="318"/>
    </row>
    <row r="16" spans="1:9" x14ac:dyDescent="0.25">
      <c r="A16" s="319"/>
      <c r="B16" s="320"/>
      <c r="C16" s="52" t="s">
        <v>146</v>
      </c>
      <c r="D16" s="52" t="s">
        <v>147</v>
      </c>
      <c r="E16" s="52" t="s">
        <v>148</v>
      </c>
      <c r="F16" s="52" t="s">
        <v>149</v>
      </c>
      <c r="G16" s="53" t="s">
        <v>150</v>
      </c>
    </row>
    <row r="17" spans="1:7" x14ac:dyDescent="0.25">
      <c r="A17" s="56" t="s">
        <v>155</v>
      </c>
      <c r="B17" s="43">
        <v>1</v>
      </c>
      <c r="C17" s="41" t="s">
        <v>151</v>
      </c>
      <c r="D17" s="41" t="s">
        <v>151</v>
      </c>
      <c r="E17" s="41" t="s">
        <v>152</v>
      </c>
      <c r="F17" s="42" t="s">
        <v>153</v>
      </c>
      <c r="G17" s="54" t="s">
        <v>153</v>
      </c>
    </row>
    <row r="18" spans="1:7" x14ac:dyDescent="0.25">
      <c r="A18" s="56" t="s">
        <v>156</v>
      </c>
      <c r="B18" s="43">
        <v>2</v>
      </c>
      <c r="C18" s="41" t="s">
        <v>151</v>
      </c>
      <c r="D18" s="41" t="s">
        <v>151</v>
      </c>
      <c r="E18" s="41" t="s">
        <v>152</v>
      </c>
      <c r="F18" s="42" t="s">
        <v>153</v>
      </c>
      <c r="G18" s="54" t="s">
        <v>154</v>
      </c>
    </row>
    <row r="19" spans="1:7" x14ac:dyDescent="0.25">
      <c r="A19" s="56" t="s">
        <v>157</v>
      </c>
      <c r="B19" s="43">
        <v>3</v>
      </c>
      <c r="C19" s="41" t="s">
        <v>151</v>
      </c>
      <c r="D19" s="41" t="s">
        <v>152</v>
      </c>
      <c r="E19" s="42" t="s">
        <v>153</v>
      </c>
      <c r="F19" s="42" t="s">
        <v>154</v>
      </c>
      <c r="G19" s="54" t="s">
        <v>154</v>
      </c>
    </row>
    <row r="20" spans="1:7" x14ac:dyDescent="0.25">
      <c r="A20" s="56" t="s">
        <v>158</v>
      </c>
      <c r="B20" s="43">
        <v>4</v>
      </c>
      <c r="C20" s="41" t="s">
        <v>152</v>
      </c>
      <c r="D20" s="41" t="s">
        <v>153</v>
      </c>
      <c r="E20" s="42" t="s">
        <v>153</v>
      </c>
      <c r="F20" s="42" t="s">
        <v>154</v>
      </c>
      <c r="G20" s="54" t="s">
        <v>154</v>
      </c>
    </row>
    <row r="21" spans="1:7" ht="15.75" thickBot="1" x14ac:dyDescent="0.3">
      <c r="A21" s="57" t="s">
        <v>159</v>
      </c>
      <c r="B21" s="58">
        <v>5</v>
      </c>
      <c r="C21" s="59" t="s">
        <v>153</v>
      </c>
      <c r="D21" s="59" t="s">
        <v>153</v>
      </c>
      <c r="E21" s="59" t="s">
        <v>154</v>
      </c>
      <c r="F21" s="59" t="s">
        <v>154</v>
      </c>
      <c r="G21" s="60" t="s">
        <v>154</v>
      </c>
    </row>
    <row r="24" spans="1:7" ht="15.75" thickBot="1" x14ac:dyDescent="0.3"/>
    <row r="25" spans="1:7" x14ac:dyDescent="0.25">
      <c r="A25" s="298" t="s">
        <v>144</v>
      </c>
      <c r="B25" s="299"/>
      <c r="C25" s="317" t="s">
        <v>143</v>
      </c>
      <c r="D25" s="317"/>
      <c r="E25" s="317"/>
      <c r="F25" s="317"/>
      <c r="G25" s="318"/>
    </row>
    <row r="26" spans="1:7" x14ac:dyDescent="0.25">
      <c r="A26" s="319"/>
      <c r="B26" s="320"/>
      <c r="C26" s="52" t="s">
        <v>146</v>
      </c>
      <c r="D26" s="52" t="s">
        <v>147</v>
      </c>
      <c r="E26" s="52" t="s">
        <v>148</v>
      </c>
      <c r="F26" s="52" t="s">
        <v>149</v>
      </c>
      <c r="G26" s="53" t="s">
        <v>150</v>
      </c>
    </row>
    <row r="27" spans="1:7" ht="30" x14ac:dyDescent="0.25">
      <c r="A27" s="56" t="s">
        <v>155</v>
      </c>
      <c r="B27" s="43">
        <v>1</v>
      </c>
      <c r="C27" s="41" t="s">
        <v>160</v>
      </c>
      <c r="D27" s="41" t="s">
        <v>160</v>
      </c>
      <c r="E27" s="44" t="s">
        <v>161</v>
      </c>
      <c r="F27" s="45" t="s">
        <v>162</v>
      </c>
      <c r="G27" s="61" t="s">
        <v>162</v>
      </c>
    </row>
    <row r="28" spans="1:7" ht="30" x14ac:dyDescent="0.25">
      <c r="A28" s="56" t="s">
        <v>156</v>
      </c>
      <c r="B28" s="43">
        <v>2</v>
      </c>
      <c r="C28" s="41" t="s">
        <v>160</v>
      </c>
      <c r="D28" s="41" t="s">
        <v>160</v>
      </c>
      <c r="E28" s="44" t="s">
        <v>161</v>
      </c>
      <c r="F28" s="45" t="s">
        <v>162</v>
      </c>
      <c r="G28" s="61" t="s">
        <v>163</v>
      </c>
    </row>
    <row r="29" spans="1:7" ht="30" x14ac:dyDescent="0.25">
      <c r="A29" s="56" t="s">
        <v>157</v>
      </c>
      <c r="B29" s="43">
        <v>3</v>
      </c>
      <c r="C29" s="41" t="s">
        <v>160</v>
      </c>
      <c r="D29" s="44" t="s">
        <v>161</v>
      </c>
      <c r="E29" s="45" t="s">
        <v>162</v>
      </c>
      <c r="F29" s="45" t="s">
        <v>163</v>
      </c>
      <c r="G29" s="61" t="s">
        <v>163</v>
      </c>
    </row>
    <row r="30" spans="1:7" ht="30" x14ac:dyDescent="0.25">
      <c r="A30" s="56" t="s">
        <v>158</v>
      </c>
      <c r="B30" s="43">
        <v>4</v>
      </c>
      <c r="C30" s="44" t="s">
        <v>161</v>
      </c>
      <c r="D30" s="45" t="s">
        <v>162</v>
      </c>
      <c r="E30" s="45" t="s">
        <v>162</v>
      </c>
      <c r="F30" s="45" t="s">
        <v>163</v>
      </c>
      <c r="G30" s="61" t="s">
        <v>163</v>
      </c>
    </row>
    <row r="31" spans="1:7" ht="45.75" thickBot="1" x14ac:dyDescent="0.3">
      <c r="A31" s="57" t="s">
        <v>159</v>
      </c>
      <c r="B31" s="58">
        <v>5</v>
      </c>
      <c r="C31" s="62" t="s">
        <v>162</v>
      </c>
      <c r="D31" s="62" t="s">
        <v>162</v>
      </c>
      <c r="E31" s="62" t="s">
        <v>163</v>
      </c>
      <c r="F31" s="62" t="s">
        <v>163</v>
      </c>
      <c r="G31" s="63" t="s">
        <v>163</v>
      </c>
    </row>
    <row r="33" spans="1:5" hidden="1" x14ac:dyDescent="0.25"/>
    <row r="34" spans="1:5" hidden="1" x14ac:dyDescent="0.25"/>
    <row r="35" spans="1:5" hidden="1" x14ac:dyDescent="0.25"/>
    <row r="36" spans="1:5" hidden="1" x14ac:dyDescent="0.25"/>
    <row r="37" spans="1:5" ht="15.75" hidden="1" thickBot="1" x14ac:dyDescent="0.3"/>
    <row r="38" spans="1:5" ht="15" hidden="1" customHeight="1" x14ac:dyDescent="0.25">
      <c r="A38" s="304" t="s">
        <v>176</v>
      </c>
      <c r="B38" s="305"/>
      <c r="C38" s="305"/>
      <c r="D38" s="305"/>
      <c r="E38" s="306"/>
    </row>
    <row r="39" spans="1:5" ht="15.75" hidden="1" customHeight="1" thickBot="1" x14ac:dyDescent="0.3">
      <c r="A39" s="307"/>
      <c r="B39" s="308"/>
      <c r="C39" s="308"/>
      <c r="D39" s="308"/>
      <c r="E39" s="309"/>
    </row>
    <row r="40" spans="1:5" ht="15.75" hidden="1" thickBot="1" x14ac:dyDescent="0.3">
      <c r="A40" s="73"/>
      <c r="B40" s="74"/>
      <c r="C40" s="71"/>
      <c r="D40" s="71"/>
      <c r="E40" s="72"/>
    </row>
    <row r="41" spans="1:5" hidden="1" x14ac:dyDescent="0.25">
      <c r="A41" s="310" t="s">
        <v>171</v>
      </c>
      <c r="B41" s="311"/>
      <c r="C41" s="314" t="s">
        <v>143</v>
      </c>
      <c r="D41" s="314"/>
      <c r="E41" s="315"/>
    </row>
    <row r="42" spans="1:5" hidden="1" x14ac:dyDescent="0.25">
      <c r="A42" s="312"/>
      <c r="B42" s="313"/>
      <c r="C42" s="86" t="s">
        <v>173</v>
      </c>
      <c r="D42" s="86" t="s">
        <v>174</v>
      </c>
      <c r="E42" s="87" t="s">
        <v>175</v>
      </c>
    </row>
    <row r="43" spans="1:5" ht="15" hidden="1" customHeight="1" x14ac:dyDescent="0.25">
      <c r="A43" s="88" t="s">
        <v>206</v>
      </c>
      <c r="B43" s="89">
        <v>3</v>
      </c>
      <c r="C43" s="90" t="s">
        <v>207</v>
      </c>
      <c r="D43" s="44" t="s">
        <v>209</v>
      </c>
      <c r="E43" s="61" t="s">
        <v>209</v>
      </c>
    </row>
    <row r="44" spans="1:5" hidden="1" x14ac:dyDescent="0.25">
      <c r="A44" s="91" t="s">
        <v>169</v>
      </c>
      <c r="B44" s="92">
        <v>2</v>
      </c>
      <c r="C44" s="90" t="s">
        <v>208</v>
      </c>
      <c r="D44" s="44" t="s">
        <v>207</v>
      </c>
      <c r="E44" s="93" t="s">
        <v>207</v>
      </c>
    </row>
    <row r="45" spans="1:5" ht="15.75" hidden="1" thickBot="1" x14ac:dyDescent="0.3">
      <c r="A45" s="94" t="s">
        <v>170</v>
      </c>
      <c r="B45" s="95">
        <v>1</v>
      </c>
      <c r="C45" s="96" t="s">
        <v>208</v>
      </c>
      <c r="D45" s="97" t="s">
        <v>208</v>
      </c>
      <c r="E45" s="98" t="s">
        <v>207</v>
      </c>
    </row>
    <row r="46" spans="1:5" hidden="1" x14ac:dyDescent="0.25">
      <c r="A46" s="70"/>
      <c r="B46" s="71"/>
      <c r="C46" s="71"/>
      <c r="D46" s="71"/>
      <c r="E46" s="72"/>
    </row>
    <row r="47" spans="1:5" ht="15.75" hidden="1" thickBot="1" x14ac:dyDescent="0.3">
      <c r="A47" s="70"/>
      <c r="B47" s="71"/>
      <c r="C47" s="71"/>
      <c r="D47" s="71"/>
      <c r="E47" s="72"/>
    </row>
    <row r="48" spans="1:5" hidden="1" x14ac:dyDescent="0.25">
      <c r="A48" s="298" t="s">
        <v>171</v>
      </c>
      <c r="B48" s="299"/>
      <c r="C48" s="302" t="s">
        <v>143</v>
      </c>
      <c r="D48" s="302"/>
      <c r="E48" s="303"/>
    </row>
    <row r="49" spans="1:9" hidden="1" x14ac:dyDescent="0.25">
      <c r="A49" s="300"/>
      <c r="B49" s="301"/>
      <c r="C49" s="52" t="s">
        <v>173</v>
      </c>
      <c r="D49" s="52" t="s">
        <v>174</v>
      </c>
      <c r="E49" s="53" t="s">
        <v>175</v>
      </c>
    </row>
    <row r="50" spans="1:9" hidden="1" x14ac:dyDescent="0.25">
      <c r="A50" s="66" t="s">
        <v>206</v>
      </c>
      <c r="B50" s="64">
        <v>3</v>
      </c>
      <c r="C50" s="42" t="s">
        <v>211</v>
      </c>
      <c r="D50" s="42" t="s">
        <v>197</v>
      </c>
      <c r="E50" s="54" t="s">
        <v>197</v>
      </c>
    </row>
    <row r="51" spans="1:9" hidden="1" x14ac:dyDescent="0.25">
      <c r="A51" s="67" t="s">
        <v>169</v>
      </c>
      <c r="B51" s="65">
        <v>2</v>
      </c>
      <c r="C51" s="41" t="s">
        <v>211</v>
      </c>
      <c r="D51" s="42" t="s">
        <v>211</v>
      </c>
      <c r="E51" s="54" t="s">
        <v>211</v>
      </c>
    </row>
    <row r="52" spans="1:9" ht="15.75" hidden="1" thickBot="1" x14ac:dyDescent="0.3">
      <c r="A52" s="68" t="s">
        <v>170</v>
      </c>
      <c r="B52" s="69">
        <v>1</v>
      </c>
      <c r="C52" s="55" t="s">
        <v>210</v>
      </c>
      <c r="D52" s="55" t="s">
        <v>193</v>
      </c>
      <c r="E52" s="60" t="s">
        <v>211</v>
      </c>
    </row>
    <row r="53" spans="1:9" hidden="1" x14ac:dyDescent="0.25"/>
    <row r="54" spans="1:9" hidden="1" x14ac:dyDescent="0.25"/>
    <row r="56" spans="1:9" ht="21" x14ac:dyDescent="0.35">
      <c r="A56" s="296" t="s">
        <v>26</v>
      </c>
      <c r="B56" s="296"/>
      <c r="C56" s="295" t="s">
        <v>27</v>
      </c>
      <c r="D56" s="295"/>
      <c r="E56" s="295"/>
      <c r="F56" s="295"/>
      <c r="G56" s="295"/>
    </row>
    <row r="57" spans="1:9" ht="42.6" customHeight="1" x14ac:dyDescent="0.25">
      <c r="A57" s="296"/>
      <c r="B57" s="296"/>
      <c r="C57" s="118" t="s">
        <v>241</v>
      </c>
      <c r="D57" s="118" t="s">
        <v>256</v>
      </c>
      <c r="E57" s="118" t="s">
        <v>257</v>
      </c>
      <c r="F57" s="118" t="s">
        <v>258</v>
      </c>
      <c r="G57" s="118" t="s">
        <v>259</v>
      </c>
    </row>
    <row r="58" spans="1:9" s="117" customFormat="1" ht="18.600000000000001" customHeight="1" x14ac:dyDescent="0.3">
      <c r="A58" s="297"/>
      <c r="B58" s="297"/>
      <c r="C58" s="118">
        <v>1</v>
      </c>
      <c r="D58" s="118">
        <v>2</v>
      </c>
      <c r="E58" s="118">
        <v>3</v>
      </c>
      <c r="F58" s="118">
        <v>4</v>
      </c>
      <c r="G58" s="118">
        <v>5</v>
      </c>
    </row>
    <row r="59" spans="1:9" s="111" customFormat="1" ht="40.9" customHeight="1" x14ac:dyDescent="0.25">
      <c r="A59" s="291" t="s">
        <v>255</v>
      </c>
      <c r="B59" s="293">
        <v>1</v>
      </c>
      <c r="C59" s="112" t="s">
        <v>232</v>
      </c>
      <c r="D59" s="112" t="s">
        <v>233</v>
      </c>
      <c r="E59" s="113" t="s">
        <v>237</v>
      </c>
      <c r="F59" s="114" t="s">
        <v>247</v>
      </c>
      <c r="G59" s="114" t="s">
        <v>242</v>
      </c>
      <c r="H59" s="115"/>
      <c r="I59" s="115"/>
    </row>
    <row r="60" spans="1:9" ht="40.9" customHeight="1" x14ac:dyDescent="0.25">
      <c r="A60" s="292"/>
      <c r="B60" s="294"/>
      <c r="C60" s="107" t="s">
        <v>43</v>
      </c>
      <c r="D60" s="107" t="s">
        <v>43</v>
      </c>
      <c r="E60" s="108" t="s">
        <v>236</v>
      </c>
      <c r="F60" s="109" t="s">
        <v>240</v>
      </c>
      <c r="G60" s="109" t="s">
        <v>240</v>
      </c>
      <c r="H60" s="106"/>
      <c r="I60" s="106"/>
    </row>
    <row r="61" spans="1:9" s="111" customFormat="1" ht="40.9" customHeight="1" x14ac:dyDescent="0.25">
      <c r="A61" s="291" t="s">
        <v>156</v>
      </c>
      <c r="B61" s="293">
        <v>2</v>
      </c>
      <c r="C61" s="112" t="s">
        <v>233</v>
      </c>
      <c r="D61" s="112" t="s">
        <v>234</v>
      </c>
      <c r="E61" s="113" t="s">
        <v>238</v>
      </c>
      <c r="F61" s="114" t="s">
        <v>244</v>
      </c>
      <c r="G61" s="116" t="s">
        <v>253</v>
      </c>
      <c r="H61" s="115"/>
      <c r="I61" s="115"/>
    </row>
    <row r="62" spans="1:9" ht="40.9" customHeight="1" x14ac:dyDescent="0.25">
      <c r="A62" s="292"/>
      <c r="B62" s="294"/>
      <c r="C62" s="107" t="s">
        <v>43</v>
      </c>
      <c r="D62" s="107" t="s">
        <v>43</v>
      </c>
      <c r="E62" s="108" t="s">
        <v>236</v>
      </c>
      <c r="F62" s="109" t="s">
        <v>240</v>
      </c>
      <c r="G62" s="110" t="s">
        <v>249</v>
      </c>
      <c r="H62" s="106"/>
      <c r="I62" s="106"/>
    </row>
    <row r="63" spans="1:9" s="111" customFormat="1" ht="40.9" customHeight="1" x14ac:dyDescent="0.25">
      <c r="A63" s="291" t="s">
        <v>157</v>
      </c>
      <c r="B63" s="293">
        <v>3</v>
      </c>
      <c r="C63" s="112" t="s">
        <v>235</v>
      </c>
      <c r="D63" s="113" t="s">
        <v>238</v>
      </c>
      <c r="E63" s="114" t="s">
        <v>246</v>
      </c>
      <c r="F63" s="116" t="s">
        <v>252</v>
      </c>
      <c r="G63" s="116" t="s">
        <v>248</v>
      </c>
      <c r="H63" s="115"/>
      <c r="I63" s="115"/>
    </row>
    <row r="64" spans="1:9" ht="40.9" customHeight="1" x14ac:dyDescent="0.25">
      <c r="A64" s="292"/>
      <c r="B64" s="294"/>
      <c r="C64" s="107" t="s">
        <v>43</v>
      </c>
      <c r="D64" s="108" t="s">
        <v>236</v>
      </c>
      <c r="E64" s="109" t="s">
        <v>240</v>
      </c>
      <c r="F64" s="110" t="s">
        <v>249</v>
      </c>
      <c r="G64" s="110" t="s">
        <v>249</v>
      </c>
      <c r="H64" s="106"/>
      <c r="I64" s="106"/>
    </row>
    <row r="65" spans="1:9" s="111" customFormat="1" ht="40.9" customHeight="1" x14ac:dyDescent="0.25">
      <c r="A65" s="291" t="s">
        <v>158</v>
      </c>
      <c r="B65" s="293">
        <v>4</v>
      </c>
      <c r="C65" s="113" t="s">
        <v>239</v>
      </c>
      <c r="D65" s="114" t="s">
        <v>244</v>
      </c>
      <c r="E65" s="114" t="s">
        <v>245</v>
      </c>
      <c r="F65" s="116" t="s">
        <v>251</v>
      </c>
      <c r="G65" s="116" t="s">
        <v>250</v>
      </c>
      <c r="H65" s="115"/>
      <c r="I65" s="115"/>
    </row>
    <row r="66" spans="1:9" ht="40.9" customHeight="1" x14ac:dyDescent="0.25">
      <c r="A66" s="292"/>
      <c r="B66" s="294"/>
      <c r="C66" s="108" t="s">
        <v>236</v>
      </c>
      <c r="D66" s="109" t="s">
        <v>240</v>
      </c>
      <c r="E66" s="109" t="s">
        <v>240</v>
      </c>
      <c r="F66" s="110" t="s">
        <v>249</v>
      </c>
      <c r="G66" s="110" t="s">
        <v>249</v>
      </c>
      <c r="H66" s="106"/>
      <c r="I66" s="106"/>
    </row>
    <row r="67" spans="1:9" s="111" customFormat="1" ht="40.9" customHeight="1" x14ac:dyDescent="0.25">
      <c r="A67" s="291" t="s">
        <v>159</v>
      </c>
      <c r="B67" s="293">
        <v>5</v>
      </c>
      <c r="C67" s="114" t="s">
        <v>242</v>
      </c>
      <c r="D67" s="114" t="s">
        <v>243</v>
      </c>
      <c r="E67" s="116" t="s">
        <v>248</v>
      </c>
      <c r="F67" s="116" t="s">
        <v>250</v>
      </c>
      <c r="G67" s="116" t="s">
        <v>254</v>
      </c>
      <c r="H67" s="115"/>
      <c r="I67" s="115"/>
    </row>
    <row r="68" spans="1:9" ht="40.9" customHeight="1" x14ac:dyDescent="0.25">
      <c r="A68" s="292"/>
      <c r="B68" s="294"/>
      <c r="C68" s="109" t="s">
        <v>240</v>
      </c>
      <c r="D68" s="109" t="s">
        <v>240</v>
      </c>
      <c r="E68" s="110" t="s">
        <v>249</v>
      </c>
      <c r="F68" s="110" t="s">
        <v>249</v>
      </c>
      <c r="G68" s="110" t="s">
        <v>249</v>
      </c>
      <c r="H68" s="106"/>
      <c r="I68" s="106"/>
    </row>
  </sheetData>
  <mergeCells count="25">
    <mergeCell ref="C3:E3"/>
    <mergeCell ref="H3:I3"/>
    <mergeCell ref="C15:G15"/>
    <mergeCell ref="A15:B16"/>
    <mergeCell ref="A25:B26"/>
    <mergeCell ref="C25:G25"/>
    <mergeCell ref="C10:C11"/>
    <mergeCell ref="E10:E11"/>
    <mergeCell ref="A48:B49"/>
    <mergeCell ref="C48:E48"/>
    <mergeCell ref="A38:E39"/>
    <mergeCell ref="A41:B42"/>
    <mergeCell ref="C41:E41"/>
    <mergeCell ref="A65:A66"/>
    <mergeCell ref="B65:B66"/>
    <mergeCell ref="A67:A68"/>
    <mergeCell ref="B67:B68"/>
    <mergeCell ref="C56:G56"/>
    <mergeCell ref="A56:B58"/>
    <mergeCell ref="A59:A60"/>
    <mergeCell ref="B59:B60"/>
    <mergeCell ref="A61:A62"/>
    <mergeCell ref="B61:B62"/>
    <mergeCell ref="A63:A64"/>
    <mergeCell ref="B63:B64"/>
  </mergeCells>
  <pageMargins left="0.7" right="0.7" top="0.75" bottom="0.75" header="0.3" footer="0.3"/>
  <pageSetup scale="2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topLeftCell="C1" workbookViewId="0">
      <selection activeCell="F26" sqref="F26"/>
    </sheetView>
  </sheetViews>
  <sheetFormatPr baseColWidth="10"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K52"/>
  <sheetViews>
    <sheetView topLeftCell="B1" zoomScale="70" zoomScaleNormal="70" workbookViewId="0">
      <selection activeCell="E45" sqref="E45"/>
    </sheetView>
  </sheetViews>
  <sheetFormatPr baseColWidth="10" defaultRowHeight="15" x14ac:dyDescent="0.25"/>
  <cols>
    <col min="2" max="2" width="19.7109375" customWidth="1"/>
    <col min="3" max="3" width="17" customWidth="1"/>
    <col min="4" max="4" width="31.85546875" customWidth="1"/>
    <col min="5" max="5" width="94.5703125" bestFit="1" customWidth="1"/>
    <col min="6" max="6" width="32.5703125" customWidth="1"/>
    <col min="7" max="7" width="29.28515625" customWidth="1"/>
    <col min="8" max="8" width="30.42578125" customWidth="1"/>
    <col min="9" max="9" width="20.5703125" customWidth="1"/>
    <col min="10" max="10" width="47.42578125" customWidth="1"/>
  </cols>
  <sheetData>
    <row r="1" spans="2:10" ht="21" x14ac:dyDescent="0.35">
      <c r="B1" s="325" t="s">
        <v>337</v>
      </c>
      <c r="C1" s="325"/>
      <c r="D1" s="325"/>
      <c r="E1" s="325"/>
      <c r="F1" s="160"/>
    </row>
    <row r="3" spans="2:10" ht="21.75" customHeight="1" x14ac:dyDescent="0.25"/>
    <row r="4" spans="2:10" ht="19.5" customHeight="1" x14ac:dyDescent="0.25">
      <c r="C4" s="161" t="s">
        <v>338</v>
      </c>
    </row>
    <row r="5" spans="2:10" ht="39.950000000000003" customHeight="1" thickBot="1" x14ac:dyDescent="0.3">
      <c r="B5" s="326" t="s">
        <v>144</v>
      </c>
      <c r="C5" s="162">
        <v>5</v>
      </c>
      <c r="D5" s="163" t="s">
        <v>339</v>
      </c>
      <c r="E5" s="163" t="s">
        <v>340</v>
      </c>
      <c r="F5" s="164" t="s">
        <v>341</v>
      </c>
    </row>
    <row r="6" spans="2:10" ht="39.950000000000003" customHeight="1" x14ac:dyDescent="0.25">
      <c r="B6" s="326"/>
      <c r="C6" s="162">
        <v>4</v>
      </c>
      <c r="D6" s="163" t="s">
        <v>342</v>
      </c>
      <c r="E6" s="163" t="s">
        <v>343</v>
      </c>
      <c r="F6" s="165"/>
      <c r="I6" s="56" t="s">
        <v>155</v>
      </c>
    </row>
    <row r="7" spans="2:10" ht="39.950000000000003" customHeight="1" x14ac:dyDescent="0.25">
      <c r="B7" s="326"/>
      <c r="C7" s="162">
        <v>3</v>
      </c>
      <c r="D7" s="163" t="s">
        <v>257</v>
      </c>
      <c r="E7" s="163" t="s">
        <v>344</v>
      </c>
      <c r="F7" s="165"/>
      <c r="I7" s="56" t="s">
        <v>156</v>
      </c>
    </row>
    <row r="8" spans="2:10" ht="39.950000000000003" customHeight="1" thickBot="1" x14ac:dyDescent="0.3">
      <c r="B8" s="326"/>
      <c r="C8" s="162">
        <v>2</v>
      </c>
      <c r="D8" s="166" t="s">
        <v>345</v>
      </c>
      <c r="E8" s="167" t="s">
        <v>346</v>
      </c>
      <c r="F8" s="168" t="s">
        <v>347</v>
      </c>
      <c r="I8" s="56" t="s">
        <v>157</v>
      </c>
    </row>
    <row r="9" spans="2:10" ht="39.950000000000003" customHeight="1" x14ac:dyDescent="0.25">
      <c r="B9" s="326"/>
      <c r="C9" s="162">
        <v>1</v>
      </c>
      <c r="D9" s="163" t="s">
        <v>348</v>
      </c>
      <c r="E9" s="163" t="s">
        <v>349</v>
      </c>
      <c r="F9" s="169" t="s">
        <v>350</v>
      </c>
      <c r="I9" s="56" t="s">
        <v>158</v>
      </c>
    </row>
    <row r="10" spans="2:10" ht="15.75" thickBot="1" x14ac:dyDescent="0.3">
      <c r="I10" s="57" t="s">
        <v>159</v>
      </c>
    </row>
    <row r="11" spans="2:10" ht="85.5" customHeight="1" thickBot="1" x14ac:dyDescent="0.3">
      <c r="B11" s="326" t="s">
        <v>351</v>
      </c>
      <c r="C11" s="162">
        <v>5</v>
      </c>
      <c r="D11" s="163" t="s">
        <v>352</v>
      </c>
      <c r="E11" s="170" t="s">
        <v>353</v>
      </c>
      <c r="F11" s="127" t="s">
        <v>354</v>
      </c>
    </row>
    <row r="12" spans="2:10" ht="85.5" customHeight="1" thickTop="1" thickBot="1" x14ac:dyDescent="0.3">
      <c r="B12" s="326"/>
      <c r="C12" s="162">
        <v>4</v>
      </c>
      <c r="D12" s="163" t="s">
        <v>258</v>
      </c>
      <c r="E12" s="170" t="s">
        <v>355</v>
      </c>
      <c r="F12" s="173"/>
      <c r="I12" s="171"/>
      <c r="J12" s="172"/>
    </row>
    <row r="13" spans="2:10" ht="85.5" customHeight="1" thickBot="1" x14ac:dyDescent="0.3">
      <c r="B13" s="326"/>
      <c r="C13" s="162">
        <v>3</v>
      </c>
      <c r="D13" s="163" t="s">
        <v>356</v>
      </c>
      <c r="E13" s="170" t="s">
        <v>357</v>
      </c>
      <c r="F13" s="173" t="s">
        <v>341</v>
      </c>
      <c r="I13" s="121"/>
      <c r="J13" s="122"/>
    </row>
    <row r="14" spans="2:10" ht="66" customHeight="1" thickBot="1" x14ac:dyDescent="0.3">
      <c r="B14" s="326"/>
      <c r="C14" s="162">
        <v>2</v>
      </c>
      <c r="D14" s="163" t="s">
        <v>256</v>
      </c>
      <c r="E14" s="170" t="s">
        <v>358</v>
      </c>
      <c r="F14" s="174" t="s">
        <v>347</v>
      </c>
      <c r="I14" s="121"/>
      <c r="J14" s="122"/>
    </row>
    <row r="15" spans="2:10" ht="75.75" customHeight="1" thickBot="1" x14ac:dyDescent="0.3">
      <c r="B15" s="326"/>
      <c r="C15" s="162">
        <v>1</v>
      </c>
      <c r="D15" s="163" t="s">
        <v>241</v>
      </c>
      <c r="E15" s="170" t="s">
        <v>359</v>
      </c>
      <c r="F15" s="175" t="s">
        <v>350</v>
      </c>
      <c r="I15" s="121"/>
      <c r="J15" s="122"/>
    </row>
    <row r="16" spans="2:10" ht="96" customHeight="1" thickBot="1" x14ac:dyDescent="0.3">
      <c r="I16" s="121"/>
      <c r="J16" s="122"/>
    </row>
    <row r="17" spans="2:10" ht="12.75" customHeight="1" x14ac:dyDescent="0.25">
      <c r="B17" s="329" t="s">
        <v>176</v>
      </c>
      <c r="C17" s="330"/>
      <c r="D17" s="330"/>
      <c r="E17" s="330"/>
      <c r="F17" s="330"/>
      <c r="G17" s="330"/>
      <c r="H17" s="330"/>
      <c r="I17" s="123"/>
      <c r="J17" s="124"/>
    </row>
    <row r="18" spans="2:10" ht="16.5" customHeight="1" thickBot="1" x14ac:dyDescent="0.3">
      <c r="B18" s="307"/>
      <c r="C18" s="308"/>
      <c r="D18" s="308"/>
      <c r="E18" s="308"/>
      <c r="F18" s="308"/>
      <c r="G18" s="308"/>
      <c r="H18" s="308"/>
      <c r="I18" s="123"/>
      <c r="J18" s="124"/>
    </row>
    <row r="19" spans="2:10" s="25" customFormat="1" x14ac:dyDescent="0.25">
      <c r="B19" s="298" t="s">
        <v>144</v>
      </c>
      <c r="C19" s="299"/>
      <c r="D19" s="317" t="s">
        <v>143</v>
      </c>
      <c r="E19" s="317"/>
      <c r="F19" s="317"/>
      <c r="G19" s="317"/>
      <c r="H19" s="318"/>
    </row>
    <row r="20" spans="2:10" s="25" customFormat="1" x14ac:dyDescent="0.25">
      <c r="B20" s="319"/>
      <c r="C20" s="320"/>
      <c r="D20" s="126" t="s">
        <v>146</v>
      </c>
      <c r="E20" s="126" t="s">
        <v>147</v>
      </c>
      <c r="F20" s="126" t="s">
        <v>148</v>
      </c>
      <c r="G20" s="126" t="s">
        <v>149</v>
      </c>
      <c r="H20" s="126" t="s">
        <v>261</v>
      </c>
    </row>
    <row r="21" spans="2:10" s="25" customFormat="1" x14ac:dyDescent="0.25">
      <c r="B21" s="125" t="s">
        <v>155</v>
      </c>
      <c r="C21" s="176">
        <v>1</v>
      </c>
      <c r="D21" s="41" t="s">
        <v>208</v>
      </c>
      <c r="E21" s="41" t="s">
        <v>208</v>
      </c>
      <c r="F21" s="41" t="s">
        <v>207</v>
      </c>
      <c r="G21" s="41" t="s">
        <v>209</v>
      </c>
      <c r="H21" s="42" t="s">
        <v>153</v>
      </c>
    </row>
    <row r="22" spans="2:10" s="25" customFormat="1" x14ac:dyDescent="0.25">
      <c r="B22" s="125" t="s">
        <v>156</v>
      </c>
      <c r="C22" s="176">
        <v>2</v>
      </c>
      <c r="D22" s="41" t="s">
        <v>208</v>
      </c>
      <c r="E22" s="41" t="s">
        <v>208</v>
      </c>
      <c r="F22" s="41" t="s">
        <v>207</v>
      </c>
      <c r="G22" s="41" t="s">
        <v>209</v>
      </c>
      <c r="H22" s="42" t="s">
        <v>262</v>
      </c>
    </row>
    <row r="23" spans="2:10" s="25" customFormat="1" x14ac:dyDescent="0.25">
      <c r="B23" s="125" t="s">
        <v>157</v>
      </c>
      <c r="C23" s="176">
        <v>3</v>
      </c>
      <c r="D23" s="41" t="s">
        <v>208</v>
      </c>
      <c r="E23" s="41" t="s">
        <v>207</v>
      </c>
      <c r="F23" s="41" t="s">
        <v>209</v>
      </c>
      <c r="G23" s="42" t="s">
        <v>262</v>
      </c>
      <c r="H23" s="42" t="s">
        <v>262</v>
      </c>
    </row>
    <row r="24" spans="2:10" s="25" customFormat="1" x14ac:dyDescent="0.25">
      <c r="B24" s="125" t="s">
        <v>158</v>
      </c>
      <c r="C24" s="176">
        <v>4</v>
      </c>
      <c r="D24" s="41" t="s">
        <v>207</v>
      </c>
      <c r="E24" s="41" t="s">
        <v>209</v>
      </c>
      <c r="F24" s="41" t="s">
        <v>209</v>
      </c>
      <c r="G24" s="42" t="s">
        <v>262</v>
      </c>
      <c r="H24" s="42" t="s">
        <v>262</v>
      </c>
    </row>
    <row r="25" spans="2:10" s="25" customFormat="1" x14ac:dyDescent="0.25">
      <c r="B25" s="125" t="s">
        <v>159</v>
      </c>
      <c r="C25" s="176">
        <v>5</v>
      </c>
      <c r="D25" s="41" t="s">
        <v>209</v>
      </c>
      <c r="E25" s="41" t="s">
        <v>209</v>
      </c>
      <c r="F25" s="42" t="s">
        <v>262</v>
      </c>
      <c r="G25" s="42" t="s">
        <v>262</v>
      </c>
      <c r="H25" s="42" t="s">
        <v>262</v>
      </c>
    </row>
    <row r="28" spans="2:10" x14ac:dyDescent="0.25">
      <c r="B28" s="327" t="s">
        <v>144</v>
      </c>
      <c r="C28" s="327"/>
      <c r="D28" s="328" t="s">
        <v>143</v>
      </c>
      <c r="E28" s="328"/>
      <c r="F28" s="328"/>
      <c r="G28" s="328"/>
      <c r="H28" s="328"/>
    </row>
    <row r="29" spans="2:10" x14ac:dyDescent="0.25">
      <c r="B29" s="327"/>
      <c r="C29" s="327"/>
      <c r="D29" s="126" t="s">
        <v>146</v>
      </c>
      <c r="E29" s="126" t="s">
        <v>147</v>
      </c>
      <c r="F29" s="126" t="s">
        <v>148</v>
      </c>
      <c r="G29" s="126" t="s">
        <v>149</v>
      </c>
      <c r="H29" s="126" t="s">
        <v>150</v>
      </c>
    </row>
    <row r="30" spans="2:10" ht="90" x14ac:dyDescent="0.25">
      <c r="B30" s="131" t="s">
        <v>155</v>
      </c>
      <c r="C30" s="131">
        <v>1</v>
      </c>
      <c r="D30" s="132" t="s">
        <v>266</v>
      </c>
      <c r="E30" s="132" t="s">
        <v>266</v>
      </c>
      <c r="F30" s="128" t="s">
        <v>194</v>
      </c>
      <c r="G30" s="133" t="s">
        <v>196</v>
      </c>
      <c r="H30" s="133" t="s">
        <v>196</v>
      </c>
    </row>
    <row r="31" spans="2:10" ht="45" x14ac:dyDescent="0.25">
      <c r="B31" s="130" t="s">
        <v>156</v>
      </c>
      <c r="C31" s="130">
        <v>2</v>
      </c>
      <c r="D31" s="129" t="s">
        <v>265</v>
      </c>
      <c r="E31" s="129" t="s">
        <v>266</v>
      </c>
      <c r="F31" s="44" t="s">
        <v>194</v>
      </c>
      <c r="G31" s="100" t="s">
        <v>196</v>
      </c>
      <c r="H31" s="127" t="s">
        <v>264</v>
      </c>
    </row>
    <row r="32" spans="2:10" ht="45.75" thickBot="1" x14ac:dyDescent="0.3">
      <c r="B32" s="130" t="s">
        <v>157</v>
      </c>
      <c r="C32" s="130">
        <v>3</v>
      </c>
      <c r="D32" s="129" t="s">
        <v>265</v>
      </c>
      <c r="E32" s="99" t="s">
        <v>194</v>
      </c>
      <c r="F32" s="100" t="s">
        <v>196</v>
      </c>
      <c r="G32" s="127" t="s">
        <v>264</v>
      </c>
      <c r="H32" s="127" t="s">
        <v>264</v>
      </c>
    </row>
    <row r="33" spans="2:11" ht="45.75" thickBot="1" x14ac:dyDescent="0.3">
      <c r="B33" s="130" t="s">
        <v>158</v>
      </c>
      <c r="C33" s="130">
        <v>4</v>
      </c>
      <c r="D33" s="99" t="s">
        <v>194</v>
      </c>
      <c r="E33" s="100" t="s">
        <v>196</v>
      </c>
      <c r="F33" s="100" t="s">
        <v>196</v>
      </c>
      <c r="G33" s="127" t="s">
        <v>264</v>
      </c>
      <c r="H33" s="127" t="s">
        <v>264</v>
      </c>
      <c r="J33" s="82" t="s">
        <v>192</v>
      </c>
    </row>
    <row r="34" spans="2:11" ht="30" x14ac:dyDescent="0.25">
      <c r="B34" s="130" t="s">
        <v>159</v>
      </c>
      <c r="C34" s="130">
        <v>5</v>
      </c>
      <c r="D34" s="100" t="s">
        <v>196</v>
      </c>
      <c r="E34" s="100" t="s">
        <v>196</v>
      </c>
      <c r="F34" s="127" t="s">
        <v>264</v>
      </c>
      <c r="G34" s="127" t="s">
        <v>264</v>
      </c>
      <c r="H34" s="127" t="s">
        <v>264</v>
      </c>
      <c r="J34" s="83" t="s">
        <v>193</v>
      </c>
      <c r="K34" t="s">
        <v>265</v>
      </c>
    </row>
    <row r="35" spans="2:11" ht="51.75" customHeight="1" thickBot="1" x14ac:dyDescent="0.3">
      <c r="J35" s="84" t="s">
        <v>195</v>
      </c>
      <c r="K35" s="97" t="s">
        <v>194</v>
      </c>
    </row>
    <row r="36" spans="2:11" ht="22.5" customHeight="1" thickBot="1" x14ac:dyDescent="0.3">
      <c r="J36" s="85" t="s">
        <v>263</v>
      </c>
      <c r="K36" s="45" t="s">
        <v>196</v>
      </c>
    </row>
    <row r="37" spans="2:11" ht="15.75" thickBot="1" x14ac:dyDescent="0.3">
      <c r="J37" s="85" t="s">
        <v>197</v>
      </c>
      <c r="K37" t="s">
        <v>264</v>
      </c>
    </row>
    <row r="40" spans="2:11" ht="21" x14ac:dyDescent="0.35">
      <c r="B40" s="296" t="s">
        <v>26</v>
      </c>
      <c r="C40" s="296"/>
      <c r="D40" s="295" t="s">
        <v>27</v>
      </c>
      <c r="E40" s="295"/>
      <c r="F40" s="295"/>
      <c r="G40" s="295"/>
      <c r="H40" s="295"/>
    </row>
    <row r="41" spans="2:11" ht="18.75" x14ac:dyDescent="0.25">
      <c r="B41" s="296"/>
      <c r="C41" s="296"/>
      <c r="D41" s="118" t="s">
        <v>241</v>
      </c>
      <c r="E41" s="118" t="s">
        <v>256</v>
      </c>
      <c r="F41" s="118" t="s">
        <v>257</v>
      </c>
      <c r="G41" s="118" t="s">
        <v>258</v>
      </c>
      <c r="H41" s="118" t="s">
        <v>259</v>
      </c>
    </row>
    <row r="42" spans="2:11" ht="18.75" x14ac:dyDescent="0.25">
      <c r="B42" s="297"/>
      <c r="C42" s="297"/>
      <c r="D42" s="118">
        <v>1</v>
      </c>
      <c r="E42" s="118">
        <v>2</v>
      </c>
      <c r="F42" s="118">
        <v>3</v>
      </c>
      <c r="G42" s="118">
        <v>4</v>
      </c>
      <c r="H42" s="118">
        <v>5</v>
      </c>
    </row>
    <row r="43" spans="2:11" x14ac:dyDescent="0.25">
      <c r="B43" s="291" t="s">
        <v>255</v>
      </c>
      <c r="C43" s="293">
        <v>1</v>
      </c>
      <c r="D43" s="116" t="s">
        <v>267</v>
      </c>
      <c r="E43" s="116" t="s">
        <v>268</v>
      </c>
      <c r="F43" s="114" t="s">
        <v>273</v>
      </c>
      <c r="G43" s="113" t="s">
        <v>278</v>
      </c>
      <c r="H43" s="113" t="s">
        <v>279</v>
      </c>
    </row>
    <row r="44" spans="2:11" ht="45" x14ac:dyDescent="0.25">
      <c r="B44" s="292"/>
      <c r="C44" s="294"/>
      <c r="D44" s="110" t="s">
        <v>266</v>
      </c>
      <c r="E44" s="110" t="s">
        <v>266</v>
      </c>
      <c r="F44" s="109" t="s">
        <v>194</v>
      </c>
      <c r="G44" s="108" t="s">
        <v>196</v>
      </c>
      <c r="H44" s="108" t="s">
        <v>280</v>
      </c>
    </row>
    <row r="45" spans="2:11" ht="30" x14ac:dyDescent="0.25">
      <c r="B45" s="291" t="s">
        <v>156</v>
      </c>
      <c r="C45" s="293">
        <v>2</v>
      </c>
      <c r="D45" s="116" t="s">
        <v>268</v>
      </c>
      <c r="E45" s="116" t="s">
        <v>270</v>
      </c>
      <c r="F45" s="114" t="s">
        <v>272</v>
      </c>
      <c r="G45" s="113" t="s">
        <v>275</v>
      </c>
      <c r="H45" s="135" t="s">
        <v>285</v>
      </c>
    </row>
    <row r="46" spans="2:11" ht="45" x14ac:dyDescent="0.25">
      <c r="B46" s="292"/>
      <c r="C46" s="294"/>
      <c r="D46" s="110" t="s">
        <v>266</v>
      </c>
      <c r="E46" s="110" t="s">
        <v>266</v>
      </c>
      <c r="F46" s="109" t="s">
        <v>194</v>
      </c>
      <c r="G46" s="108" t="s">
        <v>280</v>
      </c>
      <c r="H46" s="134" t="s">
        <v>264</v>
      </c>
    </row>
    <row r="47" spans="2:11" ht="30" x14ac:dyDescent="0.25">
      <c r="B47" s="291" t="s">
        <v>157</v>
      </c>
      <c r="C47" s="293">
        <v>3</v>
      </c>
      <c r="D47" s="116" t="s">
        <v>269</v>
      </c>
      <c r="E47" s="114" t="s">
        <v>272</v>
      </c>
      <c r="F47" s="113" t="s">
        <v>275</v>
      </c>
      <c r="G47" s="135" t="s">
        <v>282</v>
      </c>
      <c r="H47" s="135" t="s">
        <v>281</v>
      </c>
    </row>
    <row r="48" spans="2:11" ht="30" x14ac:dyDescent="0.25">
      <c r="B48" s="292"/>
      <c r="C48" s="294"/>
      <c r="D48" s="110" t="s">
        <v>266</v>
      </c>
      <c r="E48" s="109" t="s">
        <v>194</v>
      </c>
      <c r="F48" s="108" t="s">
        <v>196</v>
      </c>
      <c r="G48" s="134" t="s">
        <v>264</v>
      </c>
      <c r="H48" s="134" t="s">
        <v>287</v>
      </c>
    </row>
    <row r="49" spans="2:8" ht="30" x14ac:dyDescent="0.25">
      <c r="B49" s="291" t="s">
        <v>158</v>
      </c>
      <c r="C49" s="293">
        <v>4</v>
      </c>
      <c r="D49" s="114" t="s">
        <v>271</v>
      </c>
      <c r="E49" s="113" t="s">
        <v>275</v>
      </c>
      <c r="F49" s="113" t="s">
        <v>277</v>
      </c>
      <c r="G49" s="135" t="s">
        <v>283</v>
      </c>
      <c r="H49" s="135" t="s">
        <v>284</v>
      </c>
    </row>
    <row r="50" spans="2:8" ht="45" x14ac:dyDescent="0.25">
      <c r="B50" s="292"/>
      <c r="C50" s="294"/>
      <c r="D50" s="109" t="s">
        <v>194</v>
      </c>
      <c r="E50" s="108" t="s">
        <v>196</v>
      </c>
      <c r="F50" s="108" t="s">
        <v>196</v>
      </c>
      <c r="G50" s="134" t="s">
        <v>264</v>
      </c>
      <c r="H50" s="134" t="s">
        <v>264</v>
      </c>
    </row>
    <row r="51" spans="2:8" ht="30" x14ac:dyDescent="0.25">
      <c r="B51" s="291" t="s">
        <v>159</v>
      </c>
      <c r="C51" s="293">
        <v>5</v>
      </c>
      <c r="D51" s="113" t="s">
        <v>274</v>
      </c>
      <c r="E51" s="113" t="s">
        <v>276</v>
      </c>
      <c r="F51" s="135" t="s">
        <v>281</v>
      </c>
      <c r="G51" s="135" t="s">
        <v>284</v>
      </c>
      <c r="H51" s="135" t="s">
        <v>286</v>
      </c>
    </row>
    <row r="52" spans="2:8" ht="30" x14ac:dyDescent="0.25">
      <c r="B52" s="292"/>
      <c r="C52" s="294"/>
      <c r="D52" s="108" t="s">
        <v>196</v>
      </c>
      <c r="E52" s="108" t="s">
        <v>196</v>
      </c>
      <c r="F52" s="134" t="s">
        <v>264</v>
      </c>
      <c r="G52" s="134" t="s">
        <v>264</v>
      </c>
      <c r="H52" s="134" t="s">
        <v>264</v>
      </c>
    </row>
  </sheetData>
  <mergeCells count="20">
    <mergeCell ref="B1:E1"/>
    <mergeCell ref="B5:B9"/>
    <mergeCell ref="B11:B15"/>
    <mergeCell ref="B47:B48"/>
    <mergeCell ref="C47:C48"/>
    <mergeCell ref="D40:H40"/>
    <mergeCell ref="B28:C29"/>
    <mergeCell ref="D28:H28"/>
    <mergeCell ref="B19:C20"/>
    <mergeCell ref="D19:H19"/>
    <mergeCell ref="B17:H18"/>
    <mergeCell ref="B49:B50"/>
    <mergeCell ref="C49:C50"/>
    <mergeCell ref="B51:B52"/>
    <mergeCell ref="C51:C52"/>
    <mergeCell ref="B40:C42"/>
    <mergeCell ref="B43:B44"/>
    <mergeCell ref="C43:C44"/>
    <mergeCell ref="B45:B46"/>
    <mergeCell ref="C45:C46"/>
  </mergeCells>
  <pageMargins left="0.7" right="0.7" top="0.75" bottom="0.75" header="0.3" footer="0.3"/>
  <pageSetup orientation="portrait" horizontalDpi="4294967292"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35"/>
  <sheetViews>
    <sheetView zoomScale="85" zoomScaleNormal="85" workbookViewId="0">
      <selection activeCell="E13" sqref="E13"/>
    </sheetView>
  </sheetViews>
  <sheetFormatPr baseColWidth="10" defaultRowHeight="15" x14ac:dyDescent="0.25"/>
  <cols>
    <col min="1" max="1" width="13.140625" bestFit="1" customWidth="1"/>
    <col min="2" max="2" width="21.42578125" style="149" bestFit="1" customWidth="1"/>
    <col min="3" max="3" width="33" style="149" bestFit="1" customWidth="1"/>
    <col min="4" max="4" width="14.85546875" customWidth="1"/>
    <col min="5" max="5" width="23.5703125" customWidth="1"/>
    <col min="6" max="6" width="34.28515625" customWidth="1"/>
    <col min="7" max="7" width="21.28515625" customWidth="1"/>
  </cols>
  <sheetData>
    <row r="1" spans="1:43" s="145" customFormat="1" ht="32.25" customHeight="1" x14ac:dyDescent="0.25">
      <c r="A1" s="143" t="s">
        <v>293</v>
      </c>
      <c r="B1" s="143" t="s">
        <v>164</v>
      </c>
      <c r="C1" s="154" t="s">
        <v>302</v>
      </c>
      <c r="D1" s="143" t="s">
        <v>362</v>
      </c>
      <c r="E1" s="143" t="s">
        <v>180</v>
      </c>
      <c r="F1" s="143" t="s">
        <v>230</v>
      </c>
      <c r="G1" s="143" t="s">
        <v>375</v>
      </c>
      <c r="H1" s="143"/>
      <c r="I1" s="143"/>
      <c r="J1" s="143"/>
      <c r="K1" s="143"/>
      <c r="L1" s="144"/>
      <c r="N1" s="143"/>
      <c r="O1" s="143"/>
      <c r="P1" s="143"/>
      <c r="Q1" s="143"/>
      <c r="R1" s="143"/>
      <c r="S1" s="143"/>
      <c r="T1" s="143"/>
      <c r="U1" s="143"/>
      <c r="V1" s="143"/>
      <c r="W1" s="143"/>
      <c r="X1" s="143"/>
      <c r="Y1" s="143"/>
      <c r="Z1" s="143"/>
      <c r="AA1" s="143"/>
      <c r="AD1" s="143" t="s">
        <v>219</v>
      </c>
      <c r="AE1" s="143" t="s">
        <v>177</v>
      </c>
      <c r="AF1" s="143" t="s">
        <v>220</v>
      </c>
      <c r="AG1" s="143" t="s">
        <v>189</v>
      </c>
      <c r="AH1" s="143" t="s">
        <v>221</v>
      </c>
      <c r="AI1" s="143" t="s">
        <v>222</v>
      </c>
      <c r="AJ1" s="143" t="s">
        <v>227</v>
      </c>
      <c r="AK1" s="143" t="s">
        <v>190</v>
      </c>
      <c r="AL1" s="143" t="s">
        <v>189</v>
      </c>
      <c r="AM1" s="143" t="s">
        <v>223</v>
      </c>
      <c r="AN1" s="143" t="s">
        <v>224</v>
      </c>
      <c r="AO1" s="143" t="s">
        <v>225</v>
      </c>
      <c r="AP1" s="143" t="s">
        <v>226</v>
      </c>
      <c r="AQ1" s="143" t="s">
        <v>190</v>
      </c>
    </row>
    <row r="2" spans="1:43" ht="15.75" x14ac:dyDescent="0.25">
      <c r="A2" s="140" t="s">
        <v>294</v>
      </c>
      <c r="B2" s="149" t="s">
        <v>297</v>
      </c>
      <c r="C2" s="155" t="s">
        <v>336</v>
      </c>
      <c r="D2" t="s">
        <v>363</v>
      </c>
      <c r="E2" t="s">
        <v>365</v>
      </c>
      <c r="F2" t="s">
        <v>371</v>
      </c>
      <c r="G2" t="s">
        <v>376</v>
      </c>
    </row>
    <row r="3" spans="1:43" ht="15.75" x14ac:dyDescent="0.25">
      <c r="A3" s="140" t="s">
        <v>295</v>
      </c>
      <c r="B3" s="149" t="s">
        <v>298</v>
      </c>
      <c r="C3" s="155" t="s">
        <v>303</v>
      </c>
      <c r="D3" t="s">
        <v>364</v>
      </c>
      <c r="E3" t="s">
        <v>366</v>
      </c>
      <c r="F3" t="s">
        <v>372</v>
      </c>
      <c r="G3" t="s">
        <v>377</v>
      </c>
    </row>
    <row r="4" spans="1:43" x14ac:dyDescent="0.25">
      <c r="B4" s="149" t="s">
        <v>167</v>
      </c>
      <c r="C4" s="155" t="s">
        <v>304</v>
      </c>
      <c r="F4" t="s">
        <v>231</v>
      </c>
    </row>
    <row r="5" spans="1:43" x14ac:dyDescent="0.25">
      <c r="B5" s="149" t="s">
        <v>382</v>
      </c>
      <c r="C5" s="155" t="s">
        <v>305</v>
      </c>
      <c r="F5" t="s">
        <v>373</v>
      </c>
    </row>
    <row r="6" spans="1:43" x14ac:dyDescent="0.25">
      <c r="B6" s="149" t="s">
        <v>383</v>
      </c>
      <c r="C6" s="156" t="s">
        <v>306</v>
      </c>
      <c r="F6" t="s">
        <v>197</v>
      </c>
    </row>
    <row r="7" spans="1:43" x14ac:dyDescent="0.25">
      <c r="B7" s="149" t="s">
        <v>145</v>
      </c>
      <c r="C7" s="156" t="s">
        <v>307</v>
      </c>
      <c r="F7" t="s">
        <v>195</v>
      </c>
    </row>
    <row r="8" spans="1:43" x14ac:dyDescent="0.25">
      <c r="B8" s="149" t="s">
        <v>299</v>
      </c>
      <c r="C8" s="156" t="s">
        <v>308</v>
      </c>
      <c r="F8" t="s">
        <v>374</v>
      </c>
    </row>
    <row r="9" spans="1:43" x14ac:dyDescent="0.25">
      <c r="B9" s="149" t="s">
        <v>300</v>
      </c>
      <c r="C9" s="156" t="s">
        <v>309</v>
      </c>
    </row>
    <row r="10" spans="1:43" x14ac:dyDescent="0.25">
      <c r="C10" s="156" t="s">
        <v>310</v>
      </c>
    </row>
    <row r="11" spans="1:43" x14ac:dyDescent="0.25">
      <c r="C11" s="156" t="s">
        <v>332</v>
      </c>
    </row>
    <row r="12" spans="1:43" x14ac:dyDescent="0.25">
      <c r="C12" s="156" t="s">
        <v>333</v>
      </c>
    </row>
    <row r="13" spans="1:43" x14ac:dyDescent="0.25">
      <c r="C13" s="157" t="s">
        <v>331</v>
      </c>
    </row>
    <row r="14" spans="1:43" x14ac:dyDescent="0.25">
      <c r="C14" s="157" t="s">
        <v>313</v>
      </c>
    </row>
    <row r="15" spans="1:43" x14ac:dyDescent="0.25">
      <c r="C15" s="155" t="s">
        <v>314</v>
      </c>
    </row>
    <row r="16" spans="1:43" x14ac:dyDescent="0.25">
      <c r="C16" s="155" t="s">
        <v>334</v>
      </c>
    </row>
    <row r="17" spans="3:3" x14ac:dyDescent="0.25">
      <c r="C17" s="158" t="s">
        <v>335</v>
      </c>
    </row>
    <row r="18" spans="3:3" x14ac:dyDescent="0.25">
      <c r="C18" s="155" t="s">
        <v>311</v>
      </c>
    </row>
    <row r="19" spans="3:3" ht="21" customHeight="1" x14ac:dyDescent="0.25">
      <c r="C19" s="155" t="s">
        <v>312</v>
      </c>
    </row>
    <row r="20" spans="3:3" x14ac:dyDescent="0.25">
      <c r="C20" s="155" t="s">
        <v>315</v>
      </c>
    </row>
    <row r="21" spans="3:3" x14ac:dyDescent="0.25">
      <c r="C21" s="155" t="s">
        <v>316</v>
      </c>
    </row>
    <row r="22" spans="3:3" x14ac:dyDescent="0.25">
      <c r="C22" s="155" t="s">
        <v>317</v>
      </c>
    </row>
    <row r="23" spans="3:3" x14ac:dyDescent="0.25">
      <c r="C23" s="155" t="s">
        <v>318</v>
      </c>
    </row>
    <row r="24" spans="3:3" x14ac:dyDescent="0.25">
      <c r="C24" s="157" t="s">
        <v>319</v>
      </c>
    </row>
    <row r="25" spans="3:3" x14ac:dyDescent="0.25">
      <c r="C25" s="159" t="s">
        <v>320</v>
      </c>
    </row>
    <row r="26" spans="3:3" x14ac:dyDescent="0.25">
      <c r="C26" s="157" t="s">
        <v>321</v>
      </c>
    </row>
    <row r="27" spans="3:3" x14ac:dyDescent="0.25">
      <c r="C27" s="155" t="s">
        <v>322</v>
      </c>
    </row>
    <row r="28" spans="3:3" x14ac:dyDescent="0.25">
      <c r="C28" s="157" t="s">
        <v>323</v>
      </c>
    </row>
    <row r="29" spans="3:3" x14ac:dyDescent="0.25">
      <c r="C29" s="157" t="s">
        <v>324</v>
      </c>
    </row>
    <row r="30" spans="3:3" x14ac:dyDescent="0.25">
      <c r="C30" s="155" t="s">
        <v>325</v>
      </c>
    </row>
    <row r="31" spans="3:3" x14ac:dyDescent="0.25">
      <c r="C31" s="155" t="s">
        <v>326</v>
      </c>
    </row>
    <row r="32" spans="3:3" x14ac:dyDescent="0.25">
      <c r="C32" s="157" t="s">
        <v>327</v>
      </c>
    </row>
    <row r="33" spans="3:3" x14ac:dyDescent="0.25">
      <c r="C33" s="157" t="s">
        <v>328</v>
      </c>
    </row>
    <row r="34" spans="3:3" x14ac:dyDescent="0.25">
      <c r="C34" s="157" t="s">
        <v>329</v>
      </c>
    </row>
    <row r="35" spans="3:3" x14ac:dyDescent="0.25">
      <c r="C35" s="155" t="s">
        <v>330</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Matriz de Riesgos</vt:lpstr>
      <vt:lpstr>Matriz</vt:lpstr>
      <vt:lpstr>Matriz 1</vt:lpstr>
      <vt:lpstr>Calificación del Riesgo</vt:lpstr>
      <vt:lpstr>Matriz O</vt:lpstr>
      <vt:lpstr>Información</vt:lpstr>
      <vt:lpstr>Matriz!Área_de_impresión</vt:lpstr>
      <vt:lpstr>EVALUACION</vt:lpstr>
      <vt:lpstr>Matriz</vt:lpstr>
      <vt:lpstr>MEDIDAS</vt:lpstr>
      <vt:lpstr>OP</vt:lpstr>
      <vt:lpstr>OPOR</vt:lpstr>
      <vt:lpstr>OPOREVAL</vt:lpstr>
      <vt:lpstr>PRIO</vt:lpstr>
      <vt:lpstr>PRIORIZACION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Aurora Ahmad Manrique</dc:creator>
  <cp:lastModifiedBy>Atom</cp:lastModifiedBy>
  <cp:lastPrinted>2019-10-18T17:53:59Z</cp:lastPrinted>
  <dcterms:created xsi:type="dcterms:W3CDTF">2017-04-20T15:16:50Z</dcterms:created>
  <dcterms:modified xsi:type="dcterms:W3CDTF">2020-05-11T17:24:41Z</dcterms:modified>
</cp:coreProperties>
</file>