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40"/>
  <workbookPr hidePivotFieldList="1" defaultThemeVersion="166925"/>
  <mc:AlternateContent xmlns:mc="http://schemas.openxmlformats.org/markup-compatibility/2006">
    <mc:Choice Requires="x15">
      <x15ac:absPath xmlns:x15ac="http://schemas.microsoft.com/office/spreadsheetml/2010/11/ac" url="C:\Users\RsarabiF\Desktop\Actualización\Consejo\Matriz de riesgos\"/>
    </mc:Choice>
  </mc:AlternateContent>
  <xr:revisionPtr revIDLastSave="0" documentId="13_ncr:1_{FC3D357C-EEC8-43FC-9DF2-731EE35ABDF0}" xr6:coauthVersionLast="36" xr6:coauthVersionMax="47" xr10:uidLastSave="{00000000-0000-0000-0000-000000000000}"/>
  <bookViews>
    <workbookView xWindow="-120" yWindow="-120" windowWidth="20730" windowHeight="11040" tabRatio="898" firstSheet="5" activeTab="5" xr2:uid="{00000000-000D-0000-FFFF-FFFF00000000}"/>
  </bookViews>
  <sheets>
    <sheet name="1- Presentación " sheetId="10" r:id="rId1"/>
    <sheet name="Conceptos 37001" sheetId="37" r:id="rId2"/>
    <sheet name="2-  Análisis de Contexto " sheetId="38" r:id="rId3"/>
    <sheet name="3- Estrategias" sheetId="15" r:id="rId4"/>
    <sheet name="4- Instructivo Riesgos " sheetId="33" r:id="rId5"/>
    <sheet name="5- Identificación de Riesgos" sheetId="27" r:id="rId6"/>
    <sheet name="6- Valoración Controles" sheetId="28" r:id="rId7"/>
    <sheet name="7- Mapa Final" sheetId="29" r:id="rId8"/>
    <sheet name="8- Políticas de Administración " sheetId="5" r:id="rId9"/>
    <sheet name="9- Matriz de Calor " sheetId="21" r:id="rId10"/>
    <sheet name="Seguimiento 1 Trimestre" sheetId="18" r:id="rId11"/>
    <sheet name="Seguimiento 2 Trimestre" sheetId="34" r:id="rId12"/>
    <sheet name="Seguimiento 3 Trimestre" sheetId="35" r:id="rId13"/>
    <sheet name="Seguimiento 4 Trimestre" sheetId="36" r:id="rId14"/>
  </sheets>
  <externalReferences>
    <externalReference r:id="rId15"/>
    <externalReference r:id="rId16"/>
  </externalReferences>
  <definedNames>
    <definedName name="_xlnm.Print_Area" localSheetId="5">'5- Identificación de Riesgos'!$A$1:$N$29</definedName>
    <definedName name="_xlnm.Print_Area" localSheetId="6">'6- Valoración Controles'!$A$1:$V$29</definedName>
    <definedName name="_xlnm.Print_Area" localSheetId="7">'7- Mapa Final'!$A$1:$N$29</definedName>
    <definedName name="Data">'[1]Tabla de Valoración'!$I$2:$L$5</definedName>
    <definedName name="Diseño">'[1]Tabla de Valoración'!$I$2:$I$5</definedName>
    <definedName name="Ejecución">'[1]Tabla de Valoración'!$I$2:$L$2</definedName>
    <definedName name="Posibilidad" localSheetId="3">[2]Hoja2!$H$3:$H$7</definedName>
    <definedName name="Posibilidad">[2]Hoja2!$H$3:$H$7</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50" i="36" l="1"/>
  <c r="B50" i="36"/>
  <c r="C50" i="36"/>
  <c r="D50" i="36"/>
  <c r="E50" i="36"/>
  <c r="F50" i="36"/>
  <c r="A50" i="35"/>
  <c r="B50" i="35"/>
  <c r="C50" i="35"/>
  <c r="D50" i="35"/>
  <c r="E50" i="35"/>
  <c r="F50" i="35"/>
  <c r="A50" i="34"/>
  <c r="B50" i="34"/>
  <c r="C50" i="34"/>
  <c r="D50" i="34"/>
  <c r="E50" i="34"/>
  <c r="F50" i="34"/>
  <c r="A50" i="18"/>
  <c r="B50" i="18"/>
  <c r="C50" i="18"/>
  <c r="D50" i="18"/>
  <c r="E50" i="18"/>
  <c r="F50" i="18"/>
  <c r="J50" i="29"/>
  <c r="K50" i="29"/>
  <c r="L50" i="29"/>
  <c r="M50" i="29"/>
  <c r="A50" i="29"/>
  <c r="B50" i="29"/>
  <c r="C50" i="29"/>
  <c r="E50" i="29"/>
  <c r="F50" i="29"/>
  <c r="G50" i="29"/>
  <c r="H50" i="29"/>
  <c r="E51" i="29"/>
  <c r="E52" i="29"/>
  <c r="E53" i="29"/>
  <c r="R50" i="28"/>
  <c r="L50" i="28"/>
  <c r="J54" i="28"/>
  <c r="J53" i="28"/>
  <c r="J52" i="28"/>
  <c r="J51" i="28"/>
  <c r="J50" i="28"/>
  <c r="S50" i="28"/>
  <c r="U50" i="28" s="1"/>
  <c r="K50" i="28"/>
  <c r="T50" i="28" s="1"/>
  <c r="V50" i="28" s="1"/>
  <c r="B50" i="28"/>
  <c r="C50" i="28"/>
  <c r="C51" i="28"/>
  <c r="C52" i="28"/>
  <c r="C53" i="28"/>
  <c r="C54" i="28"/>
  <c r="C55" i="28"/>
  <c r="C56" i="28"/>
  <c r="C57" i="28"/>
  <c r="C58" i="28"/>
  <c r="C59" i="28"/>
  <c r="L50" i="27"/>
  <c r="K50" i="27" s="1"/>
  <c r="L51" i="27"/>
  <c r="K51" i="27" s="1"/>
  <c r="L52" i="27"/>
  <c r="K52" i="27" s="1"/>
  <c r="L53" i="27"/>
  <c r="K53" i="27" s="1"/>
  <c r="L54" i="27"/>
  <c r="K54" i="27" s="1"/>
  <c r="L55" i="27"/>
  <c r="K55" i="27" s="1"/>
  <c r="L56" i="27"/>
  <c r="K56" i="27" s="1"/>
  <c r="L57" i="27"/>
  <c r="K57" i="27" s="1"/>
  <c r="L58" i="27"/>
  <c r="K58" i="27" s="1"/>
  <c r="L59" i="27"/>
  <c r="K59" i="27" s="1"/>
  <c r="H50" i="27"/>
  <c r="G50" i="27"/>
  <c r="C21" i="28"/>
  <c r="R71" i="28"/>
  <c r="R61" i="28"/>
  <c r="E21" i="29"/>
  <c r="E22" i="29"/>
  <c r="E23" i="29"/>
  <c r="E30" i="29"/>
  <c r="E31" i="29"/>
  <c r="E32" i="29"/>
  <c r="E33" i="29"/>
  <c r="E40" i="29"/>
  <c r="E41" i="29"/>
  <c r="E42" i="29"/>
  <c r="E43" i="29"/>
  <c r="E60" i="29"/>
  <c r="E61" i="29"/>
  <c r="E62" i="29"/>
  <c r="E63" i="29"/>
  <c r="E64" i="29"/>
  <c r="E70" i="29"/>
  <c r="E71" i="29"/>
  <c r="E72" i="29"/>
  <c r="B30" i="29"/>
  <c r="C70" i="28"/>
  <c r="C71" i="28"/>
  <c r="C72" i="28"/>
  <c r="C73" i="28"/>
  <c r="C74" i="28"/>
  <c r="C75" i="28"/>
  <c r="C76" i="28"/>
  <c r="C77" i="28"/>
  <c r="C78" i="28"/>
  <c r="C79" i="28"/>
  <c r="C60" i="28"/>
  <c r="C61" i="28"/>
  <c r="C62" i="28"/>
  <c r="C63" i="28"/>
  <c r="C64" i="28"/>
  <c r="C65" i="28"/>
  <c r="C66" i="28"/>
  <c r="C67" i="28"/>
  <c r="C68" i="28"/>
  <c r="C69" i="28"/>
  <c r="C40" i="28"/>
  <c r="C41" i="28"/>
  <c r="C42" i="28"/>
  <c r="C43" i="28"/>
  <c r="C44" i="28"/>
  <c r="C45" i="28"/>
  <c r="C46" i="28"/>
  <c r="C47" i="28"/>
  <c r="C48" i="28"/>
  <c r="C49" i="28"/>
  <c r="C25" i="28"/>
  <c r="C26" i="28"/>
  <c r="C27" i="28"/>
  <c r="C28" i="28"/>
  <c r="C29" i="28"/>
  <c r="C22" i="28"/>
  <c r="C23" i="28"/>
  <c r="C24" i="28"/>
  <c r="B70" i="28"/>
  <c r="B60" i="28"/>
  <c r="B30" i="28"/>
  <c r="B40" i="28"/>
  <c r="B20" i="28"/>
  <c r="L11" i="28"/>
  <c r="L12" i="28"/>
  <c r="L13" i="28"/>
  <c r="L14" i="28"/>
  <c r="L15" i="28"/>
  <c r="L16" i="28"/>
  <c r="L17" i="28"/>
  <c r="L18" i="28"/>
  <c r="L19" i="28"/>
  <c r="L20" i="28"/>
  <c r="L21" i="28"/>
  <c r="L22" i="28"/>
  <c r="L23" i="28"/>
  <c r="L24" i="28"/>
  <c r="L25" i="28"/>
  <c r="L26" i="28"/>
  <c r="L27" i="28"/>
  <c r="L28" i="28"/>
  <c r="L29" i="28"/>
  <c r="L30" i="28"/>
  <c r="L31" i="28"/>
  <c r="L32" i="28"/>
  <c r="L33" i="28"/>
  <c r="L34" i="28"/>
  <c r="L35" i="28"/>
  <c r="L36" i="28"/>
  <c r="L37" i="28"/>
  <c r="L38" i="28"/>
  <c r="L39" i="28"/>
  <c r="L40" i="28"/>
  <c r="L41" i="28"/>
  <c r="L42" i="28"/>
  <c r="L43" i="28"/>
  <c r="L44" i="28"/>
  <c r="L45" i="28"/>
  <c r="L46" i="28"/>
  <c r="L47" i="28"/>
  <c r="L48" i="28"/>
  <c r="L49" i="28"/>
  <c r="L60" i="28"/>
  <c r="L61" i="28"/>
  <c r="L62" i="28"/>
  <c r="L63" i="28"/>
  <c r="L64" i="28"/>
  <c r="L65" i="28"/>
  <c r="L66" i="28"/>
  <c r="L67" i="28"/>
  <c r="L68" i="28"/>
  <c r="L69" i="28"/>
  <c r="L70" i="28"/>
  <c r="L71" i="28"/>
  <c r="L72" i="28"/>
  <c r="L73" i="28"/>
  <c r="L74" i="28"/>
  <c r="L75" i="28"/>
  <c r="L76" i="28"/>
  <c r="L77" i="28"/>
  <c r="L78" i="28"/>
  <c r="L79" i="28"/>
  <c r="M50" i="27" l="1"/>
  <c r="N50" i="27" s="1"/>
  <c r="L40" i="29"/>
  <c r="L60" i="29"/>
  <c r="L70" i="29"/>
  <c r="A70" i="36"/>
  <c r="B70" i="29"/>
  <c r="B70" i="36" s="1"/>
  <c r="C70" i="29"/>
  <c r="C70" i="36" s="1"/>
  <c r="A40" i="29"/>
  <c r="A40" i="18" s="1"/>
  <c r="B40" i="29"/>
  <c r="C40" i="29"/>
  <c r="A60" i="29"/>
  <c r="A60" i="18" s="1"/>
  <c r="B60" i="29"/>
  <c r="C60" i="29"/>
  <c r="L69" i="27"/>
  <c r="K69" i="27" s="1"/>
  <c r="L68" i="27"/>
  <c r="K68" i="27" s="1"/>
  <c r="L67" i="27"/>
  <c r="K67" i="27" s="1"/>
  <c r="L66" i="27"/>
  <c r="K66" i="27" s="1"/>
  <c r="L65" i="27"/>
  <c r="K65" i="27" s="1"/>
  <c r="L64" i="27"/>
  <c r="K64" i="27" s="1"/>
  <c r="L63" i="27"/>
  <c r="K63" i="27" s="1"/>
  <c r="L62" i="27"/>
  <c r="K62" i="27" s="1"/>
  <c r="L61" i="27"/>
  <c r="K61" i="27" s="1"/>
  <c r="L60" i="27"/>
  <c r="H60" i="27"/>
  <c r="M60" i="27" l="1"/>
  <c r="G60" i="29" s="1"/>
  <c r="F60" i="29"/>
  <c r="C70" i="35"/>
  <c r="B70" i="35"/>
  <c r="A70" i="35"/>
  <c r="O60" i="27"/>
  <c r="K60" i="27"/>
  <c r="C70" i="18"/>
  <c r="B70" i="18"/>
  <c r="A70" i="18"/>
  <c r="L30" i="29"/>
  <c r="C30" i="29"/>
  <c r="C30" i="18" s="1"/>
  <c r="B30" i="18"/>
  <c r="A30" i="29"/>
  <c r="A30" i="18" s="1"/>
  <c r="C30" i="28"/>
  <c r="C31" i="28"/>
  <c r="C32" i="28"/>
  <c r="C33" i="28"/>
  <c r="C34" i="28"/>
  <c r="C35" i="28"/>
  <c r="C36" i="28"/>
  <c r="C37" i="28"/>
  <c r="C38" i="28"/>
  <c r="C39" i="28"/>
  <c r="A30" i="28"/>
  <c r="J70" i="28"/>
  <c r="R70" i="28"/>
  <c r="J71" i="28"/>
  <c r="J72" i="28"/>
  <c r="A70" i="34"/>
  <c r="B70" i="34"/>
  <c r="C70" i="34"/>
  <c r="L79" i="27"/>
  <c r="K79" i="27" s="1"/>
  <c r="L78" i="27"/>
  <c r="K78" i="27" s="1"/>
  <c r="L77" i="27"/>
  <c r="K77" i="27" s="1"/>
  <c r="L76" i="27"/>
  <c r="K76" i="27" s="1"/>
  <c r="L75" i="27"/>
  <c r="K75" i="27" s="1"/>
  <c r="L74" i="27"/>
  <c r="K74" i="27" s="1"/>
  <c r="L73" i="27"/>
  <c r="K73" i="27" s="1"/>
  <c r="L72" i="27"/>
  <c r="K72" i="27" s="1"/>
  <c r="L71" i="27"/>
  <c r="K71" i="27" s="1"/>
  <c r="L70" i="27"/>
  <c r="K70" i="27" s="1"/>
  <c r="G70" i="27"/>
  <c r="H70" i="27" s="1"/>
  <c r="K70" i="28" l="1"/>
  <c r="T70" i="28" s="1"/>
  <c r="N60" i="27"/>
  <c r="H60" i="29" s="1"/>
  <c r="S70" i="28"/>
  <c r="F70" i="29"/>
  <c r="M70" i="27"/>
  <c r="J70" i="29" l="1"/>
  <c r="G70" i="29"/>
  <c r="U70" i="28"/>
  <c r="K70" i="29" s="1"/>
  <c r="N70" i="27"/>
  <c r="H70" i="29" s="1"/>
  <c r="E14" i="29"/>
  <c r="E20" i="29"/>
  <c r="L11" i="27"/>
  <c r="K11" i="27" s="1"/>
  <c r="L12" i="27"/>
  <c r="K12" i="27" s="1"/>
  <c r="L13" i="27"/>
  <c r="K13" i="27" s="1"/>
  <c r="L14" i="27"/>
  <c r="K14" i="27" s="1"/>
  <c r="L15" i="27"/>
  <c r="K15" i="27" s="1"/>
  <c r="L16" i="27"/>
  <c r="K16" i="27" s="1"/>
  <c r="L17" i="27"/>
  <c r="K17" i="27" s="1"/>
  <c r="L18" i="27"/>
  <c r="K18" i="27" s="1"/>
  <c r="L19" i="27"/>
  <c r="K19" i="27" s="1"/>
  <c r="L20" i="27"/>
  <c r="K20" i="27" s="1"/>
  <c r="L21" i="27"/>
  <c r="K21" i="27" s="1"/>
  <c r="L22" i="27"/>
  <c r="K22" i="27" s="1"/>
  <c r="L23" i="27"/>
  <c r="K23" i="27" s="1"/>
  <c r="L24" i="27"/>
  <c r="K24" i="27" s="1"/>
  <c r="L25" i="27"/>
  <c r="K25" i="27" s="1"/>
  <c r="L26" i="27"/>
  <c r="K26" i="27" s="1"/>
  <c r="L27" i="27"/>
  <c r="K27" i="27" s="1"/>
  <c r="L28" i="27"/>
  <c r="K28" i="27" s="1"/>
  <c r="L29" i="27"/>
  <c r="K29" i="27" s="1"/>
  <c r="L30" i="27"/>
  <c r="K30" i="27" s="1"/>
  <c r="L31" i="27"/>
  <c r="K31" i="27" s="1"/>
  <c r="L32" i="27"/>
  <c r="K32" i="27" s="1"/>
  <c r="L33" i="27"/>
  <c r="K33" i="27" s="1"/>
  <c r="L34" i="27"/>
  <c r="K34" i="27" s="1"/>
  <c r="L35" i="27"/>
  <c r="K35" i="27" s="1"/>
  <c r="L36" i="27"/>
  <c r="K36" i="27" s="1"/>
  <c r="L37" i="27"/>
  <c r="K37" i="27" s="1"/>
  <c r="L38" i="27"/>
  <c r="K38" i="27" s="1"/>
  <c r="L39" i="27"/>
  <c r="K39" i="27" s="1"/>
  <c r="L40" i="27"/>
  <c r="K40" i="27" s="1"/>
  <c r="L41" i="27"/>
  <c r="K41" i="27" s="1"/>
  <c r="L42" i="27"/>
  <c r="K42" i="27" s="1"/>
  <c r="L43" i="27"/>
  <c r="K43" i="27" s="1"/>
  <c r="L44" i="27"/>
  <c r="K44" i="27" s="1"/>
  <c r="L45" i="27"/>
  <c r="K45" i="27" s="1"/>
  <c r="L46" i="27"/>
  <c r="K46" i="27" s="1"/>
  <c r="L47" i="27"/>
  <c r="K47" i="27" s="1"/>
  <c r="L48" i="27"/>
  <c r="K48" i="27" s="1"/>
  <c r="L49" i="27"/>
  <c r="K49" i="27" s="1"/>
  <c r="E70" i="36" l="1"/>
  <c r="E70" i="18"/>
  <c r="E70" i="35"/>
  <c r="E70" i="34"/>
  <c r="V70" i="28"/>
  <c r="M70" i="29" s="1"/>
  <c r="D70" i="18"/>
  <c r="D70" i="36"/>
  <c r="D70" i="35"/>
  <c r="D70" i="34"/>
  <c r="F70" i="36" l="1"/>
  <c r="F70" i="18"/>
  <c r="F70" i="35"/>
  <c r="F70" i="34"/>
  <c r="A60" i="36" l="1"/>
  <c r="A60" i="35"/>
  <c r="A60" i="34"/>
  <c r="C16" i="28" l="1"/>
  <c r="C15" i="28"/>
  <c r="C14" i="28"/>
  <c r="G40" i="27"/>
  <c r="H40" i="27" s="1"/>
  <c r="F40" i="29" l="1"/>
  <c r="B60" i="36"/>
  <c r="B60" i="34"/>
  <c r="B60" i="35"/>
  <c r="B60" i="18"/>
  <c r="C30" i="36"/>
  <c r="C30" i="35"/>
  <c r="C30" i="34"/>
  <c r="C40" i="36"/>
  <c r="C40" i="35"/>
  <c r="C40" i="18"/>
  <c r="C40" i="34"/>
  <c r="C60" i="36"/>
  <c r="C60" i="34"/>
  <c r="C60" i="35"/>
  <c r="C60" i="18"/>
  <c r="M40" i="27"/>
  <c r="G40" i="29" l="1"/>
  <c r="O40" i="27"/>
  <c r="N40" i="27"/>
  <c r="H40" i="29" s="1"/>
  <c r="G20" i="27" l="1"/>
  <c r="G10" i="27"/>
  <c r="A20" i="28" l="1"/>
  <c r="C20" i="28"/>
  <c r="J20" i="28"/>
  <c r="R20" i="28"/>
  <c r="J21" i="28"/>
  <c r="R21" i="28"/>
  <c r="J22" i="28"/>
  <c r="J23" i="28"/>
  <c r="J30" i="28"/>
  <c r="R30" i="28"/>
  <c r="J31" i="28"/>
  <c r="J32" i="28"/>
  <c r="R32" i="28"/>
  <c r="J40" i="28"/>
  <c r="R40" i="28"/>
  <c r="J41" i="28"/>
  <c r="J42" i="28"/>
  <c r="R42" i="28"/>
  <c r="J43" i="28"/>
  <c r="J64" i="28"/>
  <c r="J63" i="28"/>
  <c r="J62" i="28"/>
  <c r="J61" i="28"/>
  <c r="R60" i="28"/>
  <c r="J60" i="28"/>
  <c r="K30" i="28" l="1"/>
  <c r="B40" i="36"/>
  <c r="B40" i="34"/>
  <c r="B40" i="18"/>
  <c r="B40" i="35"/>
  <c r="A30" i="35"/>
  <c r="A30" i="36"/>
  <c r="A30" i="34"/>
  <c r="A40" i="36"/>
  <c r="A40" i="34"/>
  <c r="A40" i="35"/>
  <c r="B30" i="36"/>
  <c r="B30" i="34"/>
  <c r="B30" i="35"/>
  <c r="S40" i="28"/>
  <c r="U40" i="28" s="1"/>
  <c r="K40" i="28"/>
  <c r="T40" i="28" s="1"/>
  <c r="J40" i="29" s="1"/>
  <c r="S30" i="28"/>
  <c r="K20" i="28"/>
  <c r="S20" i="28"/>
  <c r="S60" i="28"/>
  <c r="U60" i="28" s="1"/>
  <c r="K60" i="29" s="1"/>
  <c r="K60" i="28"/>
  <c r="T60" i="28" s="1"/>
  <c r="J60" i="29" l="1"/>
  <c r="D60" i="18" s="1"/>
  <c r="V60" i="28"/>
  <c r="M60" i="29" s="1"/>
  <c r="V40" i="28"/>
  <c r="M40" i="29" s="1"/>
  <c r="K40" i="29"/>
  <c r="D60" i="36" l="1"/>
  <c r="D60" i="34"/>
  <c r="D60" i="35"/>
  <c r="C13" i="28"/>
  <c r="F60" i="34" l="1"/>
  <c r="F60" i="18"/>
  <c r="F60" i="35"/>
  <c r="F60" i="36"/>
  <c r="E60" i="18"/>
  <c r="E60" i="34"/>
  <c r="E60" i="36"/>
  <c r="E60" i="35"/>
  <c r="G30" i="27"/>
  <c r="H30" i="27" s="1"/>
  <c r="T30" i="28" l="1"/>
  <c r="F30" i="29"/>
  <c r="M30" i="27"/>
  <c r="N30" i="27" l="1"/>
  <c r="H30" i="29" s="1"/>
  <c r="U30" i="28"/>
  <c r="K30" i="29" s="1"/>
  <c r="E30" i="18" s="1"/>
  <c r="G30" i="29"/>
  <c r="J30" i="29"/>
  <c r="D30" i="18" s="1"/>
  <c r="O30" i="27"/>
  <c r="D30" i="36" l="1"/>
  <c r="D30" i="34"/>
  <c r="V30" i="28"/>
  <c r="M30" i="29" s="1"/>
  <c r="F30" i="18" s="1"/>
  <c r="E30" i="35"/>
  <c r="E30" i="36"/>
  <c r="E30" i="34"/>
  <c r="D30" i="35"/>
  <c r="D40" i="35"/>
  <c r="D40" i="18"/>
  <c r="D40" i="36"/>
  <c r="D40" i="34"/>
  <c r="E40" i="35"/>
  <c r="E40" i="34"/>
  <c r="E40" i="36"/>
  <c r="E40" i="18"/>
  <c r="A10" i="28"/>
  <c r="B10" i="28"/>
  <c r="I33" i="5" a="1"/>
  <c r="I33" i="5" s="1"/>
  <c r="F30" i="34" l="1"/>
  <c r="F30" i="36"/>
  <c r="F30" i="35"/>
  <c r="F40" i="34"/>
  <c r="F40" i="18"/>
  <c r="F40" i="35"/>
  <c r="F40" i="36"/>
  <c r="C20" i="29"/>
  <c r="C20" i="18" s="1"/>
  <c r="C10" i="29"/>
  <c r="I27" i="5" a="1"/>
  <c r="C10" i="36" l="1"/>
  <c r="C10" i="34"/>
  <c r="C10" i="35"/>
  <c r="C20" i="36"/>
  <c r="C20" i="35"/>
  <c r="C20" i="34"/>
  <c r="I27" i="5"/>
  <c r="L10" i="28"/>
  <c r="C11" i="28"/>
  <c r="C12" i="28"/>
  <c r="C17" i="28"/>
  <c r="C10" i="28"/>
  <c r="L10" i="27" l="1"/>
  <c r="I21" i="5"/>
  <c r="I22" i="5"/>
  <c r="M10" i="27" l="1"/>
  <c r="K10" i="27"/>
  <c r="C10" i="18"/>
  <c r="M20" i="27" l="1"/>
  <c r="U20" i="28" s="1"/>
  <c r="G20" i="29" l="1"/>
  <c r="G10" i="29"/>
  <c r="L20" i="29"/>
  <c r="E11" i="29"/>
  <c r="E12" i="29"/>
  <c r="E13" i="29"/>
  <c r="A20" i="29"/>
  <c r="A20" i="18" s="1"/>
  <c r="B20" i="29"/>
  <c r="B20" i="18" s="1"/>
  <c r="R11" i="28"/>
  <c r="R10" i="28"/>
  <c r="J11" i="28"/>
  <c r="J12" i="28"/>
  <c r="J13" i="28"/>
  <c r="J14" i="28"/>
  <c r="J10" i="28"/>
  <c r="S10" i="28" l="1"/>
  <c r="U10" i="28" s="1"/>
  <c r="A20" i="36"/>
  <c r="A20" i="34"/>
  <c r="A20" i="35"/>
  <c r="B20" i="36"/>
  <c r="B20" i="34"/>
  <c r="B20" i="35"/>
  <c r="K10" i="28"/>
  <c r="H10" i="27" l="1"/>
  <c r="T10" i="28" s="1"/>
  <c r="H20" i="27"/>
  <c r="T20" i="28" s="1"/>
  <c r="V20" i="28" s="1"/>
  <c r="N20" i="27" l="1"/>
  <c r="H20" i="29" s="1"/>
  <c r="M20" i="29"/>
  <c r="F20" i="18" s="1"/>
  <c r="O10" i="27"/>
  <c r="N10" i="27"/>
  <c r="H10" i="29" s="1"/>
  <c r="V10" i="28"/>
  <c r="M10" i="29" s="1"/>
  <c r="O20" i="27"/>
  <c r="F20" i="29"/>
  <c r="E10" i="29"/>
  <c r="B10" i="29"/>
  <c r="A10" i="29"/>
  <c r="A10" i="35" l="1"/>
  <c r="A10" i="36"/>
  <c r="A10" i="34"/>
  <c r="B10" i="36"/>
  <c r="B10" i="34"/>
  <c r="B10" i="35"/>
  <c r="F10" i="35"/>
  <c r="F10" i="34"/>
  <c r="F10" i="36"/>
  <c r="F20" i="36"/>
  <c r="F20" i="35"/>
  <c r="F20" i="34"/>
  <c r="B10" i="18"/>
  <c r="F10" i="18"/>
  <c r="A10" i="18"/>
  <c r="J20" i="29"/>
  <c r="D20" i="18" s="1"/>
  <c r="D20" i="35" l="1"/>
  <c r="D20" i="36"/>
  <c r="D20" i="34"/>
  <c r="L10" i="29"/>
  <c r="K10" i="29" l="1"/>
  <c r="E10" i="35" l="1"/>
  <c r="E10" i="34"/>
  <c r="E10" i="36"/>
  <c r="E10" i="18"/>
  <c r="K20" i="29"/>
  <c r="E20" i="18" s="1"/>
  <c r="E20" i="36" l="1"/>
  <c r="E20" i="35"/>
  <c r="E20" i="34"/>
  <c r="F10" i="29"/>
  <c r="J10" i="29" l="1"/>
  <c r="D10" i="35" l="1"/>
  <c r="D10" i="36"/>
  <c r="D10" i="34"/>
  <c r="D10" i="18"/>
  <c r="I37" i="5"/>
  <c r="I36" i="5"/>
  <c r="I35" i="5"/>
  <c r="I34" i="5"/>
  <c r="I31" i="5"/>
  <c r="I30" i="5"/>
  <c r="I29" i="5"/>
  <c r="I28"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NatyT</author>
  </authors>
  <commentList>
    <comment ref="K8" authorId="0" shapeId="0" xr:uid="{00000000-0006-0000-0400-000001000000}">
      <text>
        <r>
          <rPr>
            <b/>
            <sz val="9"/>
            <color indexed="81"/>
            <rFont val="Tahoma"/>
            <family val="2"/>
          </rPr>
          <t>NatyT:</t>
        </r>
        <r>
          <rPr>
            <sz val="9"/>
            <color indexed="81"/>
            <rFont val="Tahoma"/>
            <family val="2"/>
          </rPr>
          <t xml:space="preserve">
impacto por el maximola
por el probabilidad promedio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<sst xmlns="http://schemas.openxmlformats.org/spreadsheetml/2006/main" count="1051" uniqueCount="530">
  <si>
    <t xml:space="preserve"> MAPA DE RIESGOS SIGCMA</t>
  </si>
  <si>
    <t>DEPENDENCIA (Unidad misional del CSJ o Unidad de la DEAJ o Seccional o CSJ en caso de despachos judiciales certificados)</t>
  </si>
  <si>
    <t>UNIDAD DE ADMINISTRACIÓN DE CARRERA JUDICIAL - UACJ</t>
  </si>
  <si>
    <t>PROCESO (indique el tipo de proceso si es Estratégico. Misional, Apoyo, Evaluación y Mejora y especifique el nombre del proceso)</t>
  </si>
  <si>
    <t>Misionales</t>
  </si>
  <si>
    <t>ADMINISTRACIÓN DE LA CARRERA JUDICIAL</t>
  </si>
  <si>
    <t>CONSEJO SUPERIOR DE LA JUDICATURA</t>
  </si>
  <si>
    <t>CONSEJO SECCIONAL DE LA JUDICATURA</t>
  </si>
  <si>
    <t>X</t>
  </si>
  <si>
    <t>DIRECCIÓN SECCIONAL DE ADMINISTRACIÓN JUDICIAL</t>
  </si>
  <si>
    <t>DESPACHO JUDICIAL CERTIFICADO</t>
  </si>
  <si>
    <t>FECHA</t>
  </si>
  <si>
    <r>
      <t xml:space="preserve">ELABORACIÓN 12/04/2024
</t>
    </r>
    <r>
      <rPr>
        <sz val="10"/>
        <color theme="1"/>
        <rFont val="Arial"/>
        <family val="2"/>
      </rPr>
      <t>ACTUALIZACIÓN 12/09/2024</t>
    </r>
  </si>
  <si>
    <t>CÓDIGO</t>
  </si>
  <si>
    <t>ELABORÓ</t>
  </si>
  <si>
    <t>REVISÓ</t>
  </si>
  <si>
    <t>APROBÓ</t>
  </si>
  <si>
    <t>F-EVSG-11</t>
  </si>
  <si>
    <t>Líder de Proceso</t>
  </si>
  <si>
    <t xml:space="preserve">Coordinación Nacional SIGCMA </t>
  </si>
  <si>
    <t>Comité Nacional SIGCMA</t>
  </si>
  <si>
    <t>VERSIÓN</t>
  </si>
  <si>
    <t>RIESGOS DE SOBORNO</t>
  </si>
  <si>
    <r>
      <t>La norma ISO37001:2017  define el soborno como: "</t>
    </r>
    <r>
      <rPr>
        <sz val="11"/>
        <color theme="4"/>
        <rFont val="Calibri"/>
        <family val="2"/>
        <scheme val="minor"/>
      </rPr>
      <t>Oferta</t>
    </r>
    <r>
      <rPr>
        <sz val="11"/>
        <color theme="1"/>
        <rFont val="Calibri"/>
        <family val="2"/>
        <scheme val="minor"/>
      </rPr>
      <t xml:space="preserve">, </t>
    </r>
    <r>
      <rPr>
        <sz val="11"/>
        <color theme="5"/>
        <rFont val="Calibri"/>
        <family val="2"/>
        <scheme val="minor"/>
      </rPr>
      <t>promesa</t>
    </r>
    <r>
      <rPr>
        <sz val="11"/>
        <color theme="1"/>
        <rFont val="Calibri"/>
        <family val="2"/>
        <scheme val="minor"/>
      </rPr>
      <t xml:space="preserve">, </t>
    </r>
    <r>
      <rPr>
        <sz val="11"/>
        <color theme="9"/>
        <rFont val="Calibri"/>
        <family val="2"/>
        <scheme val="minor"/>
      </rPr>
      <t>entrega</t>
    </r>
    <r>
      <rPr>
        <sz val="11"/>
        <color theme="1"/>
        <rFont val="Calibri"/>
        <family val="2"/>
        <scheme val="minor"/>
      </rPr>
      <t xml:space="preserve">, </t>
    </r>
    <r>
      <rPr>
        <sz val="11"/>
        <rFont val="Calibri"/>
        <family val="2"/>
        <scheme val="minor"/>
      </rPr>
      <t>aceptación</t>
    </r>
    <r>
      <rPr>
        <sz val="11"/>
        <color theme="1"/>
        <rFont val="Calibri"/>
        <family val="2"/>
        <scheme val="minor"/>
      </rPr>
      <t xml:space="preserve"> o </t>
    </r>
    <r>
      <rPr>
        <sz val="11"/>
        <color rgb="FF7030A0"/>
        <rFont val="Calibri"/>
        <family val="2"/>
        <scheme val="minor"/>
      </rPr>
      <t>solicitud</t>
    </r>
    <r>
      <rPr>
        <sz val="11"/>
        <color theme="1"/>
        <rFont val="Calibri"/>
        <family val="2"/>
        <scheme val="minor"/>
      </rPr>
      <t xml:space="preserve"> de una ventaja indebida de cualquier valor (que puede ser de naturaleza financiera o no financiera), directamente o indirectamente, e independiente de su ubicación, en violación de la ley aplicable, como incentivo o recompensa para que una persona actúe o deje de actuar en relación con el desempeño de las obligaciones de esa persona.</t>
    </r>
  </si>
  <si>
    <t xml:space="preserve">Sin lugar a duda la causa raíz de cualquier situacion de soborno es la ausencia o debilidad de principios y valores en las actuaciones, ya sea por parte de quien ofrece, promete, entrega o de quien acepta o solicita. 
Estos son factores difíciles de controlar porque tienen que ver con características personales que, en el acaso de los adultos, se han ido forjando desde su niñez, y por lo general ya están arraigados al ser. Sin embargo, es deber de cada entidad hacer su mejor esfuerzo para que cada servidor público mantenga siempre presente el compromiso que hizo al convertirise en un servidor público, el compromiso de ejercer a cabalidad su labor en el marco de la integridad. 
</t>
  </si>
  <si>
    <t>Los mapas de riesgo de soborno del Consejo Superior de la Judicatura se han elaborado bajo de la directriz de que si bien es cierto la causa raíz de la ocurrencia de un hecho de soborno esta asociada a debilidades en los principios y valores, también es cierto que las debilidades en los controles de la realización de las actividades susceptibles al soborno, pueden dejar mas expuesta a la entidad a que esto ocurra.</t>
  </si>
  <si>
    <t>Los mapas de riesgos de soborno contemplan como causas los aspectos antes mencionados, y las acciones para tratar los riesgos se enfocan en:
1. La realización de actividades sistemáticas para fortalecer la toma de conciencia,  la aplicación del Código de Ética del Servidor Juidicial y el cumplimiento de lo estipulado en la Ley 270 de 1996, especialmente en relacionado con los deberes y las prohibiciones de los servidores.
2. El fortalecimiento de los controles asociados a las actividades susceptibles al riesgo de corrupción en cada uno de los procesos.</t>
  </si>
  <si>
    <t>ANÁLISIS DE CONTEXTO</t>
  </si>
  <si>
    <t>CONSEJO SECCIONAL/DIRECCIÓN SECCIONAL DE ADMINISTRACIÓN JUDICIAL Y/O DISTRITO JUDICIAL SEGÚN SEA EL CASO</t>
  </si>
  <si>
    <t xml:space="preserve">CONSEJO SUPERIOR DE LA JUDICATURA </t>
  </si>
  <si>
    <t xml:space="preserve">PROCESO </t>
  </si>
  <si>
    <t xml:space="preserve">DEPENDENCIA ADMINISTRATIVA O JUDICIAL CERTIFICADA </t>
  </si>
  <si>
    <t>OBJETIVO DEL PROCESO</t>
  </si>
  <si>
    <t>MAPA DE PROCESOS CONSEJO SUPERIOR DE LA JUDICATURA</t>
  </si>
  <si>
    <t>PROCESOS DEPENDENCIA JUDICIALES CERTIFICADAS</t>
  </si>
  <si>
    <t>Atraer, seleccionar y retener los servidores judiciales más idóneos, en igualdad de condiciones, evaluando el mérito  para contribuir en la efectiva prestación del servicio de administración de justicia, dando cumplimiento en el marco del Sistema de Gestión de la Calidad, Medio Ambiente, Seguridad y Salud en el Trabajo y Antisoborno.</t>
  </si>
  <si>
    <t xml:space="preserve"> </t>
  </si>
  <si>
    <t xml:space="preserve">CONTEXTO EXTERNO </t>
  </si>
  <si>
    <t>FACTORES TEMÁTICOS</t>
  </si>
  <si>
    <t>No.</t>
  </si>
  <si>
    <t xml:space="preserve">AMENAZAS (Factores específicos) </t>
  </si>
  <si>
    <t xml:space="preserve">No. </t>
  </si>
  <si>
    <t xml:space="preserve">OPORTUNIDADES (Factores específicos) </t>
  </si>
  <si>
    <t>Político (cambios de gobierno, legislación, políticas públicas, regulación)</t>
  </si>
  <si>
    <t>Cambios de gerentes públicos</t>
  </si>
  <si>
    <t>Decreto 806 de 2020 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</si>
  <si>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Cambio de Normatividad y Regulaciones Expedidas por el Gobierno Nacional o el Congreso de la Republica que afecten la administración de Justicia.</t>
  </si>
  <si>
    <t>Económicos y Financieros (disponibilidad de capital, liquidez, mercados financieros, desempleo, competencia)</t>
  </si>
  <si>
    <t>Presupuesto insuficiente asignado para  la vigencia 2023 de la Rama Judicial</t>
  </si>
  <si>
    <t xml:space="preserve">Incremento del PIB que potencialice el crecimiento económico del país y viabilice la asignación suficiente de recursos para la Rama Judicial </t>
  </si>
  <si>
    <t>No contar con el PAC oportunamente para la ejecución de proyectos de inversión</t>
  </si>
  <si>
    <t xml:space="preserve">Numero deficiente de proveedores inscritos en la plataforma de Colombia Compra Eficiente, para suplir las necesidades de adquisición de bienes y servicios </t>
  </si>
  <si>
    <t>Sociales  y culturales (cultura, religión, demografía, responsabilidad social, orden público)</t>
  </si>
  <si>
    <t>Interrupción del servicio público de Administrar Justicia a causa del conflicto armado de la región.</t>
  </si>
  <si>
    <t xml:space="preserve">Incremento de la credibilidad y confianza en la administración de justicia al implementar y certificar sus Sistemas de Gestión. 
</t>
  </si>
  <si>
    <t>Interrupción del servicio público de Administrar Justicia a causa del pandemias y sus variantes.</t>
  </si>
  <si>
    <t>Visibilizacion de la Administración de Justicia  entre los actores no formales de la justicia (Grupos y minorías Indígenas, género)</t>
  </si>
  <si>
    <t>Interrupción del servicio público de Administrar Justicia por razones de orden público</t>
  </si>
  <si>
    <t xml:space="preserve">Limitaciones en  la movilidad asociados a factores del orden público </t>
  </si>
  <si>
    <t>Aumento de la demanda de Justicia a causa de la problemática social</t>
  </si>
  <si>
    <t>Amenazas a servidores judiciales en razón al ejercicio de sus funciones.</t>
  </si>
  <si>
    <t xml:space="preserve">Afectaciones a la infraestructura física de las sedes Judiciales </t>
  </si>
  <si>
    <t>Tecnológicos (desarrollo digital, avances en tecnología, acceso a sistemas de información externos, gobierno en línea)</t>
  </si>
  <si>
    <t>Perdida o hackeo de información derivada de ataques cibernéticos</t>
  </si>
  <si>
    <t>Marco regulatorio del  MINTICS, para la gobernanza, gobernabilidad y transformación digital</t>
  </si>
  <si>
    <t xml:space="preserve">Indisponibilidad y/o colapso de la infraestructura tecnológica </t>
  </si>
  <si>
    <t>Desarrollo de alianzas estratégicas para el fortalecimiento del servicio público de administración de justicia, a través de las TICs</t>
  </si>
  <si>
    <t xml:space="preserve">Afectación de la prestación del servicio de conectividad </t>
  </si>
  <si>
    <t>Generar espacios donde se realicen acuerdo interinstitucionales para poder consultar información que beneficie la administración de justicia</t>
  </si>
  <si>
    <t>Ausencia de portal único de información del Estado (Ramas del poder, órganos autónomos y demás entes especiales), que garantice la consulta de información en línea de toda la información oficial. Gobierno en Línea)</t>
  </si>
  <si>
    <t>Legales y reglamentarios (estándares nacionales, internacionales, regulación)</t>
  </si>
  <si>
    <t>Normas expedidas que afecten el desarrollo de las etapas propias de los procesos</t>
  </si>
  <si>
    <t>Actualización del marco normativo</t>
  </si>
  <si>
    <t>Ambientales (emisiones y residuos, energía, catástrofes naturales, desarrollo sostenible)</t>
  </si>
  <si>
    <t>Fenómenos naturales (Inundación, quema de bosques, sismo, vendavales, epidemias y plagas)</t>
  </si>
  <si>
    <t>Aumento de los impactos ambientales negativos por pandemias</t>
  </si>
  <si>
    <t xml:space="preserve">CONTEXTO INTERNO </t>
  </si>
  <si>
    <t xml:space="preserve">DEBILIDADES  (Factores específicos)  </t>
  </si>
  <si>
    <t>FORTALEZAS(Factores específicos)</t>
  </si>
  <si>
    <t>Estratégicos (direccionamiento estratégico, planeación institucional, liderazgo, trabajo en equipo)</t>
  </si>
  <si>
    <t>No realización oportuna del plan de acción, matriz de riesgos y demás documentos del SIGCMA, con su seguimiento correspondiente en los periodos establecidos,  conforme a los lineamientos emitidos desde el despacho de la Magistrada Líder del SIGCMA y la Coordinación Nacional del SIGCMA</t>
  </si>
  <si>
    <t>Contar con el Plan Sectorial de Desarrollo de la Rama Judicial</t>
  </si>
  <si>
    <t xml:space="preserve">Falta de socialización de estrategias con las dependencias para fomentar el trabajo colaborativo para la implementación del Plan Estratégico de Transformación Digital (PETD) de la Rama Judicial </t>
  </si>
  <si>
    <t>Socialización de buenas prácticas de la gestión judicial en el contexto internacional a través de la CICAJ o eventos de Cumbre</t>
  </si>
  <si>
    <t>Mantenimiento y ampliación de SIGCMA en los esquemas que se encuentra certificados la Rama Judicial</t>
  </si>
  <si>
    <t>Definición de roles y responsabilidades de los  líderes de proceso para el funcionamiento del SIGCMA</t>
  </si>
  <si>
    <t>Contar con la Norma Técnica de Calidad Actualizada NTC 6256 y GTC 286 2021</t>
  </si>
  <si>
    <t>El compromiso de la Alta Dirección y de los líderes de proceso para ampliar, mantener y mejorar el SIGCMA</t>
  </si>
  <si>
    <t>Encuentro nacional e internacional del SIGCMA</t>
  </si>
  <si>
    <t>Recursos financieros (presupuesto de funcionamiento, recursos de inversión</t>
  </si>
  <si>
    <t>Recursos insuficientes para atender el Plan de necesidades formulado</t>
  </si>
  <si>
    <t>Presupuesto asignado para el desarrollo de proyecto de inversión del SIGCMA</t>
  </si>
  <si>
    <t>Conocimiento de la reglamentación que establece el procedimiento para el manejo de los recursos presupuestales, financieros y de contratación estatal</t>
  </si>
  <si>
    <t>Estandarización de procesos y procedimientos para el desarrollo del proceso contractual</t>
  </si>
  <si>
    <t>Manual de contratación actualizado</t>
  </si>
  <si>
    <t>Personal (competencia del personal, disponibilidad, suficiencia, seguridad y salud  en el trabajo)</t>
  </si>
  <si>
    <t>No contar con el recurso humano suficiente y necesario para responder a la demanda de Justicia</t>
  </si>
  <si>
    <t>Personal integrado por servidores judiciales de alto nivel profesional y capacitado para llevar a cabo las funciones asignadas</t>
  </si>
  <si>
    <t>Servidores Judiciales con comorbilidades y/o enfermedades laborales</t>
  </si>
  <si>
    <t>Extensión en los horarios laborales de trabajo en casa y presencial, que afecta el bienestar físico, mental y emocional en los servidores judiciales y su entorno familiar</t>
  </si>
  <si>
    <t>Desarrollo y fortalecimiento de competencias de los servidores judiciales en modelos de gestión</t>
  </si>
  <si>
    <t xml:space="preserve">Carencia  de manual  de funciones y procedimientos  para los servidores Judiciales </t>
  </si>
  <si>
    <t>Mejor prestación del servicio de administración de justicia debido a la implementación de buenas practicas en bioseguridad definidos por la Rama Judicial</t>
  </si>
  <si>
    <t>Debilidad en los procesos de inducción y reinducción de los servidores judiciales</t>
  </si>
  <si>
    <t>Fortalecimiento de los concursos de méritos para ingreso de la Rama Judicial</t>
  </si>
  <si>
    <t>Debilidad en el desarrollo de competencias propias para el desarrollo de las actividades asignadas</t>
  </si>
  <si>
    <t>El desarrollo de competencia a través de procesos de sensibilización, capacitación y formación en modelo de gestión para el desarrollo de competencias de los servidores judiciales.</t>
  </si>
  <si>
    <t>Proceso (capacidad, diseño, ejecución, proveedores, entradas, salidas, gestión del conocimiento)</t>
  </si>
  <si>
    <t xml:space="preserve">Resistencia por parte de algunos servidores judiciales a implementar la gestión de conocimiento para la gestión del cambio en lo relativo al SIGCMA, a modelos de gestión, implementación de PETD, ambiental, seguridad y salud en el trabajo, seguridad informática, normas antisoborno, normas de bioseguridad etc.  </t>
  </si>
  <si>
    <t>Actualización de la plataforma estratégica para responder a los cambios normativos y legales</t>
  </si>
  <si>
    <t>Falta de tiempo para acceder a la formación  de alto interés, tales como: Sensibilizaciones, cursos, talleres,  capacitaciones, diplomados, entre otros</t>
  </si>
  <si>
    <t xml:space="preserve">Aplicabilidad de la Gestión del conocimiento generada por las experiencias de los servidores judiciales documentada en instructivos y guías
</t>
  </si>
  <si>
    <t>Debilidad en la retroalimentación de la evaluación  realizada a los proveedores y contratistas del producto o servicio entregado</t>
  </si>
  <si>
    <t>Fortalecimiento en los procesos de contratación por el uso adecuado del SECOP II</t>
  </si>
  <si>
    <t xml:space="preserve">Tecnológicos </t>
  </si>
  <si>
    <t>Debilidad de la plataforma tecnológica a nivel nacional de  software y hardware en las sedes administrativas y judiciales</t>
  </si>
  <si>
    <t>Accesibilidad a nuevas herramientas virtuales, que facilitan el acceso a la información, la optimización del tiempo y contribuyen a la disminución de los consumos de papel</t>
  </si>
  <si>
    <t>Falta de apropiación y aplicación del conocimiento de los avances tecnológicos</t>
  </si>
  <si>
    <t xml:space="preserve">Capacitación para el uso de herramientas tecnológicas  </t>
  </si>
  <si>
    <t>Carencia de formación en tecnologías de la información y la comunicación aplicadas al desarrollo de la gestión Judicial estableciendo las diferencias entre:
Transformación digital, digitalización, expediente digital y estrategias para la digitalización</t>
  </si>
  <si>
    <t>Fallas de conectividad para la realización de las actividades propias del proceso.</t>
  </si>
  <si>
    <t xml:space="preserve">Falta de cobertura tecnológica en las sedes judiciales </t>
  </si>
  <si>
    <t>Carencia de modelos gobernanza de Tecnologías de la Información (TI) en la entidad</t>
  </si>
  <si>
    <t>Carencia del software de gestión para el manejo integral de la información.</t>
  </si>
  <si>
    <t>Falta de  comunicación asertiva entre los diferentes actores para la articulación de proyectos tecnológicos</t>
  </si>
  <si>
    <t>Debilidad en la generación de estrategias articuladas para la digitalización entre los proveedores y las dependencias Judiciales y Administrativas</t>
  </si>
  <si>
    <t>Deficiencia en el  mantenimiento de la pagina web de la Rama Judicial</t>
  </si>
  <si>
    <t xml:space="preserve">Documentación (actualización, coherencia, aplicabilidad) </t>
  </si>
  <si>
    <t>Los documentos actuales no están alineados al PETD 2021-2025</t>
  </si>
  <si>
    <t>La estandarización de la plataforma estratégica del SIGCMA y documentos impartidos  desde la Coordinación Nacional del SIGCMA para la mejor prestación del servicio</t>
  </si>
  <si>
    <t>Falta de comunicación y socialización de tablas de retención documental</t>
  </si>
  <si>
    <t>Micrositio de fácil acceso a los documentos propios del Sistema Integrado de Gestión y Control de la Calidad y el Medio Ambiente.</t>
  </si>
  <si>
    <t>Debilidad en  la estandarización de tablas de retención documental</t>
  </si>
  <si>
    <t>Infraestructura física (suficiencia, comodidad)</t>
  </si>
  <si>
    <t>Sedes Judiciales arrendadas, en comodato y propias que no cuentan con las condiciones mínimas de seguridad para los servidores judiciales, contratistas y usuarios de la justicia según la normatividad vigente</t>
  </si>
  <si>
    <t>Cumplimiento del plan de infraestructura de la Rama Judicial</t>
  </si>
  <si>
    <t>Elementos de trabajo (papel, equipos, herramientas)</t>
  </si>
  <si>
    <t>Falta de modernización y mantenimiento del mobiliario con que cuenta la Rama Judicial</t>
  </si>
  <si>
    <t>Uso adecuado de los elementos de trabajo</t>
  </si>
  <si>
    <t>Actualización permanente de la plataforma tecnológica de la Rama Judicial para el cumplimiento del PETD</t>
  </si>
  <si>
    <t>Comunicación Interna (canales utilizados y su efectividad, flujo de la información necesaria para el desarrollo de las actividades)</t>
  </si>
  <si>
    <t>Uso deficiente de las herramientas de comunicación establecidas en el plan de comunicaciones</t>
  </si>
  <si>
    <t>Elaboración y seguimiento del Plan de Comunicaciones</t>
  </si>
  <si>
    <t>Desaprovechamiento de canales de comunicaciones, para generar mayor información a las partes interesadas</t>
  </si>
  <si>
    <t>Implementación de estrategias y mecanismos para el fortalecimiento de la atención al usuario</t>
  </si>
  <si>
    <t>Fortalecimiento de la pagina web institucional y mecanismos de comunicación</t>
  </si>
  <si>
    <t>Uso adecuado del micrositio asignado al Consejo Seccional de la Judicatura</t>
  </si>
  <si>
    <t>Uso adecuado de los correos electrónicos</t>
  </si>
  <si>
    <t>Uso adecuado del aplicativo SIGOBIUS</t>
  </si>
  <si>
    <t>Fortalecimiento para el tratamiento de PQRS</t>
  </si>
  <si>
    <t>Uso adecuado de la imagen corporativa y los logos en los cuales se encuentra certificada la Rama Judicial</t>
  </si>
  <si>
    <t>Ambientales</t>
  </si>
  <si>
    <t>Desconocimiento del Plan de Gestión Ambiental que aplica para la Rama Judicial Acuerdo PSAA14-10160</t>
  </si>
  <si>
    <t>Disminución en el uso de papel, toners y demás elementos de oficina al implementar el uso de medios tecnológicos</t>
  </si>
  <si>
    <t>Ausencia de indicadores ambientales establecidos en los programas de gestión del Acuerdo PSAA14-10160</t>
  </si>
  <si>
    <t>Participación virtual es los espacios  de sensibilización ambiental, como el Día SIGCMA</t>
  </si>
  <si>
    <t>Baja implementación en sistemas ahorradores de agua  y energía en sedes judiciales y administrativas</t>
  </si>
  <si>
    <t>Mantener la certificación operaciones Bioseguras: Sellos de bioseguridad huella de confianza</t>
  </si>
  <si>
    <t>Falta en la separación adecuada de residuos en la fuente </t>
  </si>
  <si>
    <t>Formación de Auditores en la Norma NTC ISO 14001:2015 y en la Norma Técnica de la Rama Judicial NTC 6256 :2018</t>
  </si>
  <si>
    <t>Desconocimiento por parte de los brigadistas, servidores judiciales y contratistas de las acciones necesarias para actuar ante una emergencia ambiental</t>
  </si>
  <si>
    <t>Implementación de buenas practicas tendientes a la protección del medio ambiente</t>
  </si>
  <si>
    <t>ESTRATEGIAS</t>
  </si>
  <si>
    <t>ESTRATEGIAS  DOFA</t>
  </si>
  <si>
    <t>ESTRATEGIA/ACCIÓN/ PROYECTO</t>
  </si>
  <si>
    <t xml:space="preserve">GESTIONA </t>
  </si>
  <si>
    <t xml:space="preserve">DOCUMENTADA EN </t>
  </si>
  <si>
    <t>A</t>
  </si>
  <si>
    <t>O</t>
  </si>
  <si>
    <t>D</t>
  </si>
  <si>
    <t>F</t>
  </si>
  <si>
    <t xml:space="preserve">Desarrollar el plan de formación de la Escuela Judicial para el fortalecimiento de competencias de los servidores judiciales </t>
  </si>
  <si>
    <t xml:space="preserve">Plan de acción </t>
  </si>
  <si>
    <t xml:space="preserve">Asistir y participar activamente en los procesos de sensibilización, capacitación y formación en los procesos SIGCMA </t>
  </si>
  <si>
    <t>6,16, 36</t>
  </si>
  <si>
    <t>Realizar seguimiento al plan de acción y realizar el reporte oportuno</t>
  </si>
  <si>
    <t>6, 12, 23</t>
  </si>
  <si>
    <t>Implementar mecanismos para la retroalimentación de las  partes interesadas</t>
  </si>
  <si>
    <t>1, 12, 34</t>
  </si>
  <si>
    <t>27,28,29,34</t>
  </si>
  <si>
    <t>Mantener, actualizar y documentar  el Sistema Integrado de Gestión SIGCMA, en el contexto especifico</t>
  </si>
  <si>
    <t>13,14,15</t>
  </si>
  <si>
    <t>1,10,13,16,17,19</t>
  </si>
  <si>
    <t>4,6,7,8,5,10,17,1820,22,23,37</t>
  </si>
  <si>
    <t>Solicitar apoyo al CENDOJ para realización de capacitaciones en tablas de retención documental (TRD)</t>
  </si>
  <si>
    <t>24,25,29</t>
  </si>
  <si>
    <t>Hacer uso de la información y de las herramientas tecnológicas dispuestas para la prestación del servicios</t>
  </si>
  <si>
    <t>13,14,15,16,28</t>
  </si>
  <si>
    <t>Motivar a los servidores judiciales en la Implementación del plan de gestión ambiental en cada sede administrativa o judicial</t>
  </si>
  <si>
    <t>30,31,32,33,34</t>
  </si>
  <si>
    <t>35,36,38,39</t>
  </si>
  <si>
    <t>Realizar identificación y cumplimiento de los requisitos legales y reglamentarios</t>
  </si>
  <si>
    <t>3,9,17</t>
  </si>
  <si>
    <t>Matriz de riesgos</t>
  </si>
  <si>
    <t>Matriz Mapa de Riesgos</t>
  </si>
  <si>
    <t>Orientaciones Generales</t>
  </si>
  <si>
    <r>
      <t xml:space="preserve">Antes de iniciar con el diligenciamiento de la información en la matriz, se requiere haber efectuado el análisis DOFA ( Hoja 1-Análisis de Contexto)  y revisado todos los elementos del proceso: </t>
    </r>
    <r>
      <rPr>
        <b/>
        <sz val="11"/>
        <rFont val="Arial"/>
        <family val="2"/>
      </rPr>
      <t xml:space="preserve"> objetivo, alcance, actividades , y en especial los productos y servicios que entrega.</t>
    </r>
    <r>
      <rPr>
        <sz val="11"/>
        <rFont val="Arial"/>
        <family val="2"/>
      </rPr>
      <t xml:space="preserve">
</t>
    </r>
  </si>
  <si>
    <r>
      <t xml:space="preserve">El archivo contiene las siguientes hojas:
-   </t>
    </r>
    <r>
      <rPr>
        <b/>
        <sz val="9"/>
        <rFont val="Arial"/>
        <family val="2"/>
      </rPr>
      <t>Hoja 1 Presentación 
    Conceptos 37001</t>
    </r>
    <r>
      <rPr>
        <sz val="9"/>
        <rFont val="Arial"/>
        <family val="2"/>
      </rPr>
      <t xml:space="preserve">
 -  </t>
    </r>
    <r>
      <rPr>
        <b/>
        <sz val="9"/>
        <rFont val="Arial"/>
        <family val="2"/>
      </rPr>
      <t>Hoja 2 Análisis de Contexto ( Se toma para el Plan de Acción y para Riesgos)</t>
    </r>
    <r>
      <rPr>
        <sz val="9"/>
        <rFont val="Arial"/>
        <family val="2"/>
      </rPr>
      <t xml:space="preserve">
 -  </t>
    </r>
    <r>
      <rPr>
        <b/>
        <sz val="9"/>
        <rFont val="Arial"/>
        <family val="2"/>
      </rPr>
      <t>Hoja 3 Estrategias DOFA</t>
    </r>
    <r>
      <rPr>
        <sz val="9"/>
        <rFont val="Arial"/>
        <family val="2"/>
      </rPr>
      <t xml:space="preserve">
 -  </t>
    </r>
    <r>
      <rPr>
        <b/>
        <sz val="9"/>
        <rFont val="Arial"/>
        <family val="2"/>
      </rPr>
      <t>Hoja 4  Este instructivo</t>
    </r>
  </si>
  <si>
    <t xml:space="preserve">HOJA </t>
  </si>
  <si>
    <t>Columna</t>
  </si>
  <si>
    <t>Descripción - Lineamientos para el diligenciamiento</t>
  </si>
  <si>
    <t>Proceso</t>
  </si>
  <si>
    <t>Diligenciar el nombre del proceso al cual se le identificarán y valorarán los riesgos.</t>
  </si>
  <si>
    <t>Objetivo</t>
  </si>
  <si>
    <t>Diligenciar el objetivo del proceso. ( Ver caracterización del proceso)</t>
  </si>
  <si>
    <t>Alcance</t>
  </si>
  <si>
    <t>Diligenciar el alcance del proceso.( Ver caracterización del proceso)</t>
  </si>
  <si>
    <t>No. Referencia</t>
  </si>
  <si>
    <t>Enumerar  consecutivamente los riesgos  (1, 2,…)</t>
  </si>
  <si>
    <t>Riesgo</t>
  </si>
  <si>
    <t>Enunciar   el riesgo</t>
  </si>
  <si>
    <t>Descripción del Riesgo</t>
  </si>
  <si>
    <t>Describir el riesgo  de forma mas amplia para mayor comprensión . Facilita la descripción el determinar cómo se materializa el riesgo.</t>
  </si>
  <si>
    <t xml:space="preserve">Causas </t>
  </si>
  <si>
    <t xml:space="preserve">Identificar  las causas que pueden generar el riesgo. Estas pueden estar relacionadas entre otros con factores de:  recursos financieros, talento humano, infraestructura, estilo de dirección, procedimientos, documentación, etc. </t>
  </si>
  <si>
    <t>Número de veces que se realizó  la actividad en un año o se  proyecta  realizar</t>
  </si>
  <si>
    <t>Diligenciar  el número de veces que se  ejecuta la actividad durante el año si se  conocen estadísticas.  Si no hay  estadísticas , proyectar  de acuerdo con el conocimiento que se tiene del proceso .</t>
  </si>
  <si>
    <t>Número de veces que se materializó el riesgo en un  año</t>
  </si>
  <si>
    <t xml:space="preserve">Diligenciar  el número de veces que se  materializo el riesgo, en el año anterior, o que se podría materializar.   </t>
  </si>
  <si>
    <t xml:space="preserve">% Frecuencia </t>
  </si>
  <si>
    <t xml:space="preserve">Resultado de: Número de veces que se materializó el riesgo en un año  numero de veces que se realizó la actividad en un año o se proyecta realizar  Ver Hoja Politicas </t>
  </si>
  <si>
    <t>PROBABILIDAD</t>
  </si>
  <si>
    <t xml:space="preserve">La hoja valora la probabilidad de acuerdo con los criterio definidos e la Hoja 8- Políticas de Administración </t>
  </si>
  <si>
    <t xml:space="preserve">Efectos </t>
  </si>
  <si>
    <t>Seleccionar  el efecto o los efectos que  tendrá la entidad si se materializara el riesgo .Se pueden seleccionar   1 o mas de los efectos que  presenta el desplegable. No seleccionar el mismo efecto mas de una vez. NOTA: Para los riesgos de soborno, no se debe seleccionar el efecto de interrupción en la prestación del servicio judicial. (En razón al alcance actual del SGAS)</t>
  </si>
  <si>
    <t xml:space="preserve">Valoración de Efectos </t>
  </si>
  <si>
    <t xml:space="preserve">Seleccionar  por cada efecto que identifico  la valoración que le correspondería en términos de afectación </t>
  </si>
  <si>
    <t>Impacto Inherente</t>
  </si>
  <si>
    <t>La Hoja calcula el impacto por cada valoración de efecto que haya seleccionado</t>
  </si>
  <si>
    <t xml:space="preserve">Impacto Inherente Total </t>
  </si>
  <si>
    <t>La Hoja calcula el impacto total teniendo en cuenta si selecciono mas de un efecto</t>
  </si>
  <si>
    <t xml:space="preserve">Zona de Riesgo Inherente </t>
  </si>
  <si>
    <t xml:space="preserve">La Hoja calcula el riesgo inherente : Probabilidad inherente  por probabilidad residual </t>
  </si>
  <si>
    <r>
      <rPr>
        <b/>
        <sz val="9"/>
        <rFont val="Arial"/>
        <family val="2"/>
      </rPr>
      <t>NOTA</t>
    </r>
    <r>
      <rPr>
        <sz val="9"/>
        <rFont val="Arial"/>
        <family val="2"/>
      </rPr>
      <t>: Si desea adicionar mas riesgos, copie las filas del riesgo anterior - No modifique las formulas</t>
    </r>
  </si>
  <si>
    <r>
      <t xml:space="preserve"> - </t>
    </r>
    <r>
      <rPr>
        <b/>
        <sz val="9"/>
        <rFont val="Arial"/>
        <family val="2"/>
      </rPr>
      <t xml:space="preserve"> Hoja 5 Valoración Controles:</t>
    </r>
    <r>
      <rPr>
        <sz val="9"/>
        <rFont val="Arial"/>
        <family val="2"/>
      </rPr>
      <t xml:space="preserve"> Información pertinente refente a los controles y mitigación del riesgo</t>
    </r>
  </si>
  <si>
    <t>Diligencie el nombre del proceso al cual se le identificarán y valorarán los riesgos.</t>
  </si>
  <si>
    <t>Diligencie el objetivo del proceso.</t>
  </si>
  <si>
    <t>Diligencie el alcance del proceso.</t>
  </si>
  <si>
    <t>Permite definir el consecutivo de riesgos.</t>
  </si>
  <si>
    <t>La hoja trae el riesgo de la hoja 5</t>
  </si>
  <si>
    <t>Causas</t>
  </si>
  <si>
    <t xml:space="preserve">Diligencie las causas. Recuerde que estan estan asociadas a los factores: personal, recursos, sistema de infirmacion procedimientos, etc., relacionados en el DOFA-  si encuentra causas adionales considere si ES PERTINENTE COMPLEMENTAR   el DOFA: o no </t>
  </si>
  <si>
    <t>CONTROLES PREVENTIVOS 
(Controles para las causas - Disminuyen la probabilidad)</t>
  </si>
  <si>
    <t>Relacione las medidas con las que cuenta el proceso actualmente para prevenir que el riesgo se materialice por cada una de las causas identificadas. Debe haber coherencia entre las causas y los controles preventivos.</t>
  </si>
  <si>
    <t xml:space="preserve">¿El control esta documentado? </t>
  </si>
  <si>
    <t>Responda la pregunta con SI o NO, según corresponda.</t>
  </si>
  <si>
    <t>¿Queda evidencia de la ejecución del control?</t>
  </si>
  <si>
    <t>La frecuencia del control está definida?</t>
  </si>
  <si>
    <t>¿Esta definido el responsable de la ejecución del control?</t>
  </si>
  <si>
    <t>Valoración de los controles</t>
  </si>
  <si>
    <t>La hoja califica la eficacia del control preventivo de acuerdo con las respuestas anteriores.</t>
  </si>
  <si>
    <t>CONTROLES CORRECTIVOS
(Controles para los efectos - Disminuyen el impacto)</t>
  </si>
  <si>
    <t xml:space="preserve">Frente a cada causa  identificada describa el control , si lo hay. La descripción del control debe contener la siguiente información:  Responsable de aplicar el control, periodicidad con que se aplica, cómo se realiza, qué se hace si se encuentran falencias y que registro queda de la aplicación del control. </t>
  </si>
  <si>
    <t xml:space="preserve"> ¿Queda evidencia de la socialización o capacitación a los responsables?</t>
  </si>
  <si>
    <t xml:space="preserve">Eficacia del Control </t>
  </si>
  <si>
    <t>La hoja califica la eficacia del control correctivo</t>
  </si>
  <si>
    <t>Probabilidad Residual</t>
  </si>
  <si>
    <t>La hoja calcula Impacto Inherente vs. Eficacia controles preventivos</t>
  </si>
  <si>
    <t xml:space="preserve">Impacto Residual </t>
  </si>
  <si>
    <t xml:space="preserve">La hoja calcula Probabilidad inherente vs. Eficacia controles correctivos </t>
  </si>
  <si>
    <t xml:space="preserve">Zona de Riesgo  Residual </t>
  </si>
  <si>
    <t xml:space="preserve">La hoja calcula Probabilidad  Residual por Impacto Residual </t>
  </si>
  <si>
    <r>
      <t xml:space="preserve"> -</t>
    </r>
    <r>
      <rPr>
        <sz val="11"/>
        <rFont val="Arial"/>
        <family val="2"/>
      </rPr>
      <t xml:space="preserve"> </t>
    </r>
    <r>
      <rPr>
        <b/>
        <sz val="11"/>
        <rFont val="Arial"/>
        <family val="2"/>
      </rPr>
      <t xml:space="preserve"> Hoja7  Mapa Final</t>
    </r>
    <r>
      <rPr>
        <sz val="10"/>
        <rFont val="Arial"/>
        <family val="2"/>
      </rPr>
      <t>. Resumen del análisis de riesgo inherente , riesgo residual y tratamiento a ejecutar</t>
    </r>
  </si>
  <si>
    <r>
      <t xml:space="preserve"> -</t>
    </r>
    <r>
      <rPr>
        <sz val="11"/>
        <rFont val="Arial"/>
        <family val="2"/>
      </rPr>
      <t xml:space="preserve"> </t>
    </r>
    <r>
      <rPr>
        <b/>
        <sz val="11"/>
        <rFont val="Arial"/>
        <family val="2"/>
      </rPr>
      <t xml:space="preserve"> Hoja 7 Tabla de Clasificación Riesgo: </t>
    </r>
    <r>
      <rPr>
        <sz val="11"/>
        <rFont val="Arial"/>
        <family val="2"/>
      </rPr>
      <t>Tabla referente para todos los cálculos (no se diligencia)</t>
    </r>
  </si>
  <si>
    <r>
      <t xml:space="preserve"> -</t>
    </r>
    <r>
      <rPr>
        <sz val="11"/>
        <rFont val="Arial"/>
        <family val="2"/>
      </rPr>
      <t xml:space="preserve"> </t>
    </r>
    <r>
      <rPr>
        <b/>
        <sz val="11"/>
        <rFont val="Arial"/>
        <family val="2"/>
      </rPr>
      <t xml:space="preserve"> Hoja 8 Politicas de administración. </t>
    </r>
    <r>
      <rPr>
        <sz val="11"/>
        <rFont val="Arial"/>
        <family val="2"/>
      </rPr>
      <t>Se establecen los criterios de probabilidad e impacto ( según apetito y tolerancia de riesgo)</t>
    </r>
  </si>
  <si>
    <r>
      <t xml:space="preserve"> -</t>
    </r>
    <r>
      <rPr>
        <sz val="11"/>
        <rFont val="Arial"/>
        <family val="2"/>
      </rPr>
      <t xml:space="preserve"> </t>
    </r>
    <r>
      <rPr>
        <b/>
        <sz val="11"/>
        <rFont val="Arial"/>
        <family val="2"/>
      </rPr>
      <t xml:space="preserve"> Hoja 9 Matriz de Calor :  </t>
    </r>
    <r>
      <rPr>
        <sz val="11"/>
        <rFont val="Arial"/>
        <family val="2"/>
      </rPr>
      <t>Criterios  según politica para el tratamiento de riesgos acorde con su evaluación</t>
    </r>
  </si>
  <si>
    <r>
      <t xml:space="preserve"> -  </t>
    </r>
    <r>
      <rPr>
        <b/>
        <sz val="10"/>
        <rFont val="Arial"/>
        <family val="2"/>
      </rPr>
      <t>Hoja 10 a la 13 Seguimientos Trimestrales</t>
    </r>
    <r>
      <rPr>
        <sz val="10"/>
        <rFont val="Arial"/>
        <family val="2"/>
      </rPr>
      <t>: En estas hojas de cálculo se realiza el seguimiento trimestral a las acciones formuladas para gestionar  los riesgos residuales</t>
    </r>
  </si>
  <si>
    <t>Proceso:</t>
  </si>
  <si>
    <t>Administración de la Carrera Judicial</t>
  </si>
  <si>
    <t>Objetivo:</t>
  </si>
  <si>
    <t>Alcance:</t>
  </si>
  <si>
    <t>Nivel Central - Nivel Seccional</t>
  </si>
  <si>
    <t>IDENTIFICACIÓN DEL RIESGO</t>
  </si>
  <si>
    <t>CAUSAS</t>
  </si>
  <si>
    <t>PROBABILIDAD INHERENTE</t>
  </si>
  <si>
    <t>IMPACTO INHERENTE</t>
  </si>
  <si>
    <t>RIESGO INHERENTE</t>
  </si>
  <si>
    <t>N.</t>
  </si>
  <si>
    <t>RIESGO 
(Posibilidad de…..)</t>
  </si>
  <si>
    <t>DESCRIPCIÓN  DEL RIESGO</t>
  </si>
  <si>
    <t>Número de veces que se materializo el riesgo en un  año o que se puede materializar</t>
  </si>
  <si>
    <t>% Probabilidad</t>
  </si>
  <si>
    <t xml:space="preserve">EFECTOS  </t>
  </si>
  <si>
    <t>VALORACIÓN DEL EFECTO</t>
  </si>
  <si>
    <t>Valor Inherente</t>
  </si>
  <si>
    <t>IMPACTO INHERENTE TOTAL</t>
  </si>
  <si>
    <t>ZONA DE RIESGO INHERENTE</t>
  </si>
  <si>
    <t>VALORACIÓN DEL RIESGO INHERENTE</t>
  </si>
  <si>
    <t xml:space="preserve">¿Qué pasa, cómo se materializa el riesgo? </t>
  </si>
  <si>
    <t>IMPACTO</t>
  </si>
  <si>
    <t>CALIFICACION DEL RIESGO</t>
  </si>
  <si>
    <t xml:space="preserve">Ejecutar procesos de selección en los cuales los resultados  no estén acordes con los  requisitos y principios  establecidos </t>
  </si>
  <si>
    <t>Seleccionar personal mediante procesos en los cuales no se cumplan las etapas establecidas,  se  seleccionen  aspirantes que  no cumplen con los requisitos ,  se rechacen  aspirantes que cumplen o se que se asignen puntajes erróneos.</t>
  </si>
  <si>
    <t xml:space="preserve">1. Inadecuada revisión, validación y diligenciamiento de los formularios </t>
  </si>
  <si>
    <t>Afectación de reputacion,imagén,  credibilidad, satisfacción de usuarios y PI</t>
  </si>
  <si>
    <t xml:space="preserve">De la entidad, seccional, despachos a nivel local o municipal </t>
  </si>
  <si>
    <t xml:space="preserve">2. Falta de oportunidad en el suministro de información </t>
  </si>
  <si>
    <t>Incumplimiento de las metas establecidas</t>
  </si>
  <si>
    <t>Incumplimiento del 20% de los indicadores del proceso</t>
  </si>
  <si>
    <t xml:space="preserve">3. Insuficiente planta de personal para adelantar los procesos y actividades relacionadas con los procesos de administración de la carrera judicial
</t>
  </si>
  <si>
    <t>4. Alto volumen de carga laboral</t>
  </si>
  <si>
    <t xml:space="preserve">5. Fallas en los sistemas de información </t>
  </si>
  <si>
    <t xml:space="preserve">Gestionar  traslados de personal que no se ajusten a las condiciones requeridas  </t>
  </si>
  <si>
    <t>Realizar o no realizar traslados en las condiciones y tiempos  requeridos para atender las solicitudes y necesidades identificadas.</t>
  </si>
  <si>
    <t>1. Información imprecisa presentada por los nominadores.</t>
  </si>
  <si>
    <t xml:space="preserve">De un área del nivel central, seccional o despacho judicial </t>
  </si>
  <si>
    <t>2. Desconocimiento del procedimiento de traslados</t>
  </si>
  <si>
    <t>3. Carencia de una herramienta o mecanismo de seguimiento y control adecuado para minimizar el error</t>
  </si>
  <si>
    <t>4. Incremento de solicitudes vía correo electrónico  que supera la capacidad de respuesta de los servidores judiciales.</t>
  </si>
  <si>
    <t xml:space="preserve">Imposibilidad de consolidar la cobertura de la carrera Judicial </t>
  </si>
  <si>
    <t>Cuando no se provee la totalidad de cargos  en carrera</t>
  </si>
  <si>
    <t xml:space="preserve">1. Falta de oportunidad u omisión por parte de los nominadores de reportar las vacantes dentro de los términos establecidos en la Ley. </t>
  </si>
  <si>
    <t>2. No agotamiento de las listas de elegibles formuladas para proveer las vacantes de los empleados.</t>
  </si>
  <si>
    <r>
      <t xml:space="preserve">3. Abstención de integrantes de registros de elegibles para optar por sedes vacantes en cargos de carrera </t>
    </r>
    <r>
      <rPr>
        <sz val="11"/>
        <rFont val="Calibri"/>
        <family val="2"/>
        <scheme val="minor"/>
      </rPr>
      <t>que presentan problemas de seguridad y de orden público.</t>
    </r>
  </si>
  <si>
    <t>Incumplimiento del 60% de los indicadores del proceso</t>
  </si>
  <si>
    <t xml:space="preserve">4. Declinación de nombramientos de los integrantes de las listas de candidatos o de elegibles. </t>
  </si>
  <si>
    <t>Incumplimiento de los  términos y requisitos de ley en la atención  de los procesos de carrera judicial</t>
  </si>
  <si>
    <t xml:space="preserve">Responder fuera de tiempo o sin solucionar los requerimientos de la ciudadanía </t>
  </si>
  <si>
    <t>1. Insuficiente planta de personal</t>
  </si>
  <si>
    <t xml:space="preserve">2. Problemas de conectividad. </t>
  </si>
  <si>
    <t>3. Alto volumen de requerimientos.</t>
  </si>
  <si>
    <t>Incumplimiento del 40% de los indicadores del proceso</t>
  </si>
  <si>
    <t xml:space="preserve">4. Falta divulgación de los procedimientos </t>
  </si>
  <si>
    <t>Corrupción</t>
  </si>
  <si>
    <t>Posibilidad de actos indebidos de  los servidores judiciales debido a  la carencia en transparencia, ética y valores</t>
  </si>
  <si>
    <t>1.Insuficientes programas de capacitación para la toma de conciencia debido al desconocimiento de la ley anti soborno (ISO 37001:2016), Plan Anticorrupción y  de los  valores y principios propios de la entidad.</t>
  </si>
  <si>
    <t xml:space="preserve">De la entidad y sector justicia a nivel nacional </t>
  </si>
  <si>
    <t xml:space="preserve">2. Desconocimiento del Código de Ética y Buen Gobierno.    </t>
  </si>
  <si>
    <t>3.Carencia de compromiso  y transparencia de los servidores judiciales con la Entidad.</t>
  </si>
  <si>
    <t>4.Deficiencia del control y seguimiento de la gestión ejercida por los servidores judiciales.</t>
  </si>
  <si>
    <t xml:space="preserve">5.Obtención de beneficios propios </t>
  </si>
  <si>
    <t>Recibir dádivas o beneficios a nombre propio o de terceros para seleccionar o, rechazar aspirantes sin el lleno de los requisitos o asignar puntajes erróneos</t>
  </si>
  <si>
    <t>Se efectuán y comunican resultados de los procesos en los cuales se seleccionana aspirantes que no cumplen con los requisitos, o se rechazan aspirantes que cumplen o se entregan puntajes con información que no coinciden con los resultados obtenidos</t>
  </si>
  <si>
    <t>1. Insuficientes programas de capacitación para la toma de conciencia debido al desconocimiento de la ley antisoborno (ISO 37001: 2016), Plan Anticorrupcion y de los Valores y Principios propios de la Entidad</t>
  </si>
  <si>
    <t>2. Desconocimiento y no aplicación del código de ética y buen gobieno</t>
  </si>
  <si>
    <t>3. Carencia de compromiso y transparencia de los servidore judiciales.</t>
  </si>
  <si>
    <t>4. Deficiencia de controles en el trámite de los documentos</t>
  </si>
  <si>
    <t>5. No aplicación adecuada de los procedimientos de control</t>
  </si>
  <si>
    <t>Ofrecer, prometer, entregar, aceptar o solicitar una ventaja indebida  para compartir, obtener y/o divulgar información reservada o privelegiada de los aspirantes y de la entidad en cualquier etapa del proceso de selección, en beneficio de un interés personal o de un tercero.</t>
  </si>
  <si>
    <t>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t>
  </si>
  <si>
    <t>1. Falta de ética de los servidores públicos (Debilidades en principios y valores)</t>
  </si>
  <si>
    <t>2. Falta de ética de terceros interesados  (Debilidades principios y valores)</t>
  </si>
  <si>
    <t>3. Debilidades en los procedimientos de control de proveedores (operador)</t>
  </si>
  <si>
    <t xml:space="preserve">MATRIZ DE RIESGOS </t>
  </si>
  <si>
    <t>EVALUACIÓN DE RIESGO - VALORACIÓN DE LOS CONTROLES</t>
  </si>
  <si>
    <t>EVALUACIÓN DEL RIESGO - NIVEL DEL RIESGO RESIDUAL</t>
  </si>
  <si>
    <t xml:space="preserve">RIESGO </t>
  </si>
  <si>
    <t>No. Control</t>
  </si>
  <si>
    <t xml:space="preserve">Criterios para valorar la eficacia de  los controles preventivos
</t>
  </si>
  <si>
    <t>Criterios para  valorar la eficacia de los controles correctivos</t>
  </si>
  <si>
    <t>RIESGO RESIDUAL</t>
  </si>
  <si>
    <t>¿Está estabelcida la frecuenica del control?</t>
  </si>
  <si>
    <t>Eficacia del cada control</t>
  </si>
  <si>
    <t>Efectos</t>
  </si>
  <si>
    <t xml:space="preserve">¿El control está documentado? </t>
  </si>
  <si>
    <t>¿Queda evidencia de la socialización o capacitación a los responsables?</t>
  </si>
  <si>
    <t>¿Está definido el responsable de la ejecución del control?</t>
  </si>
  <si>
    <t>¿Queda   evidencia de la ejecución del control ?</t>
  </si>
  <si>
    <t xml:space="preserve">Eeficacia del control </t>
  </si>
  <si>
    <t>Zona Riesgo Residual</t>
  </si>
  <si>
    <t>Realizar el análisis, validación y evaluación de la información a través de herramientas informáticas  diseñadas  para realizar el respectivo seguimiento al proceso; y verificación y revisión a los actos administrativos que se proyecten relacionados con este procedimiento con el fin de evitar errores.</t>
  </si>
  <si>
    <t>SI</t>
  </si>
  <si>
    <t>Acciones de respuesta ante noticias que afectan la imagen de la entidad</t>
  </si>
  <si>
    <t>NO</t>
  </si>
  <si>
    <t>Publicación en la página web de los actos administrativos y demás documentos proferidos en el marco de los procesos de selección</t>
  </si>
  <si>
    <t xml:space="preserve">Análisis de indicadores y acciones de mejoramiento </t>
  </si>
  <si>
    <t>Solicitudes de creación de cargos para el ConsejoSeccional</t>
  </si>
  <si>
    <t>Realizar copias de seguridad de la información del proceso de selección</t>
  </si>
  <si>
    <t>Divulgación de los procedimientos del proceso de Administración de la Carrera Judicial a tráves de la página web de la Rama Judicial- Web Site del SIGCMA</t>
  </si>
  <si>
    <t>Creación de una herramienta de seguimiento</t>
  </si>
  <si>
    <t xml:space="preserve">Recordar a los nominadores la obligatoriedad de reportar las vacantes que se generen </t>
  </si>
  <si>
    <t>Solicitar medidas de reordenamiento</t>
  </si>
  <si>
    <t xml:space="preserve">Publicación mensual en la página web de las vacantes de la seccional </t>
  </si>
  <si>
    <t>No hay contrrol asociado a esta causa.</t>
  </si>
  <si>
    <t>Solucitudes de fortalecimiento de la planta de personal</t>
  </si>
  <si>
    <t>Seguir protocolos de mesa de ayuda para el efecto</t>
  </si>
  <si>
    <t xml:space="preserve">Divulgación de la norma ISO 37001:2016, Plan de Anticorrupción  formación en valores y principios propios de la entidad </t>
  </si>
  <si>
    <t>Divulgación del Código de Etica de Buen Gobierno a traves de la  página web de la Rama Judicial</t>
  </si>
  <si>
    <t xml:space="preserve">Socialización constante  del SGAS del CSJ </t>
  </si>
  <si>
    <t>Informes de Gestión seguimiento a la contratación, rendición de cuentas, Auditorias Internas, Externas de Control Interno y de entes de control.</t>
  </si>
  <si>
    <t>Divulgación del Plan Anticorrupción y de Atención al Ciudadano.</t>
  </si>
  <si>
    <t>Informes de Gestión seguimiento a la contratación, rendición de cuentas, Auditorias Internas y Externas de Calidad, Auditorias Internas de Gestión y de entes de control</t>
  </si>
  <si>
    <t>Monitoreo y control por medio de las Auditorias Internas y Externas de Calidad, Auditorias Internas de Gestión y de entes de control</t>
  </si>
  <si>
    <t>Realización de programas de formación, capacitación y sensibilización en temas de Probidad y ética de lo público</t>
  </si>
  <si>
    <t xml:space="preserve">Socialización constante del SGAS del CSJ </t>
  </si>
  <si>
    <t>Cláusula de confidencialidad de la información y compromiso anticorrupción por parte los proveedores en los contratos relacionada con los procesos de selección.</t>
  </si>
  <si>
    <t xml:space="preserve">MATRIZ DE RIESGOS SIGCMA </t>
  </si>
  <si>
    <t>IDENTIFICACIÓN DEL RIEGO</t>
  </si>
  <si>
    <t>VALORACIÓN  DEL RIESGO - NIVEL DEL RIESGO RESIDUAL</t>
  </si>
  <si>
    <t>Probabilidad inherente</t>
  </si>
  <si>
    <t>Impacto inherente</t>
  </si>
  <si>
    <t>Zona de Riesgo Inherente</t>
  </si>
  <si>
    <t>Probabilidad Residual Final</t>
  </si>
  <si>
    <t>Impacto Residual Final</t>
  </si>
  <si>
    <t>#</t>
  </si>
  <si>
    <t>Zona de Riesgo Final</t>
  </si>
  <si>
    <t>Opción de Tratamiento</t>
  </si>
  <si>
    <t>Actividades</t>
  </si>
  <si>
    <t>Responsable</t>
  </si>
  <si>
    <t>Fecha Implementación</t>
  </si>
  <si>
    <t>Aceptar el riesgo</t>
  </si>
  <si>
    <t>Reducir (Mitigar)</t>
  </si>
  <si>
    <t>Asistir a capacitaciones promovidas por el Nivel Central en antisoborno</t>
  </si>
  <si>
    <t>Recalcar durante los nombramientos o nuevas vinculaciones a la entidad, el compromiso por mantener una buena ética laboral</t>
  </si>
  <si>
    <t>Recordar periódicamente de manera verbal, las implicaciones y consecuencias de participar en hechos de soborno</t>
  </si>
  <si>
    <t>8- Política- Criterios para administrar riesgos</t>
  </si>
  <si>
    <t>Frecuencia de la Actividad</t>
  </si>
  <si>
    <t>Probabilidad</t>
  </si>
  <si>
    <t xml:space="preserve">Frecuencia:  Número de casos materializados /Total de actividades </t>
  </si>
  <si>
    <t xml:space="preserve">Factibilidad </t>
  </si>
  <si>
    <t>Muy Baja</t>
  </si>
  <si>
    <t>Resultados entre 0- 4%</t>
  </si>
  <si>
    <t>Puede ocurrir solo en circunstancias excepcionales</t>
  </si>
  <si>
    <t>Baja</t>
  </si>
  <si>
    <t>Resultados entre 5%- 9%</t>
  </si>
  <si>
    <t xml:space="preserve"> Puede ocurrir en algún momento</t>
  </si>
  <si>
    <t>Media</t>
  </si>
  <si>
    <t>Resultados entre 10%- 29%</t>
  </si>
  <si>
    <t xml:space="preserve"> Podría ocurrir en algún momento</t>
  </si>
  <si>
    <t>Alta</t>
  </si>
  <si>
    <t>Resultados entre 30% - 49%</t>
  </si>
  <si>
    <t>Probablemente ocurrirá en la mayoria de las circunstancias</t>
  </si>
  <si>
    <t>Muy Alta</t>
  </si>
  <si>
    <t>Resultados entre 50% - 100%</t>
  </si>
  <si>
    <t>Se espera que ocurra en la mayoría de las circunstancias</t>
  </si>
  <si>
    <t>Afectación Ambiental</t>
  </si>
  <si>
    <t>Tabla Criterios para definir el nivel de impacto</t>
  </si>
  <si>
    <t>Leve</t>
  </si>
  <si>
    <t>Menor</t>
  </si>
  <si>
    <t>Afectación Económica</t>
  </si>
  <si>
    <t>Moderado</t>
  </si>
  <si>
    <t xml:space="preserve">De la entidad, seccional, despachos a nivel departamental </t>
  </si>
  <si>
    <t>Mayor</t>
  </si>
  <si>
    <t>Interrupción o afectación en la prestación del servicio judicial</t>
  </si>
  <si>
    <t>Catastrófico</t>
  </si>
  <si>
    <t xml:space="preserve">De la entidad y sector justicia a nivel internacional </t>
  </si>
  <si>
    <t>Afectación al presupuesto en un valor ≥0,5%.</t>
  </si>
  <si>
    <t>Afectación al presupuesto en un valor &lt;0,5% y ≥1%.</t>
  </si>
  <si>
    <t>Afectación al presupuesto  en un valor  &lt;1% y ≥5%.</t>
  </si>
  <si>
    <t>Afectación al  presupuesto en un valor  &lt;5% y  ≥20%.</t>
  </si>
  <si>
    <t>Afectación al presupuesto en un valor ≥50%.</t>
  </si>
  <si>
    <t>Incumplimiento del 80% de los indicadores del proceso</t>
  </si>
  <si>
    <t>Incumplimiento del 100% de los indicadores del proceso</t>
  </si>
  <si>
    <t xml:space="preserve">Entre  0 a 48 horas habiles al año </t>
  </si>
  <si>
    <t xml:space="preserve">Entre 49 a 96 horas  habiles al año  </t>
  </si>
  <si>
    <t xml:space="preserve">Entre  97 a 144 horas   habiles al año  </t>
  </si>
  <si>
    <t>Entre  145 a 192 horas  hábiles al año</t>
  </si>
  <si>
    <t xml:space="preserve">Entre e 193 a 240 horas  habiles al año   </t>
  </si>
  <si>
    <t xml:space="preserve">     El riesgo afecta la imagen de la entidad con algunos usuarios de relevancia frente al logro de los objetivos</t>
  </si>
  <si>
    <t>Interrupción o afectación en la prestación del servicio administrativo</t>
  </si>
  <si>
    <t>Entre 0 a 96 horas habiles al año  o afectación minima</t>
  </si>
  <si>
    <t>Entre e 97 a 192 horas  habiles al año o afectación baja</t>
  </si>
  <si>
    <t>Entre 193 a 288 horas   habiles al año  o afectación media</t>
  </si>
  <si>
    <t>Entre  289 a 384 horas o afectación alta</t>
  </si>
  <si>
    <t>Entre  385 a 540 horas  habiles al año  o afectación extrema</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</si>
  <si>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</si>
  <si>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</si>
  <si>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</si>
  <si>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</si>
  <si>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 xml:space="preserve">Si el hecho llegara a presentarse, tendría desastrosas consecuencias o efectos sobre la entidad.
</t>
  </si>
  <si>
    <t xml:space="preserve"> Matriz de Calor 9- </t>
  </si>
  <si>
    <t>Impacto</t>
  </si>
  <si>
    <t>Tratamiento</t>
  </si>
  <si>
    <t>Muy Alta
5</t>
  </si>
  <si>
    <t>Extremo</t>
  </si>
  <si>
    <t>Evitar,Reducir (Compartir),Reducir(Mitigar)</t>
  </si>
  <si>
    <t>Evitar</t>
  </si>
  <si>
    <t>Alta
4</t>
  </si>
  <si>
    <t>Alto</t>
  </si>
  <si>
    <t>Reducir (Compartir),Reducir(Mitigar), Evitar</t>
  </si>
  <si>
    <t>Media
3</t>
  </si>
  <si>
    <t>Aceptar el riesgo, Reducir (Compartir),Reducir(Mitigar)</t>
  </si>
  <si>
    <t>Compartir</t>
  </si>
  <si>
    <t>Baja
2</t>
  </si>
  <si>
    <t>Bajo</t>
  </si>
  <si>
    <t>Muy Baja
1</t>
  </si>
  <si>
    <t xml:space="preserve">Impacto </t>
  </si>
  <si>
    <t>Leve
1</t>
  </si>
  <si>
    <t>Menor
2</t>
  </si>
  <si>
    <t>Moderado
3</t>
  </si>
  <si>
    <t>Mayor
4</t>
  </si>
  <si>
    <t>Catastrófico
5</t>
  </si>
  <si>
    <t>Muy BajaLeve</t>
  </si>
  <si>
    <t>Muy BajaMenor</t>
  </si>
  <si>
    <t>Muy BajaModerado</t>
  </si>
  <si>
    <t>Muy BajaMayor</t>
  </si>
  <si>
    <t xml:space="preserve">Alto </t>
  </si>
  <si>
    <t>Muy BajaCatastrófico</t>
  </si>
  <si>
    <t>BajaLeve</t>
  </si>
  <si>
    <t>BajaMenor</t>
  </si>
  <si>
    <t>BajaModerado</t>
  </si>
  <si>
    <t>BajaMayor</t>
  </si>
  <si>
    <t>BajaCatastrófico</t>
  </si>
  <si>
    <t>MediaLeve</t>
  </si>
  <si>
    <t>MediaMenor</t>
  </si>
  <si>
    <t>MediaModerado</t>
  </si>
  <si>
    <t>MediaMayor</t>
  </si>
  <si>
    <t>MediaCatastrófico</t>
  </si>
  <si>
    <t>AltaLeve</t>
  </si>
  <si>
    <t>AltaMenor</t>
  </si>
  <si>
    <t>AltaModerado</t>
  </si>
  <si>
    <t>AltaMayor</t>
  </si>
  <si>
    <t>AltaCatastrófico</t>
  </si>
  <si>
    <t>Muy AltaLeve</t>
  </si>
  <si>
    <t>Muy AltaMenor</t>
  </si>
  <si>
    <t>Muy AltaModerado</t>
  </si>
  <si>
    <t>Muy AltaMayor</t>
  </si>
  <si>
    <t>Muy AltaCatastrófico</t>
  </si>
  <si>
    <t xml:space="preserve">IDENTIFICACIÓN DEL RIESGO </t>
  </si>
  <si>
    <t>VALORACION RIESGO RESIDUAL</t>
  </si>
  <si>
    <t>OPCION DE MANEJO</t>
  </si>
  <si>
    <t>ACTIVIDADES</t>
  </si>
  <si>
    <t>PROCESO LIDER</t>
  </si>
  <si>
    <t>FECHA DE LA ACTIVIDAD</t>
  </si>
  <si>
    <t>ANÁLISIS DEL RESULTADO FINAL 
1 TRIMESTRE</t>
  </si>
  <si>
    <t xml:space="preserve">IMPACTO </t>
  </si>
  <si>
    <t>NIVEL</t>
  </si>
  <si>
    <t>CENTRAL</t>
  </si>
  <si>
    <t>SECCIONAL</t>
  </si>
  <si>
    <t xml:space="preserve"> INICIO
DIA/MES/AÑO</t>
  </si>
  <si>
    <t>FIN 
DIA/MES/AÑO</t>
  </si>
  <si>
    <t>x</t>
  </si>
  <si>
    <t>Durante este trimestre, el riesgo no se materializó. Los controles han sido efectivos.</t>
  </si>
  <si>
    <t xml:space="preserve"> - Asistir a capacitaciones promovidas por el Nivel Central en antisoborno.
 - Recalcar durante los nombramientos o nuevas vinculaciones a la entidad, el compromiso por mantener una buena ética laboral.
 - Recordar periódicamente de manera verbal, las implicaciones y consecuencias de participar en hechos de soborno</t>
  </si>
  <si>
    <t>Para este trimestre no se materializó el riesgo. Los controles que se han venido implementando han sido efectivos. No hay denuncias asociadas a presuntos comportamientos de corrupción</t>
  </si>
  <si>
    <t>Durante este trimestre, el riesgo no se materializó. Los controles han sido efectivos. No se ha evidenciado situaciones asociadas a soborno.</t>
  </si>
  <si>
    <t>ANÁLISIS DEL RESULTADO FINAL 
2 TRIMESTRE</t>
  </si>
  <si>
    <t>30/006024</t>
  </si>
  <si>
    <t>30/006025</t>
  </si>
  <si>
    <t>ANÁLISIS DEL RESULTADO FINAL 
3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</si>
</sst>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240A]d&quot; de &quot;mmmm&quot; de &quot;yyyy;@"/>
    <numFmt numFmtId="165" formatCode="0.0"/>
  </numFmts>
  <fonts count="89">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2"/>
      <name val="Times New Roman"/>
      <family val="1"/>
    </font>
    <font>
      <b/>
      <sz val="11"/>
      <color theme="1"/>
      <name val="Calibri"/>
      <family val="2"/>
      <scheme val="minor"/>
    </font>
    <font>
      <sz val="11"/>
      <color theme="0"/>
      <name val="Calibri"/>
      <family val="2"/>
      <scheme val="minor"/>
    </font>
    <font>
      <sz val="11"/>
      <name val="Calibri"/>
      <family val="2"/>
      <scheme val="minor"/>
    </font>
    <font>
      <sz val="10"/>
      <color theme="1"/>
      <name val="Calibri"/>
      <family val="2"/>
      <scheme val="minor"/>
    </font>
    <font>
      <sz val="12"/>
      <color theme="1"/>
      <name val="Calibri"/>
      <family val="2"/>
      <scheme val="minor"/>
    </font>
    <font>
      <b/>
      <sz val="20"/>
      <color theme="1"/>
      <name val="Calibri"/>
      <family val="2"/>
      <scheme val="minor"/>
    </font>
    <font>
      <b/>
      <sz val="12"/>
      <color rgb="FF000000"/>
      <name val="Calibri"/>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sz val="14"/>
      <color theme="1"/>
      <name val="Calibri"/>
      <family val="2"/>
      <scheme val="minor"/>
    </font>
    <font>
      <sz val="10"/>
      <name val="Calibri"/>
      <family val="2"/>
      <scheme val="minor"/>
    </font>
    <font>
      <b/>
      <sz val="10"/>
      <name val="Arial"/>
      <family val="2"/>
    </font>
    <font>
      <b/>
      <i/>
      <sz val="16"/>
      <name val="Calibri"/>
      <family val="2"/>
      <scheme val="minor"/>
    </font>
    <font>
      <sz val="10"/>
      <color theme="1"/>
      <name val="Roboto"/>
    </font>
    <font>
      <b/>
      <sz val="22"/>
      <color theme="0"/>
      <name val="Arial Narrow"/>
      <family val="2"/>
    </font>
    <font>
      <sz val="11"/>
      <color theme="0"/>
      <name val="Arial Narrow"/>
      <family val="2"/>
    </font>
    <font>
      <sz val="11"/>
      <color rgb="FF00B050"/>
      <name val="Calibri"/>
      <family val="2"/>
      <scheme val="minor"/>
    </font>
    <font>
      <b/>
      <sz val="16"/>
      <color theme="1"/>
      <name val="Calibri"/>
      <family val="2"/>
      <scheme val="minor"/>
    </font>
    <font>
      <b/>
      <sz val="20"/>
      <color rgb="FF000000"/>
      <name val="Calibri"/>
      <family val="2"/>
    </font>
    <font>
      <b/>
      <sz val="16"/>
      <color rgb="FF000000"/>
      <name val="Calibri"/>
      <family val="2"/>
    </font>
    <font>
      <b/>
      <sz val="10"/>
      <color theme="1"/>
      <name val="Calibri"/>
      <family val="2"/>
      <scheme val="minor"/>
    </font>
    <font>
      <sz val="10"/>
      <color theme="4"/>
      <name val="Calibri"/>
      <family val="2"/>
      <scheme val="minor"/>
    </font>
    <font>
      <b/>
      <sz val="10"/>
      <color theme="0"/>
      <name val="Arial Narrow"/>
      <family val="2"/>
    </font>
    <font>
      <b/>
      <sz val="10"/>
      <color theme="2"/>
      <name val="Arial Narrow"/>
      <family val="2"/>
    </font>
    <font>
      <b/>
      <sz val="20"/>
      <color theme="0"/>
      <name val="Arial Narrow"/>
      <family val="2"/>
    </font>
    <font>
      <sz val="11"/>
      <color theme="1"/>
      <name val="Calibri"/>
      <family val="2"/>
      <scheme val="minor"/>
    </font>
    <font>
      <sz val="9"/>
      <color indexed="81"/>
      <name val="Tahoma"/>
      <family val="2"/>
    </font>
    <font>
      <b/>
      <sz val="9"/>
      <color indexed="81"/>
      <name val="Tahoma"/>
      <family val="2"/>
    </font>
    <font>
      <b/>
      <sz val="11"/>
      <color rgb="FFFF0000"/>
      <name val="Arial Narrow"/>
      <family val="2"/>
    </font>
    <font>
      <b/>
      <u/>
      <sz val="18"/>
      <color theme="1"/>
      <name val="Arial"/>
      <family val="2"/>
    </font>
    <font>
      <sz val="16"/>
      <name val="Arial"/>
      <family val="2"/>
    </font>
    <font>
      <b/>
      <sz val="16"/>
      <color rgb="FF000000"/>
      <name val="Arial"/>
      <family val="2"/>
    </font>
    <font>
      <sz val="16"/>
      <color theme="1"/>
      <name val="Calibri"/>
      <family val="2"/>
      <scheme val="minor"/>
    </font>
    <font>
      <sz val="16"/>
      <color rgb="FF000000"/>
      <name val="Arial"/>
      <family val="2"/>
    </font>
    <font>
      <sz val="16"/>
      <color rgb="FFFFFFFF"/>
      <name val="Arial"/>
      <family val="2"/>
    </font>
    <font>
      <sz val="16"/>
      <color theme="1"/>
      <name val="Arial"/>
      <family val="2"/>
    </font>
    <font>
      <sz val="16"/>
      <color theme="0"/>
      <name val="Arial"/>
      <family val="2"/>
    </font>
    <font>
      <b/>
      <sz val="16"/>
      <color theme="1"/>
      <name val="Arial"/>
      <family val="2"/>
    </font>
    <font>
      <sz val="12"/>
      <color rgb="FFC00000"/>
      <name val="Calibri"/>
      <family val="2"/>
      <scheme val="minor"/>
    </font>
    <font>
      <sz val="11"/>
      <color rgb="FFC00000"/>
      <name val="Calibri"/>
      <family val="2"/>
      <scheme val="minor"/>
    </font>
    <font>
      <sz val="11"/>
      <name val="Arial"/>
      <family val="2"/>
    </font>
    <font>
      <sz val="9"/>
      <name val="Arial"/>
      <family val="2"/>
    </font>
    <font>
      <b/>
      <sz val="12"/>
      <color theme="0"/>
      <name val="Calibri"/>
      <family val="2"/>
    </font>
    <font>
      <b/>
      <sz val="24"/>
      <color theme="1"/>
      <name val="Calibri"/>
      <family val="2"/>
      <scheme val="minor"/>
    </font>
    <font>
      <b/>
      <sz val="14"/>
      <color theme="0"/>
      <name val="Arial"/>
      <family val="2"/>
    </font>
    <font>
      <b/>
      <u/>
      <sz val="11"/>
      <name val="Arial"/>
      <family val="2"/>
    </font>
    <font>
      <b/>
      <sz val="11"/>
      <name val="Arial"/>
      <family val="2"/>
    </font>
    <font>
      <b/>
      <sz val="9"/>
      <name val="Arial"/>
      <family val="2"/>
    </font>
    <font>
      <b/>
      <sz val="9"/>
      <color theme="0"/>
      <name val="Arial"/>
      <family val="2"/>
    </font>
    <font>
      <b/>
      <sz val="11"/>
      <color rgb="FF002060"/>
      <name val="Calibri"/>
      <family val="2"/>
      <scheme val="minor"/>
    </font>
    <font>
      <b/>
      <sz val="12"/>
      <color theme="1"/>
      <name val="Calibri"/>
      <family val="2"/>
      <scheme val="minor"/>
    </font>
    <font>
      <sz val="9"/>
      <name val="Arial Narrow"/>
      <family val="2"/>
    </font>
    <font>
      <sz val="11"/>
      <color theme="4"/>
      <name val="Calibri"/>
      <family val="2"/>
      <scheme val="minor"/>
    </font>
    <font>
      <sz val="11"/>
      <color theme="5"/>
      <name val="Calibri"/>
      <family val="2"/>
      <scheme val="minor"/>
    </font>
    <font>
      <sz val="11"/>
      <color theme="9"/>
      <name val="Calibri"/>
      <family val="2"/>
      <scheme val="minor"/>
    </font>
    <font>
      <sz val="11"/>
      <color rgb="FF7030A0"/>
      <name val="Calibri"/>
      <family val="2"/>
      <scheme val="minor"/>
    </font>
    <font>
      <u/>
      <sz val="11"/>
      <color theme="1"/>
      <name val="Calibri"/>
      <family val="2"/>
      <scheme val="minor"/>
    </font>
    <font>
      <u/>
      <sz val="11"/>
      <color theme="0"/>
      <name val="Calibri"/>
      <family val="2"/>
      <scheme val="minor"/>
    </font>
    <font>
      <sz val="11"/>
      <color theme="1"/>
      <name val="Azo Sans Medium"/>
    </font>
    <font>
      <sz val="16"/>
      <color theme="1"/>
      <name val="Azo Sans Medium"/>
    </font>
    <font>
      <sz val="11"/>
      <color theme="0"/>
      <name val="Azo Sans Medium"/>
    </font>
    <font>
      <sz val="11"/>
      <name val="Azo Sans Medium"/>
    </font>
    <font>
      <sz val="11"/>
      <color rgb="FF004D6D"/>
      <name val="Azo Sans Medium"/>
    </font>
    <font>
      <sz val="11"/>
      <color theme="0" tint="-4.9989318521683403E-2"/>
      <name val="Azo Sans Medium"/>
    </font>
    <font>
      <sz val="11"/>
      <color rgb="FF595959"/>
      <name val="Azo Sans Light"/>
    </font>
    <font>
      <sz val="12"/>
      <name val="Azo Sans Medium"/>
    </font>
    <font>
      <b/>
      <sz val="14"/>
      <color rgb="FF004D6D"/>
      <name val="Azo Sans Medium"/>
    </font>
    <font>
      <sz val="12"/>
      <color theme="1"/>
      <name val="Azo Sans Medium"/>
    </font>
    <font>
      <sz val="12"/>
      <color theme="0"/>
      <name val="Azo Sans Medium"/>
    </font>
    <font>
      <sz val="12"/>
      <color rgb="FF004D6D"/>
      <name val="Azo Sans Medium"/>
    </font>
    <font>
      <sz val="12"/>
      <name val="Azo Sans Light"/>
    </font>
    <font>
      <sz val="12"/>
      <color theme="1"/>
      <name val="Azo Sans Light"/>
    </font>
    <font>
      <b/>
      <sz val="9"/>
      <color rgb="FF000000"/>
      <name val="Times New Roman"/>
      <family val="1"/>
    </font>
    <font>
      <b/>
      <sz val="9"/>
      <color rgb="FF767171"/>
      <name val="Times New Roman"/>
      <family val="1"/>
    </font>
    <font>
      <sz val="10"/>
      <color theme="1"/>
      <name val="Arial"/>
      <family val="2"/>
    </font>
  </fonts>
  <fills count="24">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theme="0" tint="-0.34998626667073579"/>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
      <patternFill patternType="solid">
        <fgColor theme="0" tint="-0.24994659260841701"/>
        <bgColor indexed="64"/>
      </patternFill>
    </fill>
    <fill>
      <patternFill patternType="solid">
        <fgColor rgb="FF0084B6"/>
        <bgColor indexed="64"/>
      </patternFill>
    </fill>
    <fill>
      <patternFill patternType="solid">
        <fgColor rgb="FF4DC0E3"/>
        <bgColor indexed="64"/>
      </patternFill>
    </fill>
    <fill>
      <patternFill patternType="solid">
        <fgColor rgb="FFFFFFFF"/>
        <bgColor indexed="64"/>
      </patternFill>
    </fill>
    <fill>
      <patternFill patternType="solid">
        <fgColor rgb="FFFFFF00"/>
        <bgColor indexed="64"/>
      </patternFill>
    </fill>
  </fills>
  <borders count="129">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indexed="64"/>
      </right>
      <top style="hair">
        <color indexed="64"/>
      </top>
      <bottom style="hair">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bottom style="thick">
        <color theme="0"/>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right/>
      <top style="thick">
        <color theme="0"/>
      </top>
      <bottom style="thick">
        <color theme="0"/>
      </bottom>
      <diagonal/>
    </border>
    <border>
      <left/>
      <right style="thin">
        <color indexed="64"/>
      </right>
      <top style="dashed">
        <color theme="9" tint="-0.24994659260841701"/>
      </top>
      <bottom/>
      <diagonal/>
    </border>
    <border>
      <left style="thick">
        <color theme="0"/>
      </left>
      <right/>
      <top/>
      <bottom style="thick">
        <color theme="0"/>
      </bottom>
      <diagonal/>
    </border>
    <border>
      <left/>
      <right/>
      <top/>
      <bottom style="thick">
        <color theme="0"/>
      </bottom>
      <diagonal/>
    </border>
    <border>
      <left/>
      <right style="thick">
        <color theme="0"/>
      </right>
      <top/>
      <bottom style="thick">
        <color theme="0"/>
      </bottom>
      <diagonal/>
    </border>
    <border>
      <left/>
      <right style="thick">
        <color theme="0"/>
      </right>
      <top style="thick">
        <color theme="0"/>
      </top>
      <bottom/>
      <diagonal/>
    </border>
    <border>
      <left/>
      <right/>
      <top style="thick">
        <color theme="0"/>
      </top>
      <bottom/>
      <diagonal/>
    </border>
    <border>
      <left style="thick">
        <color theme="0"/>
      </left>
      <right style="thick">
        <color theme="0"/>
      </right>
      <top style="thick">
        <color theme="0"/>
      </top>
      <bottom style="dashed">
        <color theme="9" tint="-0.24994659260841701"/>
      </bottom>
      <diagonal/>
    </border>
    <border>
      <left style="thick">
        <color theme="0"/>
      </left>
      <right/>
      <top style="thick">
        <color theme="0"/>
      </top>
      <bottom/>
      <diagonal/>
    </border>
    <border>
      <left style="thin">
        <color theme="1"/>
      </left>
      <right style="thin">
        <color theme="1"/>
      </right>
      <top style="thin">
        <color theme="1"/>
      </top>
      <bottom style="thin">
        <color theme="1"/>
      </bottom>
      <diagonal/>
    </border>
    <border>
      <left style="thin">
        <color theme="1"/>
      </left>
      <right style="thin">
        <color theme="1"/>
      </right>
      <top style="thin">
        <color theme="1"/>
      </top>
      <bottom/>
      <diagonal/>
    </border>
    <border>
      <left style="thin">
        <color theme="1"/>
      </left>
      <right/>
      <top style="thin">
        <color theme="1"/>
      </top>
      <bottom/>
      <diagonal/>
    </border>
    <border>
      <left/>
      <right/>
      <top style="thin">
        <color theme="1"/>
      </top>
      <bottom/>
      <diagonal/>
    </border>
    <border>
      <left style="thin">
        <color theme="1"/>
      </left>
      <right/>
      <top/>
      <bottom/>
      <diagonal/>
    </border>
    <border>
      <left style="thick">
        <color theme="0"/>
      </left>
      <right/>
      <top/>
      <bottom/>
      <diagonal/>
    </border>
    <border>
      <left/>
      <right style="thick">
        <color theme="0"/>
      </right>
      <top/>
      <bottom/>
      <diagonal/>
    </border>
    <border>
      <left style="thick">
        <color theme="0"/>
      </left>
      <right style="thick">
        <color theme="0"/>
      </right>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thick">
        <color theme="0"/>
      </left>
      <right/>
      <top style="thick">
        <color theme="0"/>
      </top>
      <bottom style="thin">
        <color indexed="64"/>
      </bottom>
      <diagonal/>
    </border>
    <border>
      <left style="dashed">
        <color theme="9" tint="-0.24994659260841701"/>
      </left>
      <right/>
      <top style="thick">
        <color theme="0"/>
      </top>
      <bottom/>
      <diagonal/>
    </border>
    <border>
      <left style="dashed">
        <color theme="9" tint="-0.24994659260841701"/>
      </left>
      <right/>
      <top style="thick">
        <color theme="0"/>
      </top>
      <bottom style="dashed">
        <color theme="9" tint="-0.24994659260841701"/>
      </bottom>
      <diagonal/>
    </border>
    <border>
      <left/>
      <right/>
      <top style="thin">
        <color indexed="64"/>
      </top>
      <bottom style="double">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right style="dotted">
        <color rgb="FFF79646"/>
      </right>
      <top/>
      <bottom/>
      <diagonal/>
    </border>
    <border>
      <left style="thick">
        <color theme="0"/>
      </left>
      <right style="thick">
        <color theme="0"/>
      </right>
      <top style="dashed">
        <color theme="9" tint="-0.24994659260841701"/>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dotted">
        <color rgb="FFF79646"/>
      </right>
      <top style="dotted">
        <color rgb="FFF79646"/>
      </top>
      <bottom style="dotted">
        <color rgb="FFF79646"/>
      </bottom>
      <diagonal/>
    </border>
    <border>
      <left style="dotted">
        <color rgb="FFF79646"/>
      </left>
      <right/>
      <top/>
      <bottom style="dotted">
        <color rgb="FFF79646"/>
      </bottom>
      <diagonal/>
    </border>
    <border>
      <left style="dotted">
        <color rgb="FFF79646"/>
      </left>
      <right/>
      <top style="dotted">
        <color rgb="FFF79646"/>
      </top>
      <bottom style="dotted">
        <color rgb="FFF79646"/>
      </bottom>
      <diagonal/>
    </border>
    <border>
      <left style="thin">
        <color indexed="64"/>
      </left>
      <right/>
      <top style="hair">
        <color indexed="64"/>
      </top>
      <bottom/>
      <diagonal/>
    </border>
    <border>
      <left/>
      <right style="hair">
        <color indexed="64"/>
      </right>
      <top style="hair">
        <color indexed="64"/>
      </top>
      <bottom/>
      <diagonal/>
    </border>
    <border>
      <left style="thin">
        <color theme="0"/>
      </left>
      <right style="thin">
        <color theme="0"/>
      </right>
      <top style="thin">
        <color theme="0"/>
      </top>
      <bottom/>
      <diagonal/>
    </border>
    <border>
      <left/>
      <right style="thin">
        <color indexed="64"/>
      </right>
      <top/>
      <bottom style="thin">
        <color indexed="64"/>
      </bottom>
      <diagonal/>
    </border>
    <border>
      <left style="thick">
        <color theme="0"/>
      </left>
      <right style="thick">
        <color theme="0"/>
      </right>
      <top style="thin">
        <color theme="0"/>
      </top>
      <bottom/>
      <diagonal/>
    </border>
    <border>
      <left style="thick">
        <color theme="0"/>
      </left>
      <right style="thick">
        <color theme="0"/>
      </right>
      <top/>
      <bottom style="medium">
        <color indexed="64"/>
      </bottom>
      <diagonal/>
    </border>
    <border>
      <left style="thin">
        <color theme="0"/>
      </left>
      <right/>
      <top/>
      <bottom style="thick">
        <color theme="0"/>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auto="1"/>
      </top>
      <bottom/>
      <diagonal/>
    </border>
    <border>
      <left/>
      <right style="medium">
        <color indexed="64"/>
      </right>
      <top/>
      <bottom style="thin">
        <color indexed="64"/>
      </bottom>
      <diagonal/>
    </border>
    <border>
      <left/>
      <right style="thin">
        <color theme="0"/>
      </right>
      <top style="medium">
        <color indexed="64"/>
      </top>
      <bottom/>
      <diagonal/>
    </border>
    <border>
      <left style="thin">
        <color theme="0"/>
      </left>
      <right/>
      <top style="medium">
        <color indexed="64"/>
      </top>
      <bottom style="thin">
        <color indexed="64"/>
      </bottom>
      <diagonal/>
    </border>
    <border>
      <left/>
      <right style="medium">
        <color indexed="64"/>
      </right>
      <top style="hair">
        <color indexed="64"/>
      </top>
      <bottom style="hair">
        <color indexed="64"/>
      </bottom>
      <diagonal/>
    </border>
    <border>
      <left/>
      <right style="thin">
        <color theme="0"/>
      </right>
      <top/>
      <bottom/>
      <diagonal/>
    </border>
    <border>
      <left style="thin">
        <color theme="0"/>
      </left>
      <right style="medium">
        <color indexed="64"/>
      </right>
      <top style="thin">
        <color theme="0"/>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left style="dashed">
        <color theme="9" tint="-0.24994659260841701"/>
      </left>
      <right style="dashed">
        <color theme="9" tint="-0.24994659260841701"/>
      </right>
      <top style="thick">
        <color theme="0"/>
      </top>
      <bottom/>
      <diagonal/>
    </border>
    <border>
      <left style="dashed">
        <color theme="9" tint="-0.24994659260841701"/>
      </left>
      <right style="dashed">
        <color theme="9" tint="-0.24994659260841701"/>
      </right>
      <top/>
      <bottom style="medium">
        <color indexed="64"/>
      </bottom>
      <diagonal/>
    </border>
    <border>
      <left style="hair">
        <color rgb="FF4DC0E3"/>
      </left>
      <right style="hair">
        <color rgb="FF4DC0E3"/>
      </right>
      <top style="hair">
        <color rgb="FF4DC0E3"/>
      </top>
      <bottom style="hair">
        <color rgb="FF4DC0E3"/>
      </bottom>
      <diagonal/>
    </border>
    <border>
      <left style="hair">
        <color rgb="FF4DC0E3"/>
      </left>
      <right/>
      <top style="hair">
        <color rgb="FF4DC0E3"/>
      </top>
      <bottom style="hair">
        <color rgb="FF4DC0E3"/>
      </bottom>
      <diagonal/>
    </border>
    <border>
      <left/>
      <right style="hair">
        <color rgb="FF4DC0E3"/>
      </right>
      <top style="hair">
        <color rgb="FF4DC0E3"/>
      </top>
      <bottom style="hair">
        <color rgb="FF4DC0E3"/>
      </bottom>
      <diagonal/>
    </border>
    <border>
      <left style="dotted">
        <color rgb="FF4DC0E3"/>
      </left>
      <right style="dotted">
        <color rgb="FF4DC0E3"/>
      </right>
      <top style="dotted">
        <color rgb="FF4DC0E3"/>
      </top>
      <bottom style="dotted">
        <color rgb="FF4DC0E3"/>
      </bottom>
      <diagonal/>
    </border>
    <border>
      <left style="dotted">
        <color rgb="FF4DC0E3"/>
      </left>
      <right style="dotted">
        <color rgb="FF4DC0E3"/>
      </right>
      <top style="dotted">
        <color rgb="FF4DC0E3"/>
      </top>
      <bottom/>
      <diagonal/>
    </border>
    <border>
      <left style="dotted">
        <color rgb="FF4DC0E3"/>
      </left>
      <right style="dotted">
        <color rgb="FF4DC0E3"/>
      </right>
      <top/>
      <bottom style="dotted">
        <color rgb="FF4DC0E3"/>
      </bottom>
      <diagonal/>
    </border>
    <border>
      <left style="dotted">
        <color rgb="FF4DC0E3"/>
      </left>
      <right style="dotted">
        <color rgb="FF4DC0E3"/>
      </right>
      <top/>
      <bottom/>
      <diagonal/>
    </border>
    <border>
      <left style="thin">
        <color indexed="64"/>
      </left>
      <right style="medium">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indexed="64"/>
      </right>
      <top/>
      <bottom/>
      <diagonal/>
    </border>
    <border>
      <left style="thin">
        <color rgb="FF000000"/>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thin">
        <color indexed="64"/>
      </bottom>
      <diagonal/>
    </border>
  </borders>
  <cellStyleXfs count="5">
    <xf numFmtId="0" fontId="0" fillId="0" borderId="0"/>
    <xf numFmtId="0" fontId="8" fillId="0" borderId="0"/>
    <xf numFmtId="0" fontId="9" fillId="0" borderId="0"/>
    <xf numFmtId="43" fontId="39" fillId="0" borderId="0" applyFont="0" applyFill="0" applyBorder="0" applyAlignment="0" applyProtection="0"/>
    <xf numFmtId="9" fontId="39" fillId="0" borderId="0" applyFont="0" applyFill="0" applyBorder="0" applyAlignment="0" applyProtection="0"/>
  </cellStyleXfs>
  <cellXfs count="602">
    <xf numFmtId="0" fontId="0" fillId="0" borderId="0" xfId="0"/>
    <xf numFmtId="0" fontId="1" fillId="3" borderId="0" xfId="0" applyFont="1" applyFill="1" applyAlignment="1">
      <alignment horizontal="center" vertical="center"/>
    </xf>
    <xf numFmtId="0" fontId="0" fillId="3" borderId="0" xfId="0" applyFill="1"/>
    <xf numFmtId="0" fontId="12" fillId="3" borderId="0" xfId="0" applyFont="1" applyFill="1"/>
    <xf numFmtId="0" fontId="3" fillId="3" borderId="0" xfId="0" applyFont="1" applyFill="1" applyAlignment="1">
      <alignment horizontal="left" vertical="center"/>
    </xf>
    <xf numFmtId="0" fontId="0" fillId="0" borderId="0" xfId="0" applyAlignment="1">
      <alignment wrapText="1"/>
    </xf>
    <xf numFmtId="0" fontId="17" fillId="0" borderId="0" xfId="0" applyFont="1" applyAlignment="1">
      <alignment horizontal="center"/>
    </xf>
    <xf numFmtId="0" fontId="18" fillId="0" borderId="0" xfId="0" applyFont="1"/>
    <xf numFmtId="0" fontId="20" fillId="4" borderId="0" xfId="0" applyFont="1" applyFill="1" applyAlignment="1" applyProtection="1">
      <alignment horizontal="left" vertical="center" wrapText="1"/>
      <protection locked="0"/>
    </xf>
    <xf numFmtId="0" fontId="19" fillId="15" borderId="0" xfId="0" applyFont="1" applyFill="1" applyAlignment="1" applyProtection="1">
      <alignment vertical="center" wrapText="1"/>
      <protection locked="0"/>
    </xf>
    <xf numFmtId="0" fontId="20" fillId="4" borderId="0" xfId="0" applyFont="1" applyFill="1" applyAlignment="1" applyProtection="1">
      <alignment vertical="center" wrapText="1"/>
      <protection locked="0"/>
    </xf>
    <xf numFmtId="0" fontId="0" fillId="0" borderId="0" xfId="0" applyAlignment="1">
      <alignment horizontal="left"/>
    </xf>
    <xf numFmtId="0" fontId="21" fillId="0" borderId="0" xfId="0" applyFont="1" applyAlignment="1" applyProtection="1">
      <alignment horizontal="center" vertical="center"/>
      <protection locked="0"/>
    </xf>
    <xf numFmtId="0" fontId="19" fillId="0" borderId="0" xfId="0" applyFont="1" applyAlignment="1" applyProtection="1">
      <alignment horizontal="left" vertical="center"/>
      <protection locked="0"/>
    </xf>
    <xf numFmtId="0" fontId="20" fillId="0" borderId="0" xfId="0" applyFont="1" applyAlignment="1" applyProtection="1">
      <alignment horizontal="center" vertical="center"/>
      <protection locked="0"/>
    </xf>
    <xf numFmtId="0" fontId="10" fillId="0" borderId="0" xfId="0" applyFont="1" applyAlignment="1">
      <alignment horizontal="center"/>
    </xf>
    <xf numFmtId="0" fontId="18" fillId="3" borderId="0" xfId="0" applyFont="1" applyFill="1"/>
    <xf numFmtId="0" fontId="11" fillId="3" borderId="0" xfId="0" applyFont="1" applyFill="1"/>
    <xf numFmtId="0" fontId="29" fillId="3" borderId="0" xfId="0" applyFont="1" applyFill="1"/>
    <xf numFmtId="0" fontId="29" fillId="0" borderId="0" xfId="0" applyFont="1"/>
    <xf numFmtId="0" fontId="4" fillId="3" borderId="0" xfId="0" applyFont="1" applyFill="1" applyAlignment="1">
      <alignment horizontal="center" vertical="center"/>
    </xf>
    <xf numFmtId="0" fontId="4" fillId="2" borderId="0" xfId="0" applyFont="1" applyFill="1" applyAlignment="1">
      <alignment horizontal="center" vertical="center"/>
    </xf>
    <xf numFmtId="0" fontId="11" fillId="0" borderId="0" xfId="0" applyFont="1"/>
    <xf numFmtId="0" fontId="13" fillId="0" borderId="0" xfId="0" applyFont="1" applyAlignment="1" applyProtection="1">
      <alignment vertical="center"/>
      <protection locked="0"/>
    </xf>
    <xf numFmtId="0" fontId="34" fillId="0" borderId="0" xfId="0" applyFont="1" applyAlignment="1" applyProtection="1">
      <alignment horizontal="center" vertical="center"/>
      <protection locked="0"/>
    </xf>
    <xf numFmtId="0" fontId="30" fillId="0" borderId="0" xfId="0" applyFont="1"/>
    <xf numFmtId="0" fontId="13" fillId="0" borderId="0" xfId="0" applyFont="1"/>
    <xf numFmtId="0" fontId="0" fillId="0" borderId="0" xfId="0" applyProtection="1">
      <protection locked="0"/>
    </xf>
    <xf numFmtId="0" fontId="36" fillId="16" borderId="38" xfId="0" applyFont="1" applyFill="1" applyBorder="1" applyAlignment="1" applyProtection="1">
      <alignment horizontal="center" vertical="center" textRotation="90"/>
      <protection locked="0"/>
    </xf>
    <xf numFmtId="0" fontId="37" fillId="4" borderId="38" xfId="0" applyFont="1" applyFill="1" applyBorder="1" applyAlignment="1">
      <alignment horizontal="center" vertical="center" wrapText="1"/>
    </xf>
    <xf numFmtId="0" fontId="30" fillId="17" borderId="0" xfId="0" applyFont="1" applyFill="1"/>
    <xf numFmtId="0" fontId="13" fillId="3" borderId="0" xfId="0" applyFont="1" applyFill="1" applyAlignment="1" applyProtection="1">
      <alignment vertical="center"/>
      <protection locked="0"/>
    </xf>
    <xf numFmtId="0" fontId="34" fillId="3" borderId="0" xfId="0" applyFont="1" applyFill="1" applyAlignment="1" applyProtection="1">
      <alignment horizontal="center" vertical="center"/>
      <protection locked="0"/>
    </xf>
    <xf numFmtId="0" fontId="30" fillId="3" borderId="0" xfId="0" applyFont="1" applyFill="1"/>
    <xf numFmtId="0" fontId="13" fillId="3" borderId="0" xfId="0" applyFont="1" applyFill="1"/>
    <xf numFmtId="0" fontId="36" fillId="4" borderId="38" xfId="0" applyFont="1" applyFill="1" applyBorder="1" applyAlignment="1" applyProtection="1">
      <alignment horizontal="center" vertical="center" wrapText="1"/>
      <protection locked="0"/>
    </xf>
    <xf numFmtId="0" fontId="28" fillId="4" borderId="0" xfId="0" applyFont="1" applyFill="1" applyAlignment="1">
      <alignment vertical="center"/>
    </xf>
    <xf numFmtId="165" fontId="0" fillId="0" borderId="0" xfId="3" applyNumberFormat="1" applyFont="1" applyAlignment="1">
      <alignment horizontal="center"/>
    </xf>
    <xf numFmtId="2" fontId="0" fillId="0" borderId="0" xfId="3" applyNumberFormat="1" applyFont="1"/>
    <xf numFmtId="165" fontId="0" fillId="0" borderId="0" xfId="3" applyNumberFormat="1" applyFont="1"/>
    <xf numFmtId="2" fontId="0" fillId="0" borderId="0" xfId="0" applyNumberFormat="1"/>
    <xf numFmtId="0" fontId="28" fillId="4" borderId="10" xfId="0" applyFont="1" applyFill="1" applyBorder="1" applyAlignment="1">
      <alignment vertical="center"/>
    </xf>
    <xf numFmtId="0" fontId="28" fillId="4" borderId="37" xfId="0" applyFont="1" applyFill="1" applyBorder="1" applyAlignment="1">
      <alignment vertical="center"/>
    </xf>
    <xf numFmtId="0" fontId="28" fillId="4" borderId="36" xfId="0" applyFont="1" applyFill="1" applyBorder="1" applyAlignment="1">
      <alignment vertical="center"/>
    </xf>
    <xf numFmtId="0" fontId="1" fillId="3" borderId="34" xfId="0" applyFont="1" applyFill="1" applyBorder="1" applyAlignment="1">
      <alignment horizontal="center" vertical="center"/>
    </xf>
    <xf numFmtId="0" fontId="28" fillId="4" borderId="58" xfId="0" applyFont="1" applyFill="1" applyBorder="1" applyAlignment="1">
      <alignment vertical="center"/>
    </xf>
    <xf numFmtId="0" fontId="0" fillId="3" borderId="0" xfId="0" applyFill="1" applyAlignment="1">
      <alignment horizontal="center" vertical="center"/>
    </xf>
    <xf numFmtId="0" fontId="18" fillId="3" borderId="0" xfId="0" applyFont="1" applyFill="1" applyAlignment="1">
      <alignment horizontal="center" vertical="center"/>
    </xf>
    <xf numFmtId="0" fontId="12" fillId="3" borderId="0" xfId="0" applyFont="1" applyFill="1" applyAlignment="1">
      <alignment horizontal="center" vertical="center"/>
    </xf>
    <xf numFmtId="0" fontId="0" fillId="0" borderId="0" xfId="0" applyAlignment="1">
      <alignment horizontal="center" vertical="center"/>
    </xf>
    <xf numFmtId="0" fontId="4" fillId="4" borderId="39" xfId="0" applyFont="1" applyFill="1" applyBorder="1" applyAlignment="1">
      <alignment horizontal="center" vertical="center" textRotation="90" wrapText="1"/>
    </xf>
    <xf numFmtId="43" fontId="0" fillId="3" borderId="0" xfId="3" applyFont="1" applyFill="1"/>
    <xf numFmtId="3" fontId="0" fillId="0" borderId="0" xfId="0" applyNumberFormat="1" applyAlignment="1">
      <alignment horizontal="left"/>
    </xf>
    <xf numFmtId="0" fontId="4" fillId="4" borderId="66" xfId="0" applyFont="1" applyFill="1" applyBorder="1" applyAlignment="1">
      <alignment horizontal="center" vertical="center" textRotation="90" wrapText="1"/>
    </xf>
    <xf numFmtId="0" fontId="4" fillId="4" borderId="5" xfId="0" applyFont="1" applyFill="1" applyBorder="1" applyAlignment="1">
      <alignment horizontal="center" vertical="center" textRotation="90" wrapText="1"/>
    </xf>
    <xf numFmtId="0" fontId="31" fillId="0" borderId="6" xfId="0" applyFont="1" applyBorder="1" applyAlignment="1">
      <alignment horizontal="center" vertical="center" wrapText="1"/>
    </xf>
    <xf numFmtId="0" fontId="16" fillId="13" borderId="6" xfId="0" applyFont="1" applyFill="1" applyBorder="1" applyAlignment="1" applyProtection="1">
      <alignment horizontal="center" vertical="center" wrapText="1" readingOrder="1"/>
      <protection hidden="1"/>
    </xf>
    <xf numFmtId="0" fontId="16" fillId="18" borderId="6" xfId="0" applyFont="1" applyFill="1" applyBorder="1" applyAlignment="1" applyProtection="1">
      <alignment horizontal="center" vertical="center" wrapText="1" readingOrder="1"/>
      <protection hidden="1"/>
    </xf>
    <xf numFmtId="0" fontId="16" fillId="7" borderId="6" xfId="0" applyFont="1" applyFill="1" applyBorder="1" applyAlignment="1" applyProtection="1">
      <alignment horizontal="center" vertical="center" wrapText="1" readingOrder="1"/>
      <protection hidden="1"/>
    </xf>
    <xf numFmtId="0" fontId="4" fillId="4" borderId="68" xfId="0" applyFont="1" applyFill="1" applyBorder="1" applyAlignment="1">
      <alignment horizontal="center" vertical="center" textRotation="90" wrapText="1"/>
    </xf>
    <xf numFmtId="0" fontId="4" fillId="4" borderId="69" xfId="0" applyFont="1" applyFill="1" applyBorder="1" applyAlignment="1">
      <alignment horizontal="center" vertical="center" textRotation="90" wrapText="1"/>
    </xf>
    <xf numFmtId="0" fontId="43" fillId="0" borderId="0" xfId="0" applyFont="1" applyAlignment="1">
      <alignment horizontal="center" vertical="center"/>
    </xf>
    <xf numFmtId="0" fontId="44" fillId="0" borderId="0" xfId="0" applyFont="1" applyAlignment="1">
      <alignment horizontal="center" vertical="center" wrapText="1"/>
    </xf>
    <xf numFmtId="0" fontId="45" fillId="6" borderId="0" xfId="0" applyFont="1" applyFill="1" applyAlignment="1">
      <alignment horizontal="center" vertical="center" wrapText="1" readingOrder="1"/>
    </xf>
    <xf numFmtId="0" fontId="46" fillId="3" borderId="0" xfId="0" applyFont="1" applyFill="1"/>
    <xf numFmtId="0" fontId="45" fillId="6" borderId="32" xfId="0" applyFont="1" applyFill="1" applyBorder="1" applyAlignment="1">
      <alignment horizontal="center" vertical="center" wrapText="1" readingOrder="1"/>
    </xf>
    <xf numFmtId="0" fontId="47" fillId="7" borderId="6" xfId="0" applyFont="1" applyFill="1" applyBorder="1" applyAlignment="1">
      <alignment horizontal="center" vertical="center" wrapText="1" readingOrder="1"/>
    </xf>
    <xf numFmtId="9" fontId="47" fillId="0" borderId="21" xfId="4" applyFont="1" applyBorder="1" applyAlignment="1">
      <alignment horizontal="center" vertical="center" wrapText="1" readingOrder="1"/>
    </xf>
    <xf numFmtId="0" fontId="47" fillId="0" borderId="21" xfId="0" applyFont="1" applyBorder="1" applyAlignment="1">
      <alignment horizontal="justify" vertical="center" wrapText="1" readingOrder="1"/>
    </xf>
    <xf numFmtId="1" fontId="47" fillId="0" borderId="22" xfId="3" applyNumberFormat="1" applyFont="1" applyBorder="1" applyAlignment="1">
      <alignment horizontal="center" vertical="center" wrapText="1" readingOrder="1"/>
    </xf>
    <xf numFmtId="0" fontId="47" fillId="8" borderId="6" xfId="0" applyFont="1" applyFill="1" applyBorder="1" applyAlignment="1">
      <alignment horizontal="center" vertical="center" wrapText="1" readingOrder="1"/>
    </xf>
    <xf numFmtId="0" fontId="47" fillId="9" borderId="6" xfId="0" applyFont="1" applyFill="1" applyBorder="1" applyAlignment="1">
      <alignment horizontal="center" vertical="center" wrapText="1" readingOrder="1"/>
    </xf>
    <xf numFmtId="0" fontId="47" fillId="10" borderId="6" xfId="0" applyFont="1" applyFill="1" applyBorder="1" applyAlignment="1">
      <alignment horizontal="center" vertical="center" wrapText="1" readingOrder="1"/>
    </xf>
    <xf numFmtId="0" fontId="48" fillId="11" borderId="6" xfId="0" applyFont="1" applyFill="1" applyBorder="1" applyAlignment="1">
      <alignment horizontal="center" vertical="center" wrapText="1" readingOrder="1"/>
    </xf>
    <xf numFmtId="0" fontId="47" fillId="3" borderId="0" xfId="0" applyFont="1" applyFill="1" applyAlignment="1">
      <alignment horizontal="justify" vertical="center" wrapText="1" readingOrder="1"/>
    </xf>
    <xf numFmtId="0" fontId="49" fillId="3" borderId="0" xfId="0" applyFont="1" applyFill="1"/>
    <xf numFmtId="0" fontId="44" fillId="3" borderId="0" xfId="0" applyFont="1" applyFill="1" applyAlignment="1">
      <alignment horizontal="center" vertical="center" wrapText="1"/>
    </xf>
    <xf numFmtId="0" fontId="49" fillId="0" borderId="0" xfId="0" applyFont="1"/>
    <xf numFmtId="0" fontId="47" fillId="7" borderId="21" xfId="0" applyFont="1" applyFill="1" applyBorder="1" applyAlignment="1">
      <alignment horizontal="center" vertical="center" wrapText="1" readingOrder="1"/>
    </xf>
    <xf numFmtId="0" fontId="47" fillId="8" borderId="22" xfId="0" applyFont="1" applyFill="1" applyBorder="1" applyAlignment="1">
      <alignment horizontal="center" vertical="center" wrapText="1" readingOrder="1"/>
    </xf>
    <xf numFmtId="0" fontId="47" fillId="9" borderId="22" xfId="0" applyFont="1" applyFill="1" applyBorder="1" applyAlignment="1">
      <alignment horizontal="center" vertical="center" wrapText="1" readingOrder="1"/>
    </xf>
    <xf numFmtId="0" fontId="47" fillId="10" borderId="22" xfId="0" applyFont="1" applyFill="1" applyBorder="1" applyAlignment="1">
      <alignment horizontal="center" vertical="center" wrapText="1" readingOrder="1"/>
    </xf>
    <xf numFmtId="0" fontId="48" fillId="11" borderId="22" xfId="0" applyFont="1" applyFill="1" applyBorder="1" applyAlignment="1">
      <alignment horizontal="center" vertical="center" wrapText="1" readingOrder="1"/>
    </xf>
    <xf numFmtId="0" fontId="50" fillId="3" borderId="0" xfId="0" applyFont="1" applyFill="1"/>
    <xf numFmtId="1" fontId="49" fillId="3" borderId="0" xfId="0" applyNumberFormat="1" applyFont="1" applyFill="1" applyAlignment="1">
      <alignment horizontal="center"/>
    </xf>
    <xf numFmtId="0" fontId="51" fillId="3" borderId="0" xfId="0" applyFont="1" applyFill="1" applyAlignment="1">
      <alignment vertical="center"/>
    </xf>
    <xf numFmtId="0" fontId="49" fillId="3" borderId="0" xfId="0" applyFont="1" applyFill="1" applyAlignment="1">
      <alignment horizontal="center" vertical="center"/>
    </xf>
    <xf numFmtId="0" fontId="0" fillId="3" borderId="71" xfId="0" applyFill="1" applyBorder="1"/>
    <xf numFmtId="0" fontId="4" fillId="4" borderId="70" xfId="0" applyFont="1" applyFill="1" applyBorder="1" applyAlignment="1">
      <alignment horizontal="center" vertical="center" wrapText="1"/>
    </xf>
    <xf numFmtId="0" fontId="4" fillId="3" borderId="52" xfId="0" applyFont="1" applyFill="1" applyBorder="1" applyAlignment="1">
      <alignment horizontal="center" vertical="center"/>
    </xf>
    <xf numFmtId="0" fontId="0" fillId="0" borderId="6" xfId="0" applyBorder="1" applyAlignment="1">
      <alignment vertical="center" wrapText="1"/>
    </xf>
    <xf numFmtId="0" fontId="10" fillId="5" borderId="0" xfId="0" applyFont="1" applyFill="1" applyAlignment="1">
      <alignment horizontal="center" vertical="center"/>
    </xf>
    <xf numFmtId="0" fontId="12" fillId="0" borderId="0" xfId="0" applyFont="1" applyProtection="1">
      <protection locked="0"/>
    </xf>
    <xf numFmtId="0" fontId="45" fillId="6" borderId="0" xfId="0" applyFont="1" applyFill="1" applyAlignment="1">
      <alignment vertical="center" wrapText="1" readingOrder="1"/>
    </xf>
    <xf numFmtId="0" fontId="4" fillId="4" borderId="75" xfId="0" applyFont="1" applyFill="1" applyBorder="1" applyAlignment="1">
      <alignment horizontal="center" vertical="center"/>
    </xf>
    <xf numFmtId="0" fontId="18" fillId="3" borderId="6" xfId="0" applyFont="1" applyFill="1" applyBorder="1"/>
    <xf numFmtId="0" fontId="0" fillId="3" borderId="10" xfId="0" applyFill="1" applyBorder="1"/>
    <xf numFmtId="1" fontId="0" fillId="3" borderId="6" xfId="0" applyNumberFormat="1" applyFill="1" applyBorder="1" applyAlignment="1">
      <alignment horizontal="center"/>
    </xf>
    <xf numFmtId="0" fontId="44" fillId="3" borderId="6" xfId="0" applyFont="1" applyFill="1" applyBorder="1" applyAlignment="1">
      <alignment horizontal="center" vertical="center" wrapText="1"/>
    </xf>
    <xf numFmtId="0" fontId="49" fillId="3" borderId="6" xfId="0" applyFont="1" applyFill="1" applyBorder="1"/>
    <xf numFmtId="1" fontId="47" fillId="0" borderId="6" xfId="3" applyNumberFormat="1" applyFont="1" applyBorder="1" applyAlignment="1">
      <alignment horizontal="center" vertical="center" wrapText="1" readingOrder="1"/>
    </xf>
    <xf numFmtId="1" fontId="47" fillId="0" borderId="83" xfId="3" applyNumberFormat="1" applyFont="1" applyBorder="1" applyAlignment="1">
      <alignment horizontal="center" vertical="center" wrapText="1" readingOrder="1"/>
    </xf>
    <xf numFmtId="0" fontId="47" fillId="7" borderId="84" xfId="0" applyFont="1" applyFill="1" applyBorder="1" applyAlignment="1">
      <alignment horizontal="center" vertical="center" wrapText="1" readingOrder="1"/>
    </xf>
    <xf numFmtId="0" fontId="47" fillId="8" borderId="85" xfId="0" applyFont="1" applyFill="1" applyBorder="1" applyAlignment="1">
      <alignment horizontal="center" vertical="center" wrapText="1" readingOrder="1"/>
    </xf>
    <xf numFmtId="0" fontId="47" fillId="9" borderId="85" xfId="0" applyFont="1" applyFill="1" applyBorder="1" applyAlignment="1">
      <alignment horizontal="center" vertical="center" wrapText="1" readingOrder="1"/>
    </xf>
    <xf numFmtId="0" fontId="47" fillId="10" borderId="85" xfId="0" applyFont="1" applyFill="1" applyBorder="1" applyAlignment="1">
      <alignment horizontal="center" vertical="center" wrapText="1" readingOrder="1"/>
    </xf>
    <xf numFmtId="0" fontId="48" fillId="11" borderId="85" xfId="0" applyFont="1" applyFill="1" applyBorder="1" applyAlignment="1">
      <alignment horizontal="center" vertical="center" wrapText="1" readingOrder="1"/>
    </xf>
    <xf numFmtId="0" fontId="47" fillId="0" borderId="21" xfId="0" applyFont="1" applyBorder="1" applyAlignment="1">
      <alignment horizontal="left" vertical="center" wrapText="1" readingOrder="1"/>
    </xf>
    <xf numFmtId="0" fontId="0" fillId="3" borderId="79" xfId="0" applyFill="1" applyBorder="1"/>
    <xf numFmtId="0" fontId="0" fillId="3" borderId="81" xfId="0" applyFill="1" applyBorder="1"/>
    <xf numFmtId="0" fontId="0" fillId="3" borderId="82" xfId="0" applyFill="1" applyBorder="1"/>
    <xf numFmtId="0" fontId="0" fillId="3" borderId="11" xfId="0" applyFill="1" applyBorder="1"/>
    <xf numFmtId="0" fontId="0" fillId="3" borderId="12" xfId="0" applyFill="1" applyBorder="1"/>
    <xf numFmtId="0" fontId="16" fillId="14" borderId="77" xfId="0" applyFont="1" applyFill="1" applyBorder="1" applyAlignment="1" applyProtection="1">
      <alignment horizontal="center" vertical="center" wrapText="1" readingOrder="1"/>
      <protection hidden="1"/>
    </xf>
    <xf numFmtId="0" fontId="0" fillId="3" borderId="18" xfId="0" applyFill="1" applyBorder="1"/>
    <xf numFmtId="0" fontId="31" fillId="0" borderId="18" xfId="0" applyFont="1" applyBorder="1" applyAlignment="1">
      <alignment horizontal="center" vertical="center" wrapText="1"/>
    </xf>
    <xf numFmtId="0" fontId="31" fillId="0" borderId="80" xfId="0" applyFont="1" applyBorder="1" applyAlignment="1">
      <alignment horizontal="center" vertical="center" wrapText="1"/>
    </xf>
    <xf numFmtId="0" fontId="56" fillId="0" borderId="0" xfId="0" applyFont="1" applyAlignment="1" applyProtection="1">
      <alignment horizontal="center" vertical="center" wrapText="1" readingOrder="1"/>
      <protection hidden="1"/>
    </xf>
    <xf numFmtId="0" fontId="59" fillId="3" borderId="11" xfId="1" quotePrefix="1" applyFont="1" applyFill="1" applyBorder="1" applyAlignment="1">
      <alignment horizontal="left" vertical="top" wrapText="1"/>
    </xf>
    <xf numFmtId="0" fontId="8" fillId="3" borderId="11" xfId="1" applyFill="1" applyBorder="1"/>
    <xf numFmtId="0" fontId="8" fillId="3" borderId="6" xfId="1" applyFill="1" applyBorder="1" applyAlignment="1">
      <alignment horizontal="center" vertical="center"/>
    </xf>
    <xf numFmtId="0" fontId="4" fillId="4" borderId="39" xfId="0" applyFont="1" applyFill="1" applyBorder="1" applyAlignment="1">
      <alignment horizontal="center" vertical="center" wrapText="1"/>
    </xf>
    <xf numFmtId="0" fontId="11" fillId="3" borderId="0" xfId="0" applyFont="1" applyFill="1" applyAlignment="1">
      <alignment vertical="top"/>
    </xf>
    <xf numFmtId="0" fontId="11" fillId="0" borderId="0" xfId="0" applyFont="1" applyAlignment="1">
      <alignment vertical="top"/>
    </xf>
    <xf numFmtId="0" fontId="42" fillId="4" borderId="39" xfId="0" applyFont="1" applyFill="1" applyBorder="1" applyAlignment="1">
      <alignment horizontal="center" vertical="center" textRotation="90"/>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4" fillId="4" borderId="65" xfId="0" applyFont="1" applyFill="1" applyBorder="1" applyAlignment="1">
      <alignment horizontal="center" vertical="center" wrapText="1"/>
    </xf>
    <xf numFmtId="0" fontId="4" fillId="4" borderId="53" xfId="0" applyFont="1" applyFill="1" applyBorder="1" applyAlignment="1">
      <alignment horizontal="center" vertical="center"/>
    </xf>
    <xf numFmtId="0" fontId="4" fillId="4" borderId="56" xfId="0" applyFont="1" applyFill="1" applyBorder="1" applyAlignment="1">
      <alignment horizontal="center" vertical="center"/>
    </xf>
    <xf numFmtId="0" fontId="28" fillId="4" borderId="10" xfId="0" applyFont="1" applyFill="1" applyBorder="1" applyAlignment="1">
      <alignment horizontal="left" vertical="top"/>
    </xf>
    <xf numFmtId="0" fontId="28" fillId="4" borderId="0" xfId="0" applyFont="1" applyFill="1" applyAlignment="1">
      <alignment horizontal="left" vertical="top"/>
    </xf>
    <xf numFmtId="0" fontId="0" fillId="0" borderId="0" xfId="0" applyAlignment="1">
      <alignment horizontal="left" vertical="top"/>
    </xf>
    <xf numFmtId="0" fontId="59" fillId="3" borderId="0" xfId="1" quotePrefix="1" applyFont="1" applyFill="1" applyAlignment="1">
      <alignment horizontal="center" vertical="center" wrapText="1"/>
    </xf>
    <xf numFmtId="0" fontId="60" fillId="3" borderId="0" xfId="1" quotePrefix="1" applyFont="1" applyFill="1" applyAlignment="1">
      <alignment horizontal="center" vertical="center" wrapText="1"/>
    </xf>
    <xf numFmtId="0" fontId="60" fillId="3" borderId="0" xfId="1" quotePrefix="1" applyFont="1" applyFill="1" applyAlignment="1">
      <alignment horizontal="left" vertical="top" wrapText="1"/>
    </xf>
    <xf numFmtId="0" fontId="8" fillId="3" borderId="18" xfId="1" applyFill="1" applyBorder="1"/>
    <xf numFmtId="0" fontId="8" fillId="3" borderId="19" xfId="1" applyFill="1" applyBorder="1" applyAlignment="1">
      <alignment horizontal="center" vertical="center"/>
    </xf>
    <xf numFmtId="0" fontId="25" fillId="3" borderId="19" xfId="1" applyFont="1" applyFill="1" applyBorder="1" applyAlignment="1">
      <alignment horizontal="left" vertical="center" wrapText="1"/>
    </xf>
    <xf numFmtId="0" fontId="8" fillId="3" borderId="19" xfId="1" applyFill="1" applyBorder="1" applyAlignment="1">
      <alignment horizontal="left" vertical="center" wrapText="1"/>
    </xf>
    <xf numFmtId="0" fontId="8" fillId="3" borderId="43" xfId="1" applyFill="1" applyBorder="1"/>
    <xf numFmtId="0" fontId="20" fillId="4" borderId="35" xfId="1" applyFont="1" applyFill="1" applyBorder="1" applyAlignment="1">
      <alignment horizontal="center" vertical="center"/>
    </xf>
    <xf numFmtId="0" fontId="8" fillId="3" borderId="45" xfId="1" applyFill="1" applyBorder="1"/>
    <xf numFmtId="0" fontId="55" fillId="3" borderId="11" xfId="1" applyFont="1" applyFill="1" applyBorder="1" applyAlignment="1">
      <alignment horizontal="left" vertical="center" wrapText="1"/>
    </xf>
    <xf numFmtId="0" fontId="18" fillId="3" borderId="11" xfId="0" applyFont="1" applyFill="1" applyBorder="1"/>
    <xf numFmtId="0" fontId="61" fillId="3" borderId="0" xfId="0" applyFont="1" applyFill="1" applyAlignment="1">
      <alignment horizontal="center" vertical="center" wrapText="1"/>
    </xf>
    <xf numFmtId="0" fontId="61" fillId="3" borderId="0" xfId="0" applyFont="1" applyFill="1" applyAlignment="1">
      <alignment horizontal="left" vertical="center" wrapText="1"/>
    </xf>
    <xf numFmtId="0" fontId="55" fillId="3" borderId="0" xfId="1" applyFont="1" applyFill="1" applyAlignment="1">
      <alignment horizontal="justify" vertical="center" wrapText="1"/>
    </xf>
    <xf numFmtId="0" fontId="18" fillId="3" borderId="104" xfId="0" applyFont="1" applyFill="1" applyBorder="1" applyAlignment="1">
      <alignment horizontal="center" vertical="center"/>
    </xf>
    <xf numFmtId="0" fontId="8" fillId="3" borderId="0" xfId="1" applyFill="1" applyAlignment="1">
      <alignment horizontal="center" vertical="center"/>
    </xf>
    <xf numFmtId="0" fontId="18" fillId="3" borderId="81" xfId="0" applyFont="1" applyFill="1" applyBorder="1"/>
    <xf numFmtId="0" fontId="18" fillId="3" borderId="81" xfId="0" applyFont="1" applyFill="1" applyBorder="1" applyAlignment="1">
      <alignment horizontal="center" vertical="center"/>
    </xf>
    <xf numFmtId="0" fontId="28" fillId="4" borderId="59" xfId="0" applyFont="1" applyFill="1" applyBorder="1" applyAlignment="1">
      <alignment vertical="center"/>
    </xf>
    <xf numFmtId="0" fontId="4" fillId="4" borderId="63" xfId="0" applyFont="1" applyFill="1" applyBorder="1" applyAlignment="1">
      <alignment vertical="center"/>
    </xf>
    <xf numFmtId="0" fontId="4" fillId="4" borderId="0" xfId="0" applyFont="1" applyFill="1" applyAlignment="1">
      <alignment vertical="center"/>
    </xf>
    <xf numFmtId="0" fontId="2" fillId="3" borderId="6" xfId="0" applyFont="1" applyFill="1" applyBorder="1" applyAlignment="1" applyProtection="1">
      <alignment vertical="center" wrapText="1"/>
      <protection locked="0"/>
    </xf>
    <xf numFmtId="0" fontId="30" fillId="19" borderId="0" xfId="0" applyFont="1" applyFill="1"/>
    <xf numFmtId="0" fontId="12" fillId="3" borderId="35" xfId="0" applyFont="1" applyFill="1" applyBorder="1" applyAlignment="1">
      <alignment horizontal="center" vertical="center" wrapText="1"/>
    </xf>
    <xf numFmtId="0" fontId="12" fillId="3" borderId="23" xfId="0" applyFont="1" applyFill="1" applyBorder="1" applyAlignment="1">
      <alignment horizontal="center" vertical="center" wrapText="1"/>
    </xf>
    <xf numFmtId="4" fontId="0" fillId="0" borderId="35" xfId="0" applyNumberFormat="1" applyBorder="1" applyAlignment="1">
      <alignment horizontal="center" vertical="center" wrapText="1"/>
    </xf>
    <xf numFmtId="0" fontId="11" fillId="3" borderId="35" xfId="0" applyFont="1" applyFill="1" applyBorder="1" applyAlignment="1">
      <alignment horizontal="center" vertical="center"/>
    </xf>
    <xf numFmtId="0" fontId="11" fillId="3" borderId="76" xfId="0" applyFont="1" applyFill="1" applyBorder="1" applyAlignment="1">
      <alignment horizontal="center" vertical="center"/>
    </xf>
    <xf numFmtId="4" fontId="0" fillId="0" borderId="6" xfId="0" applyNumberFormat="1" applyBorder="1" applyAlignment="1">
      <alignment horizontal="center" vertical="center" wrapText="1"/>
    </xf>
    <xf numFmtId="0" fontId="11" fillId="3" borderId="6" xfId="0" applyFont="1" applyFill="1" applyBorder="1" applyAlignment="1">
      <alignment horizontal="center" vertical="center"/>
    </xf>
    <xf numFmtId="0" fontId="11" fillId="3" borderId="77" xfId="0" applyFont="1" applyFill="1" applyBorder="1" applyAlignment="1">
      <alignment horizontal="center" vertical="center"/>
    </xf>
    <xf numFmtId="1" fontId="0" fillId="0" borderId="35" xfId="4" applyNumberFormat="1" applyFont="1" applyBorder="1" applyAlignment="1">
      <alignment horizontal="center" vertical="center" wrapText="1"/>
    </xf>
    <xf numFmtId="1" fontId="0" fillId="0" borderId="6" xfId="4" applyNumberFormat="1" applyFont="1" applyBorder="1" applyAlignment="1">
      <alignment horizontal="center" vertical="center" wrapText="1"/>
    </xf>
    <xf numFmtId="1" fontId="0" fillId="0" borderId="24" xfId="4" applyNumberFormat="1" applyFont="1" applyBorder="1" applyAlignment="1">
      <alignment horizontal="center" vertical="center" wrapText="1"/>
    </xf>
    <xf numFmtId="0" fontId="64" fillId="19" borderId="0" xfId="0" applyFont="1" applyFill="1"/>
    <xf numFmtId="0" fontId="71" fillId="3" borderId="6" xfId="0" applyFont="1" applyFill="1" applyBorder="1" applyAlignment="1">
      <alignment horizontal="center" vertical="center"/>
    </xf>
    <xf numFmtId="0" fontId="71" fillId="3" borderId="77" xfId="0" applyFont="1" applyFill="1" applyBorder="1" applyAlignment="1">
      <alignment horizontal="center" vertical="center"/>
    </xf>
    <xf numFmtId="0" fontId="71" fillId="3" borderId="24" xfId="0" applyFont="1" applyFill="1" applyBorder="1" applyAlignment="1">
      <alignment horizontal="center" vertical="center"/>
    </xf>
    <xf numFmtId="0" fontId="71" fillId="3" borderId="78" xfId="0" applyFont="1" applyFill="1" applyBorder="1" applyAlignment="1">
      <alignment horizontal="center" vertical="center"/>
    </xf>
    <xf numFmtId="0" fontId="72" fillId="0" borderId="0" xfId="0" applyFont="1" applyAlignment="1" applyProtection="1">
      <alignment vertical="center"/>
      <protection locked="0"/>
    </xf>
    <xf numFmtId="0" fontId="72" fillId="0" borderId="0" xfId="0" applyFont="1" applyProtection="1">
      <protection locked="0"/>
    </xf>
    <xf numFmtId="0" fontId="72" fillId="0" borderId="0" xfId="0" applyFont="1"/>
    <xf numFmtId="0" fontId="74" fillId="20" borderId="111" xfId="0" applyFont="1" applyFill="1" applyBorder="1" applyAlignment="1" applyProtection="1">
      <alignment horizontal="left" vertical="center" wrapText="1"/>
      <protection locked="0"/>
    </xf>
    <xf numFmtId="0" fontId="74" fillId="20" borderId="111" xfId="0" applyFont="1" applyFill="1" applyBorder="1" applyAlignment="1" applyProtection="1">
      <alignment horizontal="center" vertical="center"/>
      <protection locked="0"/>
    </xf>
    <xf numFmtId="0" fontId="75" fillId="5" borderId="111" xfId="0" applyFont="1" applyFill="1" applyBorder="1" applyAlignment="1" applyProtection="1">
      <alignment horizontal="center" vertical="center" wrapText="1"/>
      <protection locked="0"/>
    </xf>
    <xf numFmtId="0" fontId="72" fillId="0" borderId="0" xfId="0" applyFont="1" applyAlignment="1" applyProtection="1">
      <alignment horizontal="left" vertical="center"/>
      <protection locked="0"/>
    </xf>
    <xf numFmtId="0" fontId="74" fillId="0" borderId="0" xfId="0" applyFont="1" applyAlignment="1" applyProtection="1">
      <alignment horizontal="center" vertical="center"/>
      <protection locked="0"/>
    </xf>
    <xf numFmtId="0" fontId="72" fillId="0" borderId="0" xfId="0" applyFont="1" applyAlignment="1" applyProtection="1">
      <alignment horizontal="center" vertical="center"/>
      <protection locked="0"/>
    </xf>
    <xf numFmtId="0" fontId="72" fillId="0" borderId="0" xfId="0" applyFont="1" applyAlignment="1" applyProtection="1">
      <alignment horizontal="left"/>
      <protection locked="0"/>
    </xf>
    <xf numFmtId="0" fontId="72" fillId="0" borderId="0" xfId="0" applyFont="1" applyAlignment="1" applyProtection="1">
      <alignment horizontal="center"/>
      <protection locked="0"/>
    </xf>
    <xf numFmtId="0" fontId="76" fillId="21" borderId="114" xfId="0" applyFont="1" applyFill="1" applyBorder="1" applyAlignment="1">
      <alignment horizontal="center" vertical="center" wrapText="1" readingOrder="1"/>
    </xf>
    <xf numFmtId="0" fontId="78" fillId="3" borderId="114" xfId="0" applyFont="1" applyFill="1" applyBorder="1" applyAlignment="1">
      <alignment horizontal="center" vertical="center" wrapText="1" readingOrder="1"/>
    </xf>
    <xf numFmtId="0" fontId="78" fillId="3" borderId="114" xfId="0" applyFont="1" applyFill="1" applyBorder="1" applyAlignment="1">
      <alignment horizontal="left" vertical="center" wrapText="1"/>
    </xf>
    <xf numFmtId="0" fontId="78" fillId="3" borderId="114" xfId="0" applyFont="1" applyFill="1" applyBorder="1" applyAlignment="1">
      <alignment horizontal="center" vertical="center" wrapText="1"/>
    </xf>
    <xf numFmtId="0" fontId="72" fillId="3" borderId="0" xfId="0" applyFont="1" applyFill="1"/>
    <xf numFmtId="0" fontId="78" fillId="0" borderId="114" xfId="0" applyFont="1" applyBorder="1" applyAlignment="1">
      <alignment horizontal="center" vertical="center" wrapText="1" readingOrder="1"/>
    </xf>
    <xf numFmtId="0" fontId="78" fillId="0" borderId="114" xfId="0" applyFont="1" applyBorder="1" applyAlignment="1">
      <alignment horizontal="left" vertical="center" wrapText="1"/>
    </xf>
    <xf numFmtId="0" fontId="78" fillId="22" borderId="114" xfId="0" applyFont="1" applyFill="1" applyBorder="1" applyAlignment="1">
      <alignment horizontal="left" vertical="center" wrapText="1"/>
    </xf>
    <xf numFmtId="0" fontId="75" fillId="0" borderId="0" xfId="0" applyFont="1" applyAlignment="1">
      <alignment vertical="center" wrapText="1"/>
    </xf>
    <xf numFmtId="0" fontId="76" fillId="0" borderId="114" xfId="0" applyFont="1" applyBorder="1" applyAlignment="1">
      <alignment vertical="center" wrapText="1" readingOrder="1"/>
    </xf>
    <xf numFmtId="0" fontId="78" fillId="3" borderId="114" xfId="0" applyFont="1" applyFill="1" applyBorder="1" applyAlignment="1">
      <alignment horizontal="left" vertical="center" wrapText="1" readingOrder="1"/>
    </xf>
    <xf numFmtId="0" fontId="74" fillId="0" borderId="0" xfId="0" applyFont="1"/>
    <xf numFmtId="0" fontId="78" fillId="3" borderId="114" xfId="0" applyFont="1" applyFill="1" applyBorder="1" applyAlignment="1">
      <alignment horizontal="left" vertical="center"/>
    </xf>
    <xf numFmtId="0" fontId="78" fillId="3" borderId="114" xfId="0" applyFont="1" applyFill="1" applyBorder="1" applyAlignment="1">
      <alignment vertical="center" wrapText="1"/>
    </xf>
    <xf numFmtId="0" fontId="78" fillId="3" borderId="114" xfId="0" applyFont="1" applyFill="1" applyBorder="1" applyAlignment="1">
      <alignment vertical="center" wrapText="1" readingOrder="1"/>
    </xf>
    <xf numFmtId="0" fontId="78" fillId="3" borderId="114" xfId="0" applyFont="1" applyFill="1" applyBorder="1" applyAlignment="1">
      <alignment vertical="center"/>
    </xf>
    <xf numFmtId="0" fontId="78" fillId="3" borderId="114" xfId="0" applyFont="1" applyFill="1" applyBorder="1" applyAlignment="1">
      <alignment horizontal="center" vertical="center"/>
    </xf>
    <xf numFmtId="0" fontId="78" fillId="3" borderId="115" xfId="0" applyFont="1" applyFill="1" applyBorder="1" applyAlignment="1">
      <alignment horizontal="center" vertical="center" wrapText="1" readingOrder="1"/>
    </xf>
    <xf numFmtId="0" fontId="78" fillId="3" borderId="115" xfId="0" applyFont="1" applyFill="1" applyBorder="1" applyAlignment="1">
      <alignment horizontal="left" vertical="center" wrapText="1"/>
    </xf>
    <xf numFmtId="0" fontId="78" fillId="3" borderId="115" xfId="0" applyFont="1" applyFill="1" applyBorder="1" applyAlignment="1">
      <alignment horizontal="center" vertical="center"/>
    </xf>
    <xf numFmtId="0" fontId="76" fillId="0" borderId="0" xfId="0" applyFont="1" applyAlignment="1">
      <alignment vertical="center" wrapText="1" readingOrder="1"/>
    </xf>
    <xf numFmtId="0" fontId="78" fillId="3" borderId="0" xfId="0" applyFont="1" applyFill="1" applyAlignment="1">
      <alignment horizontal="center" vertical="center" wrapText="1" readingOrder="1"/>
    </xf>
    <xf numFmtId="0" fontId="78" fillId="0" borderId="0" xfId="0" applyFont="1" applyAlignment="1">
      <alignment vertical="center"/>
    </xf>
    <xf numFmtId="0" fontId="72" fillId="0" borderId="0" xfId="0" applyFont="1" applyAlignment="1">
      <alignment horizontal="left"/>
    </xf>
    <xf numFmtId="0" fontId="72" fillId="0" borderId="0" xfId="0" applyFont="1" applyAlignment="1">
      <alignment horizontal="center"/>
    </xf>
    <xf numFmtId="0" fontId="79" fillId="0" borderId="0" xfId="0" applyFont="1" applyAlignment="1">
      <alignment wrapText="1"/>
    </xf>
    <xf numFmtId="0" fontId="81" fillId="0" borderId="0" xfId="0" applyFont="1"/>
    <xf numFmtId="0" fontId="83" fillId="21" borderId="111" xfId="0" applyFont="1" applyFill="1" applyBorder="1" applyAlignment="1">
      <alignment horizontal="center" vertical="center"/>
    </xf>
    <xf numFmtId="0" fontId="83" fillId="5" borderId="111" xfId="0" applyFont="1" applyFill="1" applyBorder="1" applyAlignment="1">
      <alignment horizontal="center" vertical="center"/>
    </xf>
    <xf numFmtId="0" fontId="83" fillId="5" borderId="111" xfId="0" applyFont="1" applyFill="1" applyBorder="1" applyAlignment="1">
      <alignment vertical="center" wrapText="1"/>
    </xf>
    <xf numFmtId="0" fontId="83" fillId="3" borderId="111" xfId="0" applyFont="1" applyFill="1" applyBorder="1" applyAlignment="1">
      <alignment horizontal="left" vertical="top" wrapText="1"/>
    </xf>
    <xf numFmtId="0" fontId="84" fillId="3" borderId="111" xfId="0" applyFont="1" applyFill="1" applyBorder="1" applyAlignment="1">
      <alignment horizontal="center" vertical="center" wrapText="1"/>
    </xf>
    <xf numFmtId="0" fontId="85" fillId="3" borderId="111" xfId="0" applyFont="1" applyFill="1" applyBorder="1" applyAlignment="1">
      <alignment horizontal="center" vertical="center" wrapText="1"/>
    </xf>
    <xf numFmtId="0" fontId="85" fillId="3" borderId="111" xfId="0" applyFont="1" applyFill="1" applyBorder="1" applyAlignment="1">
      <alignment horizontal="left" vertical="center"/>
    </xf>
    <xf numFmtId="0" fontId="83" fillId="0" borderId="111" xfId="0" applyFont="1" applyBorder="1" applyAlignment="1">
      <alignment vertical="top" wrapText="1"/>
    </xf>
    <xf numFmtId="0" fontId="84" fillId="3" borderId="111" xfId="0" applyFont="1" applyFill="1" applyBorder="1" applyAlignment="1">
      <alignment horizontal="center" vertical="center"/>
    </xf>
    <xf numFmtId="0" fontId="85" fillId="3" borderId="111" xfId="0" applyFont="1" applyFill="1" applyBorder="1" applyAlignment="1">
      <alignment horizontal="center" vertical="center"/>
    </xf>
    <xf numFmtId="0" fontId="83" fillId="3" borderId="111" xfId="0" applyFont="1" applyFill="1" applyBorder="1" applyAlignment="1">
      <alignment horizontal="left" vertical="center" wrapText="1"/>
    </xf>
    <xf numFmtId="0" fontId="83" fillId="0" borderId="111" xfId="0" applyFont="1" applyBorder="1" applyAlignment="1">
      <alignment horizontal="left" vertical="center" wrapText="1"/>
    </xf>
    <xf numFmtId="0" fontId="85" fillId="0" borderId="111" xfId="0" applyFont="1" applyBorder="1" applyAlignment="1">
      <alignment horizontal="left" vertical="center"/>
    </xf>
    <xf numFmtId="0" fontId="81" fillId="0" borderId="0" xfId="0" applyFont="1" applyAlignment="1">
      <alignment horizontal="left"/>
    </xf>
    <xf numFmtId="0" fontId="79" fillId="0" borderId="0" xfId="0" applyFont="1" applyAlignment="1">
      <alignment horizontal="center"/>
    </xf>
    <xf numFmtId="0" fontId="81" fillId="0" borderId="0" xfId="0" applyFont="1" applyAlignment="1">
      <alignment horizontal="center"/>
    </xf>
    <xf numFmtId="0" fontId="86" fillId="0" borderId="121" xfId="0" applyFont="1" applyBorder="1" applyAlignment="1">
      <alignment horizontal="center" vertical="center" wrapText="1"/>
    </xf>
    <xf numFmtId="0" fontId="86" fillId="0" borderId="82" xfId="0" applyFont="1" applyBorder="1" applyAlignment="1">
      <alignment horizontal="center" vertical="center" wrapText="1"/>
    </xf>
    <xf numFmtId="0" fontId="87" fillId="0" borderId="80" xfId="0" applyFont="1" applyBorder="1" applyAlignment="1">
      <alignment horizontal="center" vertical="center" wrapText="1"/>
    </xf>
    <xf numFmtId="0" fontId="87" fillId="0" borderId="20" xfId="0" applyFont="1" applyBorder="1" applyAlignment="1">
      <alignment horizontal="center" vertical="center" wrapText="1"/>
    </xf>
    <xf numFmtId="0" fontId="86" fillId="0" borderId="122" xfId="0" applyFont="1" applyBorder="1" applyAlignment="1">
      <alignment horizontal="center" vertical="center" wrapText="1"/>
    </xf>
    <xf numFmtId="0" fontId="86" fillId="0" borderId="12" xfId="0" applyFont="1" applyBorder="1" applyAlignment="1">
      <alignment horizontal="center" vertical="center" wrapText="1"/>
    </xf>
    <xf numFmtId="14" fontId="87" fillId="0" borderId="20" xfId="0" applyNumberFormat="1" applyFont="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0" fillId="0" borderId="23" xfId="0" applyBorder="1" applyAlignment="1">
      <alignment horizontal="center" vertical="center" wrapText="1"/>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0" fontId="12" fillId="0" borderId="6" xfId="0" applyFont="1" applyBorder="1" applyAlignment="1">
      <alignment horizontal="center" vertical="center" wrapText="1"/>
    </xf>
    <xf numFmtId="2" fontId="0" fillId="0" borderId="23"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2" fontId="0" fillId="0" borderId="35" xfId="3" applyNumberFormat="1" applyFont="1" applyBorder="1" applyAlignment="1">
      <alignment horizontal="center" vertical="center" wrapText="1"/>
    </xf>
    <xf numFmtId="0" fontId="12" fillId="0" borderId="6" xfId="0" applyFont="1" applyBorder="1" applyAlignment="1">
      <alignment horizontal="center" vertical="center"/>
    </xf>
    <xf numFmtId="0" fontId="18" fillId="0" borderId="6" xfId="0" applyFont="1" applyBorder="1" applyAlignment="1">
      <alignment horizontal="center" vertical="center" wrapText="1"/>
    </xf>
    <xf numFmtId="0" fontId="54" fillId="0" borderId="6" xfId="0" applyFont="1" applyBorder="1" applyAlignment="1">
      <alignment horizontal="center" vertical="center" wrapText="1"/>
    </xf>
    <xf numFmtId="165" fontId="0" fillId="0" borderId="0" xfId="3" applyNumberFormat="1" applyFont="1" applyAlignment="1">
      <alignment horizontal="center" vertical="center"/>
    </xf>
    <xf numFmtId="3" fontId="0" fillId="0" borderId="35" xfId="0" applyNumberFormat="1" applyBorder="1" applyAlignment="1">
      <alignment horizontal="center" vertical="center" wrapText="1"/>
    </xf>
    <xf numFmtId="0" fontId="24" fillId="0" borderId="35" xfId="0" applyFont="1" applyBorder="1" applyAlignment="1" applyProtection="1">
      <alignment horizontal="center" vertical="center" wrapText="1"/>
      <protection locked="0"/>
    </xf>
    <xf numFmtId="0" fontId="11" fillId="3" borderId="0" xfId="0" applyFont="1" applyFill="1" applyAlignment="1">
      <alignment horizontal="center" vertical="center"/>
    </xf>
    <xf numFmtId="3" fontId="0" fillId="0" borderId="6" xfId="0" applyNumberFormat="1" applyBorder="1" applyAlignment="1">
      <alignment horizontal="center" vertical="center" wrapText="1"/>
    </xf>
    <xf numFmtId="0" fontId="24" fillId="0" borderId="6" xfId="0" applyFont="1" applyBorder="1" applyAlignment="1" applyProtection="1">
      <alignment horizontal="center" vertical="center" wrapText="1"/>
      <protection locked="0"/>
    </xf>
    <xf numFmtId="3" fontId="0" fillId="0" borderId="24" xfId="0" applyNumberFormat="1" applyBorder="1" applyAlignment="1">
      <alignment horizontal="center" vertical="center" wrapText="1"/>
    </xf>
    <xf numFmtId="0" fontId="24" fillId="0" borderId="24" xfId="0" applyFont="1" applyBorder="1" applyAlignment="1" applyProtection="1">
      <alignment horizontal="center" vertical="center" wrapText="1"/>
      <protection locked="0"/>
    </xf>
    <xf numFmtId="0" fontId="12" fillId="0" borderId="24" xfId="0" applyFont="1" applyBorder="1" applyAlignment="1" applyProtection="1">
      <alignment horizontal="center" vertical="center" wrapText="1"/>
      <protection locked="0"/>
    </xf>
    <xf numFmtId="0" fontId="24" fillId="0" borderId="28" xfId="0" applyFont="1" applyBorder="1" applyAlignment="1" applyProtection="1">
      <alignment horizontal="center" vertical="center" wrapText="1"/>
      <protection locked="0"/>
    </xf>
    <xf numFmtId="0" fontId="24" fillId="0" borderId="58" xfId="0" applyFont="1" applyBorder="1" applyAlignment="1" applyProtection="1">
      <alignment horizontal="center" vertical="center" wrapText="1"/>
      <protection locked="0"/>
    </xf>
    <xf numFmtId="3" fontId="0" fillId="0" borderId="0" xfId="0" applyNumberFormat="1" applyAlignment="1">
      <alignment horizontal="center" vertical="center"/>
    </xf>
    <xf numFmtId="2" fontId="0" fillId="0" borderId="0" xfId="3" applyNumberFormat="1" applyFont="1" applyAlignment="1">
      <alignment horizontal="center" vertical="center"/>
    </xf>
    <xf numFmtId="0" fontId="24" fillId="0" borderId="6" xfId="0" applyFont="1" applyBorder="1" applyAlignment="1" applyProtection="1">
      <alignment horizontal="justify" vertical="center" wrapText="1"/>
      <protection locked="0"/>
    </xf>
    <xf numFmtId="3" fontId="0" fillId="3" borderId="6" xfId="0" applyNumberFormat="1" applyFill="1" applyBorder="1" applyAlignment="1">
      <alignment horizontal="center" vertical="center" wrapText="1"/>
    </xf>
    <xf numFmtId="0" fontId="0" fillId="0" borderId="28" xfId="0" applyBorder="1" applyAlignment="1">
      <alignment horizontal="center" vertical="center" wrapText="1"/>
    </xf>
    <xf numFmtId="0" fontId="0" fillId="0" borderId="31" xfId="0" applyBorder="1" applyAlignment="1">
      <alignment horizontal="center" vertical="center" wrapText="1"/>
    </xf>
    <xf numFmtId="0" fontId="0" fillId="3" borderId="28" xfId="0" applyFill="1" applyBorder="1" applyAlignment="1">
      <alignment horizontal="center" vertical="center" wrapText="1"/>
    </xf>
    <xf numFmtId="3" fontId="0" fillId="23" borderId="35" xfId="0" applyNumberFormat="1" applyFill="1" applyBorder="1" applyAlignment="1">
      <alignment horizontal="center" vertical="center" wrapText="1"/>
    </xf>
    <xf numFmtId="0" fontId="0" fillId="23" borderId="6" xfId="0" applyFill="1" applyBorder="1" applyAlignment="1">
      <alignment horizontal="center" vertical="center" wrapText="1"/>
    </xf>
    <xf numFmtId="0" fontId="24" fillId="23" borderId="6" xfId="0" applyFont="1" applyFill="1" applyBorder="1" applyAlignment="1" applyProtection="1">
      <alignment horizontal="center" vertical="center" wrapText="1"/>
      <protection locked="0"/>
    </xf>
    <xf numFmtId="0" fontId="0" fillId="0" borderId="124" xfId="0" applyBorder="1" applyAlignment="1">
      <alignment horizontal="justify" vertical="center" wrapText="1"/>
    </xf>
    <xf numFmtId="2" fontId="0" fillId="0" borderId="6" xfId="3" applyNumberFormat="1" applyFont="1" applyBorder="1" applyAlignment="1">
      <alignment horizontal="left" vertical="center" wrapText="1"/>
    </xf>
    <xf numFmtId="164" fontId="19" fillId="15" borderId="0" xfId="0" applyNumberFormat="1" applyFont="1" applyFill="1" applyAlignment="1" applyProtection="1">
      <alignment horizontal="center" vertical="center" wrapText="1"/>
      <protection locked="0"/>
    </xf>
    <xf numFmtId="0" fontId="19" fillId="15" borderId="0" xfId="0" applyFont="1" applyFill="1" applyAlignment="1" applyProtection="1">
      <alignment horizontal="center" vertical="center" wrapText="1"/>
      <protection locked="0"/>
    </xf>
    <xf numFmtId="0" fontId="26" fillId="0" borderId="0" xfId="0" applyFont="1" applyAlignment="1">
      <alignment horizontal="center" wrapText="1"/>
    </xf>
    <xf numFmtId="0" fontId="22" fillId="0" borderId="0" xfId="0" applyFont="1" applyAlignment="1">
      <alignment horizontal="center"/>
    </xf>
    <xf numFmtId="0" fontId="19" fillId="15" borderId="0" xfId="0" applyFont="1" applyFill="1" applyAlignment="1" applyProtection="1">
      <alignment horizontal="center" vertical="center"/>
      <protection locked="0"/>
    </xf>
    <xf numFmtId="0" fontId="23" fillId="0" borderId="0" xfId="0" applyFont="1" applyAlignment="1">
      <alignment horizontal="center"/>
    </xf>
    <xf numFmtId="0" fontId="0" fillId="0" borderId="79" xfId="0" applyBorder="1" applyAlignment="1">
      <alignment horizontal="left" vertical="top" wrapText="1"/>
    </xf>
    <xf numFmtId="0" fontId="0" fillId="0" borderId="81" xfId="0" applyBorder="1" applyAlignment="1">
      <alignment horizontal="left" vertical="top" wrapText="1"/>
    </xf>
    <xf numFmtId="0" fontId="0" fillId="0" borderId="82" xfId="0" applyBorder="1" applyAlignment="1">
      <alignment horizontal="left" vertical="top" wrapText="1"/>
    </xf>
    <xf numFmtId="0" fontId="0" fillId="0" borderId="11" xfId="0" applyBorder="1" applyAlignment="1">
      <alignment horizontal="left" vertical="top" wrapText="1"/>
    </xf>
    <xf numFmtId="0" fontId="0" fillId="0" borderId="0" xfId="0" applyAlignment="1">
      <alignment horizontal="left" vertical="top" wrapText="1"/>
    </xf>
    <xf numFmtId="0" fontId="0" fillId="0" borderId="12" xfId="0" applyBorder="1" applyAlignment="1">
      <alignment horizontal="left" vertical="top" wrapText="1"/>
    </xf>
    <xf numFmtId="0" fontId="0" fillId="0" borderId="18" xfId="0" applyBorder="1" applyAlignment="1">
      <alignment horizontal="left" vertical="top"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73" fillId="0" borderId="0" xfId="0" applyFont="1" applyAlignment="1" applyProtection="1">
      <alignment horizontal="center" vertical="center" wrapText="1"/>
      <protection locked="0"/>
    </xf>
    <xf numFmtId="0" fontId="75" fillId="5" borderId="112" xfId="0" applyFont="1" applyFill="1" applyBorder="1" applyAlignment="1" applyProtection="1">
      <alignment horizontal="center" vertical="center" wrapText="1"/>
      <protection locked="0"/>
    </xf>
    <xf numFmtId="0" fontId="75" fillId="5" borderId="113" xfId="0" applyFont="1" applyFill="1" applyBorder="1" applyAlignment="1" applyProtection="1">
      <alignment horizontal="center" vertical="center" wrapText="1"/>
      <protection locked="0"/>
    </xf>
    <xf numFmtId="0" fontId="75" fillId="5" borderId="111" xfId="0" applyFont="1" applyFill="1" applyBorder="1" applyAlignment="1" applyProtection="1">
      <alignment horizontal="center" vertical="center"/>
      <protection locked="0"/>
    </xf>
    <xf numFmtId="0" fontId="74" fillId="5" borderId="111" xfId="0" applyFont="1" applyFill="1" applyBorder="1" applyAlignment="1" applyProtection="1">
      <alignment horizontal="center" vertical="center"/>
      <protection locked="0"/>
    </xf>
    <xf numFmtId="0" fontId="76" fillId="0" borderId="111" xfId="0" applyFont="1" applyBorder="1" applyAlignment="1" applyProtection="1">
      <alignment horizontal="center" vertical="center"/>
      <protection locked="0"/>
    </xf>
    <xf numFmtId="0" fontId="76" fillId="21" borderId="111" xfId="0" applyFont="1" applyFill="1" applyBorder="1" applyAlignment="1" applyProtection="1">
      <alignment horizontal="center" vertical="center"/>
      <protection locked="0"/>
    </xf>
    <xf numFmtId="0" fontId="72" fillId="5" borderId="111" xfId="0" applyFont="1" applyFill="1" applyBorder="1" applyAlignment="1" applyProtection="1">
      <alignment horizontal="center" vertical="center" wrapText="1"/>
      <protection locked="0"/>
    </xf>
    <xf numFmtId="0" fontId="72" fillId="5" borderId="111" xfId="0" applyFont="1" applyFill="1" applyBorder="1" applyAlignment="1" applyProtection="1">
      <alignment horizontal="center" vertical="center"/>
      <protection locked="0"/>
    </xf>
    <xf numFmtId="0" fontId="75" fillId="5" borderId="111" xfId="0" applyFont="1" applyFill="1" applyBorder="1" applyAlignment="1" applyProtection="1">
      <alignment horizontal="left" vertical="center" wrapText="1"/>
      <protection locked="0"/>
    </xf>
    <xf numFmtId="0" fontId="76" fillId="0" borderId="114" xfId="0" applyFont="1" applyBorder="1" applyAlignment="1">
      <alignment horizontal="center" vertical="center" wrapText="1" readingOrder="1"/>
    </xf>
    <xf numFmtId="0" fontId="77" fillId="20" borderId="114" xfId="0" applyFont="1" applyFill="1" applyBorder="1" applyAlignment="1">
      <alignment horizontal="center" vertical="center" wrapText="1" readingOrder="1"/>
    </xf>
    <xf numFmtId="0" fontId="76" fillId="3" borderId="114" xfId="0" applyFont="1" applyFill="1" applyBorder="1" applyAlignment="1">
      <alignment horizontal="center" vertical="center" wrapText="1" readingOrder="1"/>
    </xf>
    <xf numFmtId="0" fontId="76" fillId="0" borderId="114" xfId="0" applyFont="1" applyBorder="1" applyAlignment="1">
      <alignment horizontal="left" vertical="center" wrapText="1" readingOrder="1"/>
    </xf>
    <xf numFmtId="0" fontId="76" fillId="0" borderId="115" xfId="0" applyFont="1" applyBorder="1" applyAlignment="1">
      <alignment horizontal="center" vertical="center" wrapText="1" readingOrder="1"/>
    </xf>
    <xf numFmtId="0" fontId="76" fillId="0" borderId="116" xfId="0" applyFont="1" applyBorder="1" applyAlignment="1">
      <alignment horizontal="center" vertical="center" wrapText="1" readingOrder="1"/>
    </xf>
    <xf numFmtId="0" fontId="76" fillId="0" borderId="117" xfId="0" applyFont="1" applyBorder="1" applyAlignment="1">
      <alignment horizontal="center" vertical="center" wrapText="1" readingOrder="1"/>
    </xf>
    <xf numFmtId="0" fontId="82" fillId="20" borderId="111" xfId="0" applyFont="1" applyFill="1" applyBorder="1" applyAlignment="1">
      <alignment horizontal="center"/>
    </xf>
    <xf numFmtId="0" fontId="80" fillId="0" borderId="0" xfId="0" applyFont="1" applyAlignment="1">
      <alignment horizontal="center" vertical="center" wrapText="1"/>
    </xf>
    <xf numFmtId="0" fontId="83" fillId="21" borderId="111" xfId="0" applyFont="1" applyFill="1" applyBorder="1" applyAlignment="1">
      <alignment horizontal="center" vertical="center" wrapText="1"/>
    </xf>
    <xf numFmtId="0" fontId="83" fillId="21" borderId="111" xfId="0" applyFont="1" applyFill="1" applyBorder="1" applyAlignment="1">
      <alignment horizontal="center" vertical="center"/>
    </xf>
    <xf numFmtId="0" fontId="58" fillId="4" borderId="7" xfId="1" applyFont="1" applyFill="1" applyBorder="1" applyAlignment="1">
      <alignment horizontal="center" vertical="center" wrapText="1"/>
    </xf>
    <xf numFmtId="0" fontId="58" fillId="4" borderId="8" xfId="1" applyFont="1" applyFill="1" applyBorder="1" applyAlignment="1">
      <alignment horizontal="center" vertical="center" wrapText="1"/>
    </xf>
    <xf numFmtId="0" fontId="58" fillId="4" borderId="97" xfId="1" applyFont="1" applyFill="1" applyBorder="1" applyAlignment="1">
      <alignment horizontal="center" vertical="center" wrapText="1"/>
    </xf>
    <xf numFmtId="0" fontId="59" fillId="3" borderId="9" xfId="1" quotePrefix="1" applyFont="1" applyFill="1" applyBorder="1" applyAlignment="1">
      <alignment horizontal="left" vertical="top" wrapText="1"/>
    </xf>
    <xf numFmtId="0" fontId="59" fillId="3" borderId="10" xfId="1" quotePrefix="1" applyFont="1" applyFill="1" applyBorder="1" applyAlignment="1">
      <alignment horizontal="left" vertical="top" wrapText="1"/>
    </xf>
    <xf numFmtId="0" fontId="60" fillId="3" borderId="10" xfId="1" quotePrefix="1" applyFont="1" applyFill="1" applyBorder="1" applyAlignment="1">
      <alignment horizontal="left" vertical="top" wrapText="1"/>
    </xf>
    <xf numFmtId="0" fontId="60" fillId="3" borderId="99" xfId="1" quotePrefix="1" applyFont="1" applyFill="1" applyBorder="1" applyAlignment="1">
      <alignment horizontal="left" vertical="top" wrapText="1"/>
    </xf>
    <xf numFmtId="0" fontId="54" fillId="3" borderId="13" xfId="1" quotePrefix="1" applyFont="1" applyFill="1" applyBorder="1" applyAlignment="1">
      <alignment horizontal="justify" vertical="center" wrapText="1"/>
    </xf>
    <xf numFmtId="0" fontId="54" fillId="3" borderId="14" xfId="1" quotePrefix="1" applyFont="1" applyFill="1" applyBorder="1" applyAlignment="1">
      <alignment horizontal="justify" vertical="center" wrapText="1"/>
    </xf>
    <xf numFmtId="0" fontId="54" fillId="3" borderId="100" xfId="1" quotePrefix="1" applyFont="1" applyFill="1" applyBorder="1" applyAlignment="1">
      <alignment horizontal="justify" vertical="center" wrapText="1"/>
    </xf>
    <xf numFmtId="0" fontId="55" fillId="0" borderId="11" xfId="1" quotePrefix="1" applyFont="1" applyBorder="1" applyAlignment="1">
      <alignment horizontal="left" vertical="top" wrapText="1"/>
    </xf>
    <xf numFmtId="0" fontId="55" fillId="0" borderId="0" xfId="1" quotePrefix="1" applyFont="1" applyAlignment="1">
      <alignment horizontal="left" vertical="top" wrapText="1"/>
    </xf>
    <xf numFmtId="0" fontId="55" fillId="0" borderId="12" xfId="1" quotePrefix="1" applyFont="1" applyBorder="1" applyAlignment="1">
      <alignment horizontal="left" vertical="top" wrapText="1"/>
    </xf>
    <xf numFmtId="0" fontId="62" fillId="4" borderId="81" xfId="2" applyFont="1" applyFill="1" applyBorder="1" applyAlignment="1">
      <alignment horizontal="center" vertical="center" wrapText="1"/>
    </xf>
    <xf numFmtId="0" fontId="62" fillId="4" borderId="101" xfId="2" applyFont="1" applyFill="1" applyBorder="1" applyAlignment="1">
      <alignment horizontal="center" vertical="center" wrapText="1"/>
    </xf>
    <xf numFmtId="0" fontId="62" fillId="4" borderId="102" xfId="1" applyFont="1" applyFill="1" applyBorder="1" applyAlignment="1">
      <alignment horizontal="center" vertical="center"/>
    </xf>
    <xf numFmtId="0" fontId="62" fillId="4" borderId="97" xfId="1" applyFont="1" applyFill="1" applyBorder="1" applyAlignment="1">
      <alignment horizontal="center" vertical="center"/>
    </xf>
    <xf numFmtId="0" fontId="61" fillId="3" borderId="17" xfId="0" applyFont="1" applyFill="1" applyBorder="1" applyAlignment="1">
      <alignment horizontal="left" vertical="center" wrapText="1"/>
    </xf>
    <xf numFmtId="0" fontId="61" fillId="3" borderId="15" xfId="0" applyFont="1" applyFill="1" applyBorder="1" applyAlignment="1">
      <alignment horizontal="left" vertical="center" wrapText="1"/>
    </xf>
    <xf numFmtId="0" fontId="55" fillId="3" borderId="16" xfId="1" applyFont="1" applyFill="1" applyBorder="1" applyAlignment="1">
      <alignment horizontal="justify" vertical="center" wrapText="1"/>
    </xf>
    <xf numFmtId="0" fontId="55" fillId="3" borderId="103" xfId="1" applyFont="1" applyFill="1" applyBorder="1" applyAlignment="1">
      <alignment horizontal="justify" vertical="center" wrapText="1"/>
    </xf>
    <xf numFmtId="0" fontId="61" fillId="3" borderId="73" xfId="0" applyFont="1" applyFill="1" applyBorder="1" applyAlignment="1">
      <alignment vertical="center" wrapText="1"/>
    </xf>
    <xf numFmtId="0" fontId="61" fillId="3" borderId="17" xfId="0" applyFont="1" applyFill="1" applyBorder="1" applyAlignment="1">
      <alignment vertical="center" wrapText="1"/>
    </xf>
    <xf numFmtId="0" fontId="61" fillId="3" borderId="86" xfId="0" applyFont="1" applyFill="1" applyBorder="1" applyAlignment="1">
      <alignment vertical="center" wrapText="1"/>
    </xf>
    <xf numFmtId="0" fontId="61" fillId="3" borderId="87" xfId="0" applyFont="1" applyFill="1" applyBorder="1" applyAlignment="1">
      <alignment vertical="center" wrapText="1"/>
    </xf>
    <xf numFmtId="0" fontId="61" fillId="3" borderId="15" xfId="0" applyFont="1" applyFill="1" applyBorder="1" applyAlignment="1">
      <alignment vertical="center" wrapText="1"/>
    </xf>
    <xf numFmtId="0" fontId="55" fillId="3" borderId="0" xfId="1" applyFont="1" applyFill="1" applyAlignment="1">
      <alignment horizontal="left" vertical="center" wrapText="1"/>
    </xf>
    <xf numFmtId="0" fontId="0" fillId="0" borderId="0" xfId="0" applyAlignment="1">
      <alignment horizontal="left" vertical="center" wrapText="1"/>
    </xf>
    <xf numFmtId="0" fontId="0" fillId="0" borderId="12" xfId="0" applyBorder="1" applyAlignment="1">
      <alignment horizontal="left" vertical="center" wrapText="1"/>
    </xf>
    <xf numFmtId="0" fontId="55" fillId="3" borderId="11" xfId="1" applyFont="1" applyFill="1" applyBorder="1" applyAlignment="1">
      <alignment horizontal="left" vertical="top" wrapText="1"/>
    </xf>
    <xf numFmtId="0" fontId="55" fillId="3" borderId="0" xfId="1" applyFont="1" applyFill="1" applyAlignment="1">
      <alignment horizontal="left" vertical="top" wrapText="1"/>
    </xf>
    <xf numFmtId="0" fontId="55" fillId="3" borderId="12" xfId="1" applyFont="1" applyFill="1" applyBorder="1" applyAlignment="1">
      <alignment horizontal="left" vertical="top" wrapText="1"/>
    </xf>
    <xf numFmtId="0" fontId="62" fillId="4" borderId="88" xfId="2" applyFont="1" applyFill="1" applyBorder="1" applyAlignment="1">
      <alignment horizontal="center" vertical="center" wrapText="1"/>
    </xf>
    <xf numFmtId="0" fontId="62" fillId="4" borderId="88" xfId="1" applyFont="1" applyFill="1" applyBorder="1" applyAlignment="1">
      <alignment horizontal="center" vertical="center"/>
    </xf>
    <xf numFmtId="0" fontId="62" fillId="4" borderId="105" xfId="1" applyFont="1" applyFill="1" applyBorder="1" applyAlignment="1">
      <alignment horizontal="center" vertical="center"/>
    </xf>
    <xf numFmtId="0" fontId="61" fillId="3" borderId="6" xfId="0" applyFont="1" applyFill="1" applyBorder="1" applyAlignment="1">
      <alignment horizontal="left" vertical="center" wrapText="1"/>
    </xf>
    <xf numFmtId="0" fontId="55" fillId="3" borderId="6" xfId="1" applyFont="1" applyFill="1" applyBorder="1" applyAlignment="1">
      <alignment horizontal="justify" vertical="center" wrapText="1"/>
    </xf>
    <xf numFmtId="0" fontId="55" fillId="3" borderId="77" xfId="1" applyFont="1" applyFill="1" applyBorder="1" applyAlignment="1">
      <alignment horizontal="justify" vertical="center" wrapText="1"/>
    </xf>
    <xf numFmtId="0" fontId="61" fillId="7" borderId="6" xfId="0" applyFont="1" applyFill="1" applyBorder="1" applyAlignment="1">
      <alignment horizontal="left" vertical="center" wrapText="1"/>
    </xf>
    <xf numFmtId="0" fontId="55" fillId="3" borderId="72" xfId="1" applyFont="1" applyFill="1" applyBorder="1" applyAlignment="1">
      <alignment horizontal="justify" vertical="center" wrapText="1"/>
    </xf>
    <xf numFmtId="0" fontId="61" fillId="7" borderId="29" xfId="0" applyFont="1" applyFill="1" applyBorder="1" applyAlignment="1">
      <alignment horizontal="left" vertical="center" wrapText="1"/>
    </xf>
    <xf numFmtId="0" fontId="61" fillId="7" borderId="31" xfId="0" applyFont="1" applyFill="1" applyBorder="1" applyAlignment="1">
      <alignment horizontal="left" vertical="center" wrapText="1"/>
    </xf>
    <xf numFmtId="0" fontId="65" fillId="3" borderId="6" xfId="1" applyFont="1" applyFill="1" applyBorder="1" applyAlignment="1">
      <alignment horizontal="justify" vertical="center" wrapText="1"/>
    </xf>
    <xf numFmtId="0" fontId="65" fillId="3" borderId="77" xfId="1" applyFont="1" applyFill="1" applyBorder="1" applyAlignment="1">
      <alignment horizontal="justify" vertical="center" wrapText="1"/>
    </xf>
    <xf numFmtId="0" fontId="61" fillId="3" borderId="29" xfId="0" applyFont="1" applyFill="1" applyBorder="1" applyAlignment="1">
      <alignment horizontal="left" vertical="center" wrapText="1"/>
    </xf>
    <xf numFmtId="0" fontId="61" fillId="3" borderId="31" xfId="0" applyFont="1" applyFill="1" applyBorder="1" applyAlignment="1">
      <alignment horizontal="left" vertical="center" wrapText="1"/>
    </xf>
    <xf numFmtId="0" fontId="65" fillId="3" borderId="0" xfId="1" applyFont="1" applyFill="1" applyAlignment="1">
      <alignment horizontal="left" vertical="center" wrapText="1"/>
    </xf>
    <xf numFmtId="0" fontId="8" fillId="3" borderId="11" xfId="1" applyFill="1" applyBorder="1" applyAlignment="1">
      <alignment horizontal="left" vertical="top" wrapText="1"/>
    </xf>
    <xf numFmtId="0" fontId="8" fillId="3" borderId="0" xfId="1" applyFill="1" applyAlignment="1">
      <alignment horizontal="left" vertical="top" wrapText="1"/>
    </xf>
    <xf numFmtId="0" fontId="8" fillId="3" borderId="12" xfId="1" applyFill="1" applyBorder="1" applyAlignment="1">
      <alignment horizontal="left" vertical="top" wrapText="1"/>
    </xf>
    <xf numFmtId="0" fontId="8" fillId="3" borderId="18" xfId="1" applyFill="1" applyBorder="1" applyAlignment="1">
      <alignment horizontal="left" vertical="top" wrapText="1"/>
    </xf>
    <xf numFmtId="0" fontId="8" fillId="3" borderId="19" xfId="1" applyFill="1" applyBorder="1" applyAlignment="1">
      <alignment horizontal="left" vertical="top" wrapText="1"/>
    </xf>
    <xf numFmtId="0" fontId="8" fillId="3" borderId="20" xfId="1" applyFill="1" applyBorder="1" applyAlignment="1">
      <alignment horizontal="left" vertical="top" wrapText="1"/>
    </xf>
    <xf numFmtId="0" fontId="55" fillId="3" borderId="29" xfId="1" applyFont="1" applyFill="1" applyBorder="1" applyAlignment="1">
      <alignment horizontal="justify" vertical="center" wrapText="1"/>
    </xf>
    <xf numFmtId="0" fontId="55" fillId="3" borderId="98" xfId="1" applyFont="1" applyFill="1" applyBorder="1" applyAlignment="1">
      <alignment horizontal="justify" vertical="center" wrapText="1"/>
    </xf>
    <xf numFmtId="0" fontId="65" fillId="3" borderId="0" xfId="1" applyFont="1" applyFill="1" applyAlignment="1">
      <alignment horizontal="center" vertical="center" wrapText="1"/>
    </xf>
    <xf numFmtId="0" fontId="65" fillId="3" borderId="0" xfId="1" applyFont="1" applyFill="1" applyAlignment="1">
      <alignment horizontal="justify" vertical="center" wrapText="1"/>
    </xf>
    <xf numFmtId="0" fontId="0" fillId="3" borderId="123" xfId="0" applyFill="1" applyBorder="1" applyAlignment="1">
      <alignment horizontal="center" vertical="center" wrapText="1"/>
    </xf>
    <xf numFmtId="0" fontId="0" fillId="0" borderId="35" xfId="0" applyBorder="1" applyAlignment="1">
      <alignment horizontal="center" vertical="center" wrapText="1"/>
    </xf>
    <xf numFmtId="0" fontId="0" fillId="0" borderId="6" xfId="0" applyBorder="1" applyAlignment="1">
      <alignment horizontal="center" vertical="center" wrapText="1"/>
    </xf>
    <xf numFmtId="0" fontId="0" fillId="0" borderId="24" xfId="0" applyBorder="1" applyAlignment="1">
      <alignment horizontal="center" vertical="center" wrapText="1"/>
    </xf>
    <xf numFmtId="0" fontId="12" fillId="0" borderId="3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24" xfId="0" applyFont="1" applyBorder="1" applyAlignment="1">
      <alignment horizontal="center" vertical="center" wrapText="1"/>
    </xf>
    <xf numFmtId="0" fontId="0" fillId="11" borderId="93" xfId="0" applyFill="1" applyBorder="1" applyAlignment="1">
      <alignment horizontal="center" vertical="center" wrapText="1"/>
    </xf>
    <xf numFmtId="0" fontId="0" fillId="11" borderId="95" xfId="0" applyFill="1" applyBorder="1" applyAlignment="1">
      <alignment horizontal="center" vertical="center" wrapText="1"/>
    </xf>
    <xf numFmtId="0" fontId="0" fillId="11" borderId="96" xfId="0" applyFill="1" applyBorder="1" applyAlignment="1">
      <alignment horizontal="center" vertical="center" wrapText="1"/>
    </xf>
    <xf numFmtId="0" fontId="0" fillId="0" borderId="28" xfId="0" applyBorder="1" applyAlignment="1">
      <alignment horizontal="center" vertical="center" wrapText="1"/>
    </xf>
    <xf numFmtId="0" fontId="0" fillId="0" borderId="23" xfId="0" applyBorder="1" applyAlignment="1">
      <alignment horizontal="center" vertical="center" wrapText="1"/>
    </xf>
    <xf numFmtId="0" fontId="0" fillId="3" borderId="94" xfId="0" applyFill="1" applyBorder="1" applyAlignment="1">
      <alignment horizontal="center" vertical="center" wrapText="1"/>
    </xf>
    <xf numFmtId="0" fontId="0" fillId="3" borderId="95" xfId="0" applyFill="1" applyBorder="1" applyAlignment="1">
      <alignment horizontal="center" vertical="center" wrapText="1"/>
    </xf>
    <xf numFmtId="0" fontId="0" fillId="3" borderId="96" xfId="0" applyFill="1" applyBorder="1" applyAlignment="1">
      <alignment horizontal="center" vertical="center" wrapText="1"/>
    </xf>
    <xf numFmtId="0" fontId="0" fillId="3" borderId="127" xfId="0" applyFill="1" applyBorder="1" applyAlignment="1">
      <alignment horizontal="center" vertical="center" wrapText="1"/>
    </xf>
    <xf numFmtId="0" fontId="12" fillId="0" borderId="32" xfId="0" applyFont="1" applyBorder="1" applyAlignment="1">
      <alignment horizontal="center" vertical="center" wrapText="1"/>
    </xf>
    <xf numFmtId="0" fontId="12" fillId="0" borderId="123" xfId="0" applyFont="1" applyBorder="1" applyAlignment="1">
      <alignment horizontal="center" vertical="center" wrapText="1"/>
    </xf>
    <xf numFmtId="9" fontId="0" fillId="0" borderId="35" xfId="4" applyFont="1" applyBorder="1" applyAlignment="1">
      <alignment horizontal="center" vertical="center" wrapText="1"/>
    </xf>
    <xf numFmtId="9" fontId="0" fillId="0" borderId="6" xfId="4" applyFont="1" applyBorder="1" applyAlignment="1">
      <alignment horizontal="center" vertical="center" wrapText="1"/>
    </xf>
    <xf numFmtId="9" fontId="0" fillId="0" borderId="24" xfId="4" applyFont="1" applyBorder="1" applyAlignment="1">
      <alignment horizontal="center" vertical="center" wrapText="1"/>
    </xf>
    <xf numFmtId="0" fontId="27" fillId="0" borderId="35" xfId="0" applyFont="1" applyBorder="1" applyAlignment="1">
      <alignment horizontal="center" vertical="center" wrapText="1"/>
    </xf>
    <xf numFmtId="0" fontId="27" fillId="0" borderId="6" xfId="0" applyFont="1" applyBorder="1" applyAlignment="1">
      <alignment horizontal="center" vertical="center" wrapText="1"/>
    </xf>
    <xf numFmtId="0" fontId="27" fillId="0" borderId="24" xfId="0" applyFont="1" applyBorder="1" applyAlignment="1">
      <alignment horizontal="center" vertical="center" wrapText="1"/>
    </xf>
    <xf numFmtId="0" fontId="0" fillId="0" borderId="124" xfId="0" applyBorder="1" applyAlignment="1">
      <alignment horizontal="center" vertical="center" wrapText="1"/>
    </xf>
    <xf numFmtId="0" fontId="0" fillId="0" borderId="125" xfId="0" applyBorder="1" applyAlignment="1">
      <alignment horizontal="center" vertical="center" wrapText="1"/>
    </xf>
    <xf numFmtId="0" fontId="0" fillId="0" borderId="126" xfId="0" applyBorder="1" applyAlignment="1">
      <alignment horizontal="center" vertical="center" wrapText="1"/>
    </xf>
    <xf numFmtId="0" fontId="0" fillId="0" borderId="46" xfId="0" applyBorder="1" applyAlignment="1">
      <alignment horizontal="center" vertical="center" wrapText="1"/>
    </xf>
    <xf numFmtId="9" fontId="53" fillId="0" borderId="23" xfId="4" applyFont="1" applyBorder="1" applyAlignment="1">
      <alignment horizontal="center" vertical="center" wrapText="1"/>
    </xf>
    <xf numFmtId="9" fontId="53" fillId="0" borderId="6" xfId="4" applyFont="1" applyBorder="1" applyAlignment="1">
      <alignment horizontal="center" vertical="center" wrapText="1"/>
    </xf>
    <xf numFmtId="9" fontId="53" fillId="0" borderId="24" xfId="4" applyFont="1" applyBorder="1" applyAlignment="1">
      <alignment horizontal="center" vertical="center" wrapText="1"/>
    </xf>
    <xf numFmtId="0" fontId="0" fillId="0" borderId="94" xfId="0" applyBorder="1" applyAlignment="1">
      <alignment horizontal="center" vertical="center" wrapText="1"/>
    </xf>
    <xf numFmtId="0" fontId="0" fillId="0" borderId="95" xfId="0" applyBorder="1" applyAlignment="1">
      <alignment horizontal="center" vertical="center" wrapText="1"/>
    </xf>
    <xf numFmtId="0" fontId="0" fillId="0" borderId="96" xfId="0" applyBorder="1" applyAlignment="1">
      <alignment horizontal="center" vertical="center" wrapText="1"/>
    </xf>
    <xf numFmtId="9" fontId="53" fillId="0" borderId="35" xfId="4" applyFont="1" applyBorder="1" applyAlignment="1">
      <alignment horizontal="center" vertical="center" wrapText="1"/>
    </xf>
    <xf numFmtId="0" fontId="52" fillId="0" borderId="35" xfId="0" applyFont="1" applyBorder="1" applyAlignment="1">
      <alignment horizontal="center" vertical="center" wrapText="1"/>
    </xf>
    <xf numFmtId="0" fontId="52" fillId="0" borderId="6" xfId="0" applyFont="1" applyBorder="1" applyAlignment="1">
      <alignment horizontal="center" vertical="center" wrapText="1"/>
    </xf>
    <xf numFmtId="0" fontId="52" fillId="0" borderId="24" xfId="0" applyFont="1" applyBorder="1" applyAlignment="1">
      <alignment horizontal="center" vertical="center" wrapText="1"/>
    </xf>
    <xf numFmtId="0" fontId="6" fillId="3" borderId="33"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34" xfId="0" applyFont="1" applyFill="1" applyBorder="1" applyAlignment="1">
      <alignment horizontal="center" vertical="center"/>
    </xf>
    <xf numFmtId="0" fontId="6" fillId="3" borderId="0" xfId="0" applyFont="1" applyFill="1" applyAlignment="1">
      <alignment horizontal="center" vertical="center"/>
    </xf>
    <xf numFmtId="0" fontId="5" fillId="4" borderId="6" xfId="0" applyFont="1" applyFill="1" applyBorder="1" applyAlignment="1">
      <alignment horizontal="left" vertical="center"/>
    </xf>
    <xf numFmtId="0" fontId="4" fillId="4" borderId="39" xfId="0" applyFont="1" applyFill="1" applyBorder="1" applyAlignment="1">
      <alignment horizontal="center" vertical="center" textRotation="1"/>
    </xf>
    <xf numFmtId="0" fontId="4" fillId="4" borderId="65" xfId="0" applyFont="1" applyFill="1" applyBorder="1" applyAlignment="1">
      <alignment horizontal="center" vertical="center" textRotation="1"/>
    </xf>
    <xf numFmtId="0" fontId="4" fillId="4" borderId="55" xfId="0" applyFont="1" applyFill="1" applyBorder="1" applyAlignment="1">
      <alignment horizontal="center" vertical="center" wrapText="1"/>
    </xf>
    <xf numFmtId="0" fontId="4" fillId="4" borderId="0" xfId="0" applyFont="1" applyFill="1" applyAlignment="1">
      <alignment horizontal="center" vertical="center"/>
    </xf>
    <xf numFmtId="0" fontId="4" fillId="4" borderId="90" xfId="0" applyFont="1" applyFill="1" applyBorder="1" applyAlignment="1">
      <alignment horizontal="center" vertical="center" wrapText="1"/>
    </xf>
    <xf numFmtId="0" fontId="4" fillId="4" borderId="65" xfId="0" applyFont="1" applyFill="1" applyBorder="1" applyAlignment="1">
      <alignment horizontal="center" vertical="center" wrapText="1"/>
    </xf>
    <xf numFmtId="0" fontId="2" fillId="3" borderId="6"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wrapText="1"/>
      <protection locked="0"/>
    </xf>
    <xf numFmtId="0" fontId="4" fillId="16" borderId="39" xfId="0" applyFont="1" applyFill="1" applyBorder="1" applyAlignment="1" applyProtection="1">
      <alignment horizontal="center" vertical="center" wrapText="1"/>
      <protection locked="0"/>
    </xf>
    <xf numFmtId="0" fontId="4" fillId="16" borderId="91" xfId="0" applyFont="1" applyFill="1" applyBorder="1" applyAlignment="1" applyProtection="1">
      <alignment horizontal="center" vertical="center" wrapText="1"/>
      <protection locked="0"/>
    </xf>
    <xf numFmtId="0" fontId="4" fillId="16" borderId="65" xfId="0" applyFont="1" applyFill="1" applyBorder="1" applyAlignment="1" applyProtection="1">
      <alignment horizontal="center" vertical="center" wrapText="1"/>
      <protection locked="0"/>
    </xf>
    <xf numFmtId="0" fontId="4" fillId="16" borderId="51" xfId="0" applyFont="1" applyFill="1" applyBorder="1" applyAlignment="1" applyProtection="1">
      <alignment horizontal="center" vertical="center"/>
      <protection locked="0"/>
    </xf>
    <xf numFmtId="0" fontId="4" fillId="16" borderId="52" xfId="0" applyFont="1" applyFill="1" applyBorder="1" applyAlignment="1" applyProtection="1">
      <alignment horizontal="center" vertical="center"/>
      <protection locked="0"/>
    </xf>
    <xf numFmtId="0" fontId="4" fillId="4" borderId="39" xfId="0" applyFont="1" applyFill="1" applyBorder="1" applyAlignment="1">
      <alignment horizontal="center" vertical="center" wrapText="1"/>
    </xf>
    <xf numFmtId="0" fontId="4" fillId="4" borderId="106" xfId="0" applyFont="1" applyFill="1" applyBorder="1" applyAlignment="1">
      <alignment horizontal="center" vertical="center"/>
    </xf>
    <xf numFmtId="0" fontId="4" fillId="4" borderId="107" xfId="0" applyFont="1" applyFill="1" applyBorder="1" applyAlignment="1">
      <alignment horizontal="center" vertical="center"/>
    </xf>
    <xf numFmtId="0" fontId="4" fillId="4" borderId="108" xfId="0" applyFont="1" applyFill="1" applyBorder="1" applyAlignment="1">
      <alignment horizontal="center" vertical="center"/>
    </xf>
    <xf numFmtId="0" fontId="0" fillId="0" borderId="89" xfId="0" applyBorder="1" applyAlignment="1">
      <alignment horizontal="center" vertical="center" wrapText="1"/>
    </xf>
    <xf numFmtId="0" fontId="0" fillId="0" borderId="31" xfId="0" applyBorder="1" applyAlignment="1">
      <alignment horizontal="center" vertical="center" wrapText="1"/>
    </xf>
    <xf numFmtId="0" fontId="0" fillId="0" borderId="37" xfId="0" applyBorder="1" applyAlignment="1">
      <alignment horizontal="center" vertical="center" wrapText="1"/>
    </xf>
    <xf numFmtId="0" fontId="0" fillId="0" borderId="76" xfId="0" applyBorder="1" applyAlignment="1">
      <alignment horizontal="center" vertical="center" wrapText="1"/>
    </xf>
    <xf numFmtId="0" fontId="0" fillId="0" borderId="77" xfId="0" applyBorder="1" applyAlignment="1">
      <alignment horizontal="center" vertical="center" wrapText="1"/>
    </xf>
    <xf numFmtId="0" fontId="0" fillId="0" borderId="78" xfId="0" applyBorder="1" applyAlignment="1">
      <alignment horizontal="center" vertical="center" wrapText="1"/>
    </xf>
    <xf numFmtId="0" fontId="4" fillId="4" borderId="92" xfId="0" applyFont="1" applyFill="1" applyBorder="1" applyAlignment="1">
      <alignment horizontal="center" vertical="center"/>
    </xf>
    <xf numFmtId="0" fontId="4" fillId="4" borderId="52" xfId="0" applyFont="1" applyFill="1" applyBorder="1" applyAlignment="1">
      <alignment horizontal="center" vertical="center"/>
    </xf>
    <xf numFmtId="0" fontId="4" fillId="4" borderId="53" xfId="0" applyFont="1" applyFill="1" applyBorder="1" applyAlignment="1">
      <alignment horizontal="center" vertical="center"/>
    </xf>
    <xf numFmtId="0" fontId="12" fillId="3" borderId="6" xfId="0" applyFont="1" applyFill="1" applyBorder="1" applyAlignment="1">
      <alignment horizontal="center" vertical="center" wrapText="1"/>
    </xf>
    <xf numFmtId="0" fontId="12" fillId="3" borderId="24" xfId="0" applyFont="1" applyFill="1" applyBorder="1" applyAlignment="1">
      <alignment horizontal="center" vertical="center" wrapText="1"/>
    </xf>
    <xf numFmtId="9" fontId="0" fillId="0" borderId="23" xfId="4" applyFont="1" applyBorder="1" applyAlignment="1">
      <alignment horizontal="center" vertical="center" wrapText="1"/>
    </xf>
    <xf numFmtId="0" fontId="27" fillId="0" borderId="23" xfId="0" applyFont="1" applyBorder="1" applyAlignment="1">
      <alignment horizontal="center" vertical="center" wrapText="1"/>
    </xf>
    <xf numFmtId="2" fontId="0" fillId="0" borderId="35" xfId="3" applyNumberFormat="1" applyFont="1" applyBorder="1" applyAlignment="1">
      <alignment horizontal="center" vertical="center" wrapText="1"/>
    </xf>
    <xf numFmtId="2" fontId="0" fillId="0" borderId="6" xfId="3" applyNumberFormat="1" applyFont="1" applyBorder="1" applyAlignment="1">
      <alignment horizontal="center" vertical="center" wrapText="1"/>
    </xf>
    <xf numFmtId="2" fontId="0" fillId="0" borderId="24" xfId="3" applyNumberFormat="1" applyFont="1" applyBorder="1" applyAlignment="1">
      <alignment horizontal="center" vertical="center" wrapText="1"/>
    </xf>
    <xf numFmtId="0" fontId="0" fillId="11" borderId="94" xfId="0" applyFill="1" applyBorder="1" applyAlignment="1">
      <alignment horizontal="center" vertical="center" wrapText="1"/>
    </xf>
    <xf numFmtId="0" fontId="28" fillId="4" borderId="60" xfId="0" applyFont="1" applyFill="1" applyBorder="1" applyAlignment="1">
      <alignment horizontal="center" vertical="center"/>
    </xf>
    <xf numFmtId="0" fontId="28" fillId="4" borderId="61" xfId="0" applyFont="1" applyFill="1" applyBorder="1" applyAlignment="1">
      <alignment horizontal="center" vertical="center"/>
    </xf>
    <xf numFmtId="0" fontId="28" fillId="4" borderId="62" xfId="0" applyFont="1" applyFill="1" applyBorder="1" applyAlignment="1">
      <alignment horizontal="center" vertical="center"/>
    </xf>
    <xf numFmtId="0" fontId="28" fillId="4" borderId="0" xfId="0" applyFont="1" applyFill="1" applyAlignment="1">
      <alignment horizontal="center" vertical="center"/>
    </xf>
    <xf numFmtId="0" fontId="6" fillId="3" borderId="57" xfId="0" applyFont="1" applyFill="1" applyBorder="1" applyAlignment="1">
      <alignment horizontal="center" vertical="center"/>
    </xf>
    <xf numFmtId="0" fontId="6" fillId="3" borderId="55" xfId="0" applyFont="1" applyFill="1" applyBorder="1" applyAlignment="1">
      <alignment horizontal="center" vertical="center"/>
    </xf>
    <xf numFmtId="0" fontId="6" fillId="3" borderId="54" xfId="0" applyFont="1" applyFill="1" applyBorder="1" applyAlignment="1">
      <alignment horizontal="center" vertical="center"/>
    </xf>
    <xf numFmtId="0" fontId="6" fillId="3" borderId="63" xfId="0" applyFont="1" applyFill="1" applyBorder="1" applyAlignment="1">
      <alignment horizontal="center" vertical="center"/>
    </xf>
    <xf numFmtId="0" fontId="6" fillId="3" borderId="64"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51" xfId="0" applyFont="1" applyFill="1" applyBorder="1" applyAlignment="1">
      <alignment horizontal="center" vertical="center"/>
    </xf>
    <xf numFmtId="0" fontId="4" fillId="4" borderId="38" xfId="0" applyFont="1" applyFill="1" applyBorder="1" applyAlignment="1">
      <alignment horizontal="center" vertical="center" textRotation="1"/>
    </xf>
    <xf numFmtId="0" fontId="4" fillId="4" borderId="38" xfId="0" applyFont="1" applyFill="1" applyBorder="1" applyAlignment="1">
      <alignment horizontal="center" vertical="center"/>
    </xf>
    <xf numFmtId="0" fontId="4" fillId="4" borderId="39" xfId="0" applyFont="1" applyFill="1" applyBorder="1" applyAlignment="1">
      <alignment horizontal="center" vertical="center"/>
    </xf>
    <xf numFmtId="3" fontId="4" fillId="4" borderId="38" xfId="0" applyNumberFormat="1" applyFont="1" applyFill="1" applyBorder="1" applyAlignment="1">
      <alignment horizontal="center" vertical="center"/>
    </xf>
    <xf numFmtId="3" fontId="4" fillId="4" borderId="39" xfId="0" applyNumberFormat="1" applyFont="1" applyFill="1" applyBorder="1" applyAlignment="1">
      <alignment horizontal="center" vertical="center"/>
    </xf>
    <xf numFmtId="0" fontId="4" fillId="4" borderId="38" xfId="0" applyFont="1" applyFill="1" applyBorder="1" applyAlignment="1">
      <alignment horizontal="center" vertical="center" textRotation="90" wrapText="1"/>
    </xf>
    <xf numFmtId="0" fontId="4" fillId="4" borderId="39" xfId="0" applyFont="1" applyFill="1" applyBorder="1" applyAlignment="1">
      <alignment horizontal="center" vertical="center" textRotation="90" wrapText="1"/>
    </xf>
    <xf numFmtId="0" fontId="4" fillId="4" borderId="38" xfId="0" applyFont="1" applyFill="1" applyBorder="1" applyAlignment="1">
      <alignment horizontal="center" vertical="center" wrapText="1"/>
    </xf>
    <xf numFmtId="0" fontId="4" fillId="4" borderId="40" xfId="0" applyFont="1" applyFill="1" applyBorder="1" applyAlignment="1">
      <alignment horizontal="center" vertical="center" wrapText="1"/>
    </xf>
    <xf numFmtId="0" fontId="4" fillId="4" borderId="49" xfId="0" applyFont="1" applyFill="1" applyBorder="1" applyAlignment="1">
      <alignment horizontal="center" vertical="center" wrapText="1"/>
    </xf>
    <xf numFmtId="0" fontId="4" fillId="4" borderId="41" xfId="0" applyFont="1" applyFill="1" applyBorder="1" applyAlignment="1">
      <alignment horizontal="center" vertical="center" wrapText="1"/>
    </xf>
    <xf numFmtId="0" fontId="0" fillId="0" borderId="119" xfId="0" applyBorder="1" applyAlignment="1">
      <alignment horizontal="center" vertical="center" wrapText="1"/>
    </xf>
    <xf numFmtId="0" fontId="0" fillId="0" borderId="118" xfId="0" applyBorder="1" applyAlignment="1">
      <alignment horizontal="center" vertical="center" wrapText="1"/>
    </xf>
    <xf numFmtId="0" fontId="0" fillId="0" borderId="120" xfId="0" applyBorder="1" applyAlignment="1">
      <alignment horizontal="center" vertical="center" wrapText="1"/>
    </xf>
    <xf numFmtId="0" fontId="12" fillId="11" borderId="93" xfId="0" applyFont="1" applyFill="1" applyBorder="1" applyAlignment="1">
      <alignment horizontal="center" vertical="center" wrapText="1"/>
    </xf>
    <xf numFmtId="0" fontId="12" fillId="11" borderId="95" xfId="0" applyFont="1" applyFill="1" applyBorder="1" applyAlignment="1">
      <alignment horizontal="center" vertical="center" wrapText="1"/>
    </xf>
    <xf numFmtId="0" fontId="12" fillId="11" borderId="96" xfId="0" applyFont="1" applyFill="1" applyBorder="1" applyAlignment="1">
      <alignment horizontal="center" vertical="center" wrapText="1"/>
    </xf>
    <xf numFmtId="2" fontId="0" fillId="0" borderId="23" xfId="3" applyNumberFormat="1" applyFont="1" applyBorder="1" applyAlignment="1">
      <alignment horizontal="center" vertical="center" wrapText="1"/>
    </xf>
    <xf numFmtId="0" fontId="0" fillId="0" borderId="6" xfId="0" applyBorder="1" applyAlignment="1">
      <alignment horizontal="center" vertical="center"/>
    </xf>
    <xf numFmtId="9" fontId="0" fillId="0" borderId="6" xfId="0" applyNumberFormat="1" applyBorder="1" applyAlignment="1">
      <alignment horizontal="center" vertical="center" wrapText="1"/>
    </xf>
    <xf numFmtId="2" fontId="0" fillId="0" borderId="6" xfId="0" applyNumberFormat="1" applyBorder="1" applyAlignment="1">
      <alignment horizontal="center" vertical="center" wrapText="1"/>
    </xf>
    <xf numFmtId="0" fontId="0" fillId="3" borderId="32" xfId="0" applyFill="1" applyBorder="1" applyAlignment="1">
      <alignment horizontal="center" vertical="center" wrapText="1"/>
    </xf>
    <xf numFmtId="0" fontId="0" fillId="3" borderId="28" xfId="0" applyFill="1" applyBorder="1" applyAlignment="1">
      <alignment horizontal="center" vertical="center" wrapText="1"/>
    </xf>
    <xf numFmtId="0" fontId="0" fillId="3" borderId="23" xfId="0" applyFill="1" applyBorder="1" applyAlignment="1">
      <alignment horizontal="center" vertical="center" wrapText="1"/>
    </xf>
    <xf numFmtId="9" fontId="0" fillId="0" borderId="35" xfId="0" applyNumberFormat="1" applyBorder="1" applyAlignment="1">
      <alignment horizontal="center" vertical="center" wrapText="1"/>
    </xf>
    <xf numFmtId="0" fontId="0" fillId="0" borderId="32" xfId="0" applyBorder="1" applyAlignment="1">
      <alignment horizontal="center" vertical="center" wrapText="1"/>
    </xf>
    <xf numFmtId="0" fontId="0" fillId="3" borderId="44" xfId="0" applyFill="1" applyBorder="1" applyAlignment="1">
      <alignment horizontal="center" vertical="center" wrapText="1"/>
    </xf>
    <xf numFmtId="0" fontId="4" fillId="4" borderId="54" xfId="0" applyFont="1" applyFill="1" applyBorder="1" applyAlignment="1">
      <alignment horizontal="center" vertical="center"/>
    </xf>
    <xf numFmtId="0" fontId="4" fillId="4" borderId="64" xfId="0" applyFont="1" applyFill="1" applyBorder="1" applyAlignment="1">
      <alignment horizontal="center" vertical="center"/>
    </xf>
    <xf numFmtId="2" fontId="0" fillId="0" borderId="35" xfId="0" applyNumberFormat="1" applyBorder="1" applyAlignment="1">
      <alignment horizontal="center" vertical="center" wrapText="1"/>
    </xf>
    <xf numFmtId="0" fontId="4" fillId="4" borderId="67"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28" fillId="4" borderId="6" xfId="0" applyFont="1" applyFill="1" applyBorder="1" applyAlignment="1">
      <alignment horizontal="center" vertical="center"/>
    </xf>
    <xf numFmtId="0" fontId="6" fillId="3" borderId="6" xfId="0" applyFont="1" applyFill="1" applyBorder="1" applyAlignment="1">
      <alignment horizontal="center" vertical="center"/>
    </xf>
    <xf numFmtId="0" fontId="4" fillId="3" borderId="109" xfId="0" applyFont="1" applyFill="1" applyBorder="1" applyAlignment="1">
      <alignment horizontal="center" vertical="center" wrapText="1"/>
    </xf>
    <xf numFmtId="0" fontId="4" fillId="3" borderId="110" xfId="0" applyFont="1" applyFill="1" applyBorder="1" applyAlignment="1">
      <alignment horizontal="center" vertical="center" wrapText="1"/>
    </xf>
    <xf numFmtId="0" fontId="4" fillId="4" borderId="56" xfId="0" applyFont="1" applyFill="1" applyBorder="1" applyAlignment="1">
      <alignment horizontal="center" vertical="center"/>
    </xf>
    <xf numFmtId="0" fontId="4" fillId="4" borderId="75" xfId="0" applyFont="1" applyFill="1" applyBorder="1" applyAlignment="1">
      <alignment horizontal="center" vertical="center"/>
    </xf>
    <xf numFmtId="0" fontId="70" fillId="0" borderId="6" xfId="0" applyFont="1" applyBorder="1" applyAlignment="1">
      <alignment horizontal="center" vertical="center" wrapText="1"/>
    </xf>
    <xf numFmtId="0" fontId="70" fillId="0" borderId="24" xfId="0" applyFont="1" applyBorder="1" applyAlignment="1">
      <alignment horizontal="center" vertical="center" wrapText="1"/>
    </xf>
    <xf numFmtId="0" fontId="70" fillId="3" borderId="32" xfId="0" applyFont="1" applyFill="1" applyBorder="1" applyAlignment="1">
      <alignment horizontal="center" vertical="center" wrapText="1"/>
    </xf>
    <xf numFmtId="0" fontId="70" fillId="3" borderId="28" xfId="0" applyFont="1" applyFill="1" applyBorder="1" applyAlignment="1">
      <alignment horizontal="center" vertical="center" wrapText="1"/>
    </xf>
    <xf numFmtId="0" fontId="70" fillId="3" borderId="46" xfId="0" applyFont="1" applyFill="1" applyBorder="1" applyAlignment="1">
      <alignment horizontal="center" vertical="center" wrapText="1"/>
    </xf>
    <xf numFmtId="0" fontId="12" fillId="3" borderId="128" xfId="0" applyFont="1" applyFill="1" applyBorder="1" applyAlignment="1">
      <alignment horizontal="center" vertical="center" wrapText="1"/>
    </xf>
    <xf numFmtId="0" fontId="12" fillId="3" borderId="8" xfId="0" applyFont="1" applyFill="1" applyBorder="1" applyAlignment="1">
      <alignment horizontal="center" vertical="center" wrapText="1"/>
    </xf>
    <xf numFmtId="0" fontId="12" fillId="3" borderId="97" xfId="0" applyFont="1" applyFill="1" applyBorder="1" applyAlignment="1">
      <alignment horizontal="center" vertical="center" wrapText="1"/>
    </xf>
    <xf numFmtId="0" fontId="49" fillId="0" borderId="34" xfId="0" applyFont="1" applyBorder="1" applyAlignment="1">
      <alignment horizontal="left" vertical="top" wrapText="1"/>
    </xf>
    <xf numFmtId="0" fontId="49" fillId="0" borderId="0" xfId="0" applyFont="1" applyAlignment="1">
      <alignment horizontal="left" vertical="top" wrapText="1"/>
    </xf>
    <xf numFmtId="0" fontId="49" fillId="0" borderId="74" xfId="0" applyFont="1" applyBorder="1" applyAlignment="1">
      <alignment horizontal="left" vertical="top" wrapText="1"/>
    </xf>
    <xf numFmtId="0" fontId="49" fillId="0" borderId="34" xfId="0" applyFont="1" applyBorder="1" applyAlignment="1">
      <alignment horizontal="left" vertical="center" wrapText="1"/>
    </xf>
    <xf numFmtId="0" fontId="49" fillId="0" borderId="0" xfId="0" applyFont="1" applyAlignment="1">
      <alignment horizontal="left" vertical="center" wrapText="1"/>
    </xf>
    <xf numFmtId="0" fontId="49" fillId="0" borderId="74" xfId="0" applyFont="1" applyBorder="1" applyAlignment="1">
      <alignment horizontal="left" vertical="center" wrapText="1"/>
    </xf>
    <xf numFmtId="0" fontId="49" fillId="0" borderId="6" xfId="0" applyFont="1" applyBorder="1" applyAlignment="1">
      <alignment horizontal="left" vertical="center" wrapText="1"/>
    </xf>
    <xf numFmtId="0" fontId="45" fillId="6" borderId="0" xfId="0" applyFont="1" applyFill="1" applyAlignment="1">
      <alignment horizontal="center" vertical="center" wrapText="1" readingOrder="1"/>
    </xf>
    <xf numFmtId="0" fontId="45" fillId="6" borderId="6" xfId="0" applyFont="1" applyFill="1" applyBorder="1" applyAlignment="1">
      <alignment horizontal="center" vertical="center" wrapText="1" readingOrder="1"/>
    </xf>
    <xf numFmtId="0" fontId="43" fillId="0" borderId="71" xfId="0" applyFont="1" applyBorder="1" applyAlignment="1">
      <alignment horizontal="center" vertical="center"/>
    </xf>
    <xf numFmtId="0" fontId="43" fillId="0" borderId="10" xfId="0" applyFont="1" applyBorder="1" applyAlignment="1">
      <alignment horizontal="center" vertical="center"/>
    </xf>
    <xf numFmtId="0" fontId="15" fillId="3" borderId="19" xfId="0" applyFont="1" applyFill="1" applyBorder="1" applyAlignment="1">
      <alignment horizontal="center"/>
    </xf>
    <xf numFmtId="0" fontId="15" fillId="3" borderId="20" xfId="0" applyFont="1" applyFill="1" applyBorder="1" applyAlignment="1">
      <alignment horizontal="center"/>
    </xf>
    <xf numFmtId="0" fontId="57" fillId="0" borderId="11" xfId="0" applyFont="1" applyBorder="1" applyAlignment="1">
      <alignment horizontal="center" vertical="center" wrapText="1"/>
    </xf>
    <xf numFmtId="0" fontId="57" fillId="0" borderId="0" xfId="0" applyFont="1" applyAlignment="1">
      <alignment horizontal="center" vertical="center" wrapText="1"/>
    </xf>
    <xf numFmtId="0" fontId="32" fillId="12" borderId="0" xfId="0" applyFont="1" applyFill="1" applyAlignment="1">
      <alignment horizontal="center" vertical="center" wrapText="1" readingOrder="1"/>
    </xf>
    <xf numFmtId="0" fontId="32" fillId="12" borderId="12" xfId="0" applyFont="1" applyFill="1" applyBorder="1" applyAlignment="1">
      <alignment horizontal="center" vertical="center" wrapText="1" readingOrder="1"/>
    </xf>
    <xf numFmtId="0" fontId="15" fillId="5" borderId="0" xfId="0" applyFont="1" applyFill="1" applyAlignment="1">
      <alignment horizontal="center" vertical="center" wrapText="1"/>
    </xf>
    <xf numFmtId="0" fontId="32" fillId="12" borderId="11" xfId="0" applyFont="1" applyFill="1" applyBorder="1" applyAlignment="1">
      <alignment horizontal="center" vertical="center" textRotation="90" wrapText="1" readingOrder="1"/>
    </xf>
    <xf numFmtId="0" fontId="32" fillId="12" borderId="0" xfId="0" applyFont="1" applyFill="1" applyAlignment="1">
      <alignment horizontal="center" vertical="center" textRotation="90" wrapText="1" readingOrder="1"/>
    </xf>
    <xf numFmtId="0" fontId="33" fillId="14" borderId="25" xfId="0" applyFont="1" applyFill="1" applyBorder="1" applyAlignment="1">
      <alignment horizontal="center" vertical="center" wrapText="1" readingOrder="1"/>
    </xf>
    <xf numFmtId="0" fontId="33" fillId="14" borderId="26" xfId="0" applyFont="1" applyFill="1" applyBorder="1" applyAlignment="1">
      <alignment horizontal="center" vertical="center" wrapText="1" readingOrder="1"/>
    </xf>
    <xf numFmtId="0" fontId="33" fillId="14" borderId="27" xfId="0" applyFont="1" applyFill="1" applyBorder="1" applyAlignment="1">
      <alignment horizontal="center" vertical="center" wrapText="1" readingOrder="1"/>
    </xf>
    <xf numFmtId="0" fontId="14" fillId="3" borderId="6" xfId="0" applyFont="1" applyFill="1" applyBorder="1" applyAlignment="1">
      <alignment horizontal="center" vertical="center" wrapText="1"/>
    </xf>
    <xf numFmtId="0" fontId="33" fillId="13" borderId="25" xfId="0" applyFont="1" applyFill="1" applyBorder="1" applyAlignment="1">
      <alignment horizontal="center" vertical="center" wrapText="1" readingOrder="1"/>
    </xf>
    <xf numFmtId="0" fontId="33" fillId="13" borderId="26" xfId="0" applyFont="1" applyFill="1" applyBorder="1" applyAlignment="1">
      <alignment horizontal="center" vertical="center" wrapText="1" readingOrder="1"/>
    </xf>
    <xf numFmtId="0" fontId="14" fillId="3" borderId="33"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33" fillId="18" borderId="25" xfId="0" applyFont="1" applyFill="1" applyBorder="1" applyAlignment="1">
      <alignment horizontal="center" vertical="center" wrapText="1" readingOrder="1"/>
    </xf>
    <xf numFmtId="0" fontId="33" fillId="18" borderId="26" xfId="0" applyFont="1" applyFill="1" applyBorder="1" applyAlignment="1">
      <alignment horizontal="center" vertical="center" wrapText="1" readingOrder="1"/>
    </xf>
    <xf numFmtId="0" fontId="33" fillId="7" borderId="25" xfId="0" applyFont="1" applyFill="1" applyBorder="1" applyAlignment="1">
      <alignment horizontal="center" vertical="center" wrapText="1" readingOrder="1"/>
    </xf>
    <xf numFmtId="0" fontId="33" fillId="7" borderId="26" xfId="0" applyFont="1" applyFill="1" applyBorder="1" applyAlignment="1">
      <alignment horizontal="center" vertical="center" wrapText="1" readingOrder="1"/>
    </xf>
    <xf numFmtId="0" fontId="14" fillId="0" borderId="6" xfId="0" applyFont="1" applyBorder="1" applyAlignment="1">
      <alignment horizontal="center" vertical="center" wrapText="1"/>
    </xf>
    <xf numFmtId="0" fontId="7" fillId="3" borderId="6"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38" fillId="4" borderId="2" xfId="0" applyFont="1" applyFill="1" applyBorder="1" applyAlignment="1">
      <alignment horizontal="center" vertical="center" wrapText="1"/>
    </xf>
    <xf numFmtId="0" fontId="38" fillId="4" borderId="50" xfId="0" applyFont="1" applyFill="1" applyBorder="1" applyAlignment="1">
      <alignment horizontal="center" vertical="center" wrapText="1"/>
    </xf>
    <xf numFmtId="0" fontId="38" fillId="4" borderId="0" xfId="0" applyFont="1" applyFill="1" applyAlignment="1">
      <alignment horizontal="center" vertical="center" wrapText="1"/>
    </xf>
    <xf numFmtId="0" fontId="38" fillId="4" borderId="36" xfId="0" applyFont="1" applyFill="1" applyBorder="1" applyAlignment="1">
      <alignment horizontal="center" vertical="center" wrapText="1"/>
    </xf>
    <xf numFmtId="0" fontId="63" fillId="0" borderId="35" xfId="0" applyFont="1" applyBorder="1" applyAlignment="1">
      <alignment horizontal="center" vertical="center" wrapText="1"/>
    </xf>
    <xf numFmtId="0" fontId="63" fillId="0" borderId="6" xfId="0" applyFont="1" applyBorder="1" applyAlignment="1">
      <alignment horizontal="center" vertical="center" wrapText="1"/>
    </xf>
    <xf numFmtId="0" fontId="64" fillId="0" borderId="35" xfId="0" applyFont="1" applyBorder="1" applyAlignment="1">
      <alignment horizontal="center" vertical="center" wrapText="1"/>
    </xf>
    <xf numFmtId="0" fontId="64" fillId="0" borderId="6" xfId="0" applyFont="1" applyBorder="1" applyAlignment="1">
      <alignment horizontal="center" vertical="center" wrapText="1"/>
    </xf>
    <xf numFmtId="0" fontId="13" fillId="0" borderId="35" xfId="0" applyFont="1" applyBorder="1" applyAlignment="1">
      <alignment horizontal="center" vertical="center"/>
    </xf>
    <xf numFmtId="0" fontId="13" fillId="0" borderId="6" xfId="0" applyFont="1" applyBorder="1" applyAlignment="1">
      <alignment horizontal="center" vertical="center"/>
    </xf>
    <xf numFmtId="1" fontId="35" fillId="0" borderId="35" xfId="0" applyNumberFormat="1" applyFont="1" applyBorder="1" applyAlignment="1">
      <alignment horizontal="center" vertical="center"/>
    </xf>
    <xf numFmtId="0" fontId="35" fillId="0" borderId="6" xfId="0" applyFont="1" applyBorder="1" applyAlignment="1">
      <alignment horizontal="center" vertical="center"/>
    </xf>
    <xf numFmtId="1" fontId="24" fillId="0" borderId="35" xfId="0" applyNumberFormat="1" applyFont="1" applyBorder="1" applyAlignment="1">
      <alignment horizontal="center" vertical="center"/>
    </xf>
    <xf numFmtId="0" fontId="24" fillId="0" borderId="6" xfId="0" applyFont="1" applyBorder="1" applyAlignment="1">
      <alignment horizontal="center" vertical="center"/>
    </xf>
    <xf numFmtId="0" fontId="13" fillId="0" borderId="35" xfId="0" applyFont="1" applyBorder="1" applyAlignment="1" applyProtection="1">
      <alignment horizontal="center" vertical="center"/>
      <protection locked="0"/>
    </xf>
    <xf numFmtId="0" fontId="13" fillId="0" borderId="6" xfId="0" applyFont="1" applyBorder="1" applyAlignment="1" applyProtection="1">
      <alignment horizontal="center" vertical="center"/>
      <protection locked="0"/>
    </xf>
    <xf numFmtId="0" fontId="30" fillId="17" borderId="47" xfId="0" applyFont="1" applyFill="1" applyBorder="1" applyAlignment="1">
      <alignment horizontal="center"/>
    </xf>
    <xf numFmtId="0" fontId="30" fillId="17" borderId="48" xfId="0" applyFont="1" applyFill="1" applyBorder="1" applyAlignment="1">
      <alignment horizontal="center"/>
    </xf>
    <xf numFmtId="1" fontId="35" fillId="0" borderId="94" xfId="0" applyNumberFormat="1" applyFont="1" applyBorder="1" applyAlignment="1" applyProtection="1">
      <alignment horizontal="center" vertical="center" wrapText="1"/>
      <protection locked="0"/>
    </xf>
    <xf numFmtId="1" fontId="35" fillId="0" borderId="95" xfId="0" applyNumberFormat="1" applyFont="1" applyBorder="1" applyAlignment="1" applyProtection="1">
      <alignment horizontal="center" vertical="center" wrapText="1"/>
      <protection locked="0"/>
    </xf>
    <xf numFmtId="1" fontId="35" fillId="0" borderId="35" xfId="0" applyNumberFormat="1" applyFont="1" applyBorder="1" applyAlignment="1" applyProtection="1">
      <alignment horizontal="center" vertical="center" wrapText="1"/>
      <protection locked="0"/>
    </xf>
    <xf numFmtId="1" fontId="35" fillId="0" borderId="6" xfId="0" applyNumberFormat="1" applyFont="1" applyBorder="1" applyAlignment="1" applyProtection="1">
      <alignment horizontal="center" vertical="center" wrapText="1"/>
      <protection locked="0"/>
    </xf>
    <xf numFmtId="14" fontId="13" fillId="0" borderId="35" xfId="0" applyNumberFormat="1" applyFont="1" applyBorder="1" applyAlignment="1">
      <alignment horizontal="center" vertical="center"/>
    </xf>
    <xf numFmtId="0" fontId="13" fillId="0" borderId="44" xfId="0" applyFont="1" applyBorder="1" applyAlignment="1">
      <alignment horizontal="center" vertical="center" wrapText="1"/>
    </xf>
    <xf numFmtId="0" fontId="13" fillId="0" borderId="28" xfId="0" applyFont="1" applyBorder="1" applyAlignment="1">
      <alignment horizontal="center" vertical="center" wrapText="1"/>
    </xf>
    <xf numFmtId="0" fontId="13" fillId="0" borderId="46" xfId="0" applyFont="1" applyBorder="1" applyAlignment="1">
      <alignment horizontal="center" vertical="center" wrapText="1"/>
    </xf>
    <xf numFmtId="0" fontId="36" fillId="4" borderId="40" xfId="0" applyFont="1" applyFill="1" applyBorder="1" applyAlignment="1" applyProtection="1">
      <alignment horizontal="center" vertical="center" wrapText="1"/>
      <protection locked="0"/>
    </xf>
    <xf numFmtId="0" fontId="36" fillId="4" borderId="40" xfId="0" applyFont="1" applyFill="1" applyBorder="1" applyAlignment="1">
      <alignment horizontal="center" vertical="center"/>
    </xf>
    <xf numFmtId="0" fontId="36" fillId="4" borderId="49" xfId="0" applyFont="1" applyFill="1" applyBorder="1" applyAlignment="1">
      <alignment horizontal="center" vertical="center"/>
    </xf>
    <xf numFmtId="0" fontId="36" fillId="4" borderId="41" xfId="0" applyFont="1" applyFill="1" applyBorder="1" applyAlignment="1">
      <alignment horizontal="center" vertical="center"/>
    </xf>
    <xf numFmtId="0" fontId="36" fillId="16" borderId="38" xfId="0" applyFont="1" applyFill="1" applyBorder="1" applyAlignment="1" applyProtection="1">
      <alignment horizontal="center" vertical="center" wrapText="1"/>
      <protection locked="0"/>
    </xf>
    <xf numFmtId="0" fontId="36" fillId="4" borderId="38" xfId="0" applyFont="1" applyFill="1" applyBorder="1" applyAlignment="1" applyProtection="1">
      <alignment horizontal="center" vertical="center" wrapText="1"/>
      <protection locked="0"/>
    </xf>
    <xf numFmtId="0" fontId="2" fillId="3" borderId="29" xfId="0" applyFont="1" applyFill="1" applyBorder="1" applyAlignment="1" applyProtection="1">
      <alignment horizontal="left" vertical="center" wrapText="1"/>
      <protection locked="0"/>
    </xf>
    <xf numFmtId="0" fontId="2" fillId="3" borderId="30" xfId="0" applyFont="1" applyFill="1" applyBorder="1" applyAlignment="1" applyProtection="1">
      <alignment horizontal="left" vertical="center" wrapText="1"/>
      <protection locked="0"/>
    </xf>
    <xf numFmtId="0" fontId="2" fillId="3" borderId="31" xfId="0" applyFont="1" applyFill="1" applyBorder="1" applyAlignment="1" applyProtection="1">
      <alignment horizontal="left" vertical="center" wrapText="1"/>
      <protection locked="0"/>
    </xf>
    <xf numFmtId="0" fontId="37" fillId="4" borderId="39" xfId="0" applyFont="1" applyFill="1" applyBorder="1" applyAlignment="1">
      <alignment horizontal="center" vertical="center" wrapText="1"/>
    </xf>
    <xf numFmtId="0" fontId="37" fillId="4" borderId="42" xfId="0" applyFont="1" applyFill="1" applyBorder="1" applyAlignment="1">
      <alignment horizontal="center" vertical="center" wrapText="1"/>
    </xf>
    <xf numFmtId="0" fontId="37" fillId="4" borderId="40" xfId="0" applyFont="1" applyFill="1" applyBorder="1" applyAlignment="1">
      <alignment horizontal="center" vertical="center" wrapText="1"/>
    </xf>
    <xf numFmtId="0" fontId="37" fillId="4" borderId="41" xfId="0" applyFont="1" applyFill="1" applyBorder="1" applyAlignment="1">
      <alignment horizontal="center" vertical="center" wrapText="1"/>
    </xf>
    <xf numFmtId="14" fontId="13" fillId="0" borderId="6" xfId="0" applyNumberFormat="1" applyFont="1" applyBorder="1" applyAlignment="1">
      <alignment horizontal="center" vertical="center"/>
    </xf>
    <xf numFmtId="1" fontId="24" fillId="0" borderId="6" xfId="0" applyNumberFormat="1" applyFont="1" applyBorder="1" applyAlignment="1">
      <alignment horizontal="center" vertical="center"/>
    </xf>
    <xf numFmtId="1" fontId="35" fillId="0" borderId="6" xfId="0" applyNumberFormat="1" applyFont="1" applyBorder="1" applyAlignment="1">
      <alignment horizontal="center" vertical="center"/>
    </xf>
    <xf numFmtId="0" fontId="13" fillId="0" borderId="6" xfId="0" applyFont="1" applyBorder="1" applyAlignment="1">
      <alignment horizontal="center" vertical="center" wrapText="1"/>
    </xf>
    <xf numFmtId="1" fontId="35" fillId="0" borderId="24" xfId="0" applyNumberFormat="1" applyFont="1" applyBorder="1" applyAlignment="1" applyProtection="1">
      <alignment horizontal="center" vertical="center" wrapText="1"/>
      <protection locked="0"/>
    </xf>
    <xf numFmtId="0" fontId="24" fillId="0" borderId="24" xfId="0" applyFont="1" applyBorder="1" applyAlignment="1">
      <alignment horizontal="center" vertical="center"/>
    </xf>
    <xf numFmtId="0" fontId="35" fillId="0" borderId="24" xfId="0" applyFont="1" applyBorder="1" applyAlignment="1">
      <alignment horizontal="center" vertical="center"/>
    </xf>
    <xf numFmtId="0" fontId="13" fillId="0" borderId="24" xfId="0" applyFont="1" applyBorder="1" applyAlignment="1" applyProtection="1">
      <alignment horizontal="center" vertical="center"/>
      <protection locked="0"/>
    </xf>
    <xf numFmtId="0" fontId="13" fillId="0" borderId="24" xfId="0" applyFont="1" applyBorder="1" applyAlignment="1">
      <alignment horizontal="center" vertical="center"/>
    </xf>
    <xf numFmtId="0" fontId="13" fillId="0" borderId="98" xfId="0" applyFont="1" applyBorder="1" applyAlignment="1">
      <alignment horizontal="center" vertical="center" wrapText="1"/>
    </xf>
    <xf numFmtId="0" fontId="13" fillId="0" borderId="32" xfId="0" applyFont="1" applyBorder="1" applyAlignment="1">
      <alignment horizontal="center" vertical="center"/>
    </xf>
    <xf numFmtId="14" fontId="13" fillId="0" borderId="128" xfId="0" applyNumberFormat="1" applyFont="1" applyBorder="1" applyAlignment="1">
      <alignment horizontal="center" vertical="center"/>
    </xf>
    <xf numFmtId="0" fontId="13" fillId="0" borderId="29" xfId="0" applyFont="1" applyBorder="1" applyAlignment="1">
      <alignment horizontal="center" vertical="center"/>
    </xf>
    <xf numFmtId="0" fontId="13" fillId="0" borderId="123" xfId="0" applyFont="1" applyBorder="1" applyAlignment="1">
      <alignment horizontal="center" vertical="center" wrapText="1"/>
    </xf>
    <xf numFmtId="0" fontId="13" fillId="0" borderId="23" xfId="0" applyFont="1" applyBorder="1" applyAlignment="1">
      <alignment horizontal="center" vertical="center" wrapText="1"/>
    </xf>
    <xf numFmtId="0" fontId="13" fillId="0" borderId="23" xfId="0" applyFont="1" applyBorder="1" applyAlignment="1">
      <alignment horizontal="center" vertical="center"/>
    </xf>
    <xf numFmtId="1" fontId="35" fillId="0" borderId="96" xfId="0" applyNumberFormat="1" applyFont="1" applyBorder="1" applyAlignment="1" applyProtection="1">
      <alignment horizontal="center" vertical="center" wrapText="1"/>
      <protection locked="0"/>
    </xf>
    <xf numFmtId="0" fontId="13" fillId="0" borderId="119" xfId="0" applyFont="1" applyBorder="1" applyAlignment="1">
      <alignment horizontal="center" vertical="center" wrapText="1"/>
    </xf>
    <xf numFmtId="0" fontId="13" fillId="0" borderId="118" xfId="0" applyFont="1" applyBorder="1" applyAlignment="1">
      <alignment horizontal="center" vertical="center" wrapText="1"/>
    </xf>
    <xf numFmtId="0" fontId="0" fillId="0" borderId="128" xfId="0" applyBorder="1" applyAlignment="1">
      <alignment horizontal="center" vertical="center" wrapText="1"/>
    </xf>
    <xf numFmtId="0" fontId="0" fillId="0" borderId="29" xfId="0" applyBorder="1" applyAlignment="1">
      <alignment horizontal="center" vertical="center" wrapText="1"/>
    </xf>
    <xf numFmtId="0" fontId="13" fillId="0" borderId="123" xfId="0" applyFont="1" applyBorder="1" applyAlignment="1">
      <alignment horizontal="center" vertical="center"/>
    </xf>
    <xf numFmtId="0" fontId="13" fillId="0" borderId="31" xfId="0" applyFont="1" applyBorder="1" applyAlignment="1">
      <alignment horizontal="center" vertical="center"/>
    </xf>
    <xf numFmtId="0" fontId="13" fillId="0" borderId="44" xfId="0" applyFont="1" applyBorder="1" applyAlignment="1">
      <alignment horizontal="center" vertical="center"/>
    </xf>
    <xf numFmtId="0" fontId="13" fillId="0" borderId="28" xfId="0" applyFont="1" applyBorder="1" applyAlignment="1">
      <alignment horizontal="center" vertical="center"/>
    </xf>
    <xf numFmtId="0" fontId="13" fillId="0" borderId="46" xfId="0" applyFont="1" applyBorder="1" applyAlignment="1">
      <alignment horizontal="center" vertical="center"/>
    </xf>
    <xf numFmtId="14" fontId="13" fillId="0" borderId="44" xfId="0" applyNumberFormat="1" applyFont="1" applyBorder="1" applyAlignment="1">
      <alignment horizontal="center" vertical="center"/>
    </xf>
  </cellXfs>
  <cellStyles count="5">
    <cellStyle name="Millares" xfId="3" builtinId="3"/>
    <cellStyle name="Normal" xfId="0" builtinId="0"/>
    <cellStyle name="Normal - Style1 2" xfId="1" xr:uid="{00000000-0005-0000-0000-000002000000}"/>
    <cellStyle name="Normal 2 2" xfId="2" xr:uid="{00000000-0005-0000-0000-000003000000}"/>
    <cellStyle name="Porcentaje" xfId="4" builtinId="5"/>
  </cellStyles>
  <dxfs count="587">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rgb="FF9C0006"/>
      </font>
      <fill>
        <patternFill>
          <bgColor rgb="FFFFC7CE"/>
        </patternFill>
      </fill>
    </dxf>
    <dxf>
      <font>
        <color rgb="FF006100"/>
      </font>
      <fill>
        <patternFill>
          <bgColor rgb="FFC6EFCE"/>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4.jpe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5.png"/></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2645832" cy="914400"/>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0" y="0"/>
          <a:ext cx="2645832" cy="914400"/>
        </a:xfrm>
        <a:prstGeom prst="rect">
          <a:avLst/>
        </a:prstGeom>
      </xdr:spPr>
    </xdr:pic>
    <xdr:clientData/>
  </xdr:oneCellAnchor>
  <xdr:twoCellAnchor editAs="oneCell">
    <xdr:from>
      <xdr:col>7</xdr:col>
      <xdr:colOff>402167</xdr:colOff>
      <xdr:row>0</xdr:row>
      <xdr:rowOff>285751</xdr:rowOff>
    </xdr:from>
    <xdr:to>
      <xdr:col>8</xdr:col>
      <xdr:colOff>691091</xdr:colOff>
      <xdr:row>1</xdr:row>
      <xdr:rowOff>164969</xdr:rowOff>
    </xdr:to>
    <xdr:pic>
      <xdr:nvPicPr>
        <xdr:cNvPr id="9" name="Picture 9">
          <a:extLst>
            <a:ext uri="{FF2B5EF4-FFF2-40B4-BE49-F238E27FC236}">
              <a16:creationId xmlns:a16="http://schemas.microsoft.com/office/drawing/2014/main" id="{45D5FAFE-0BA6-4352-855D-B7B1E1F7AA3A}"/>
            </a:ext>
          </a:extLst>
        </xdr:cNvPr>
        <xdr:cNvPicPr>
          <a:picLocks noChangeAspect="1"/>
        </xdr:cNvPicPr>
      </xdr:nvPicPr>
      <xdr:blipFill>
        <a:blip xmlns:r="http://schemas.openxmlformats.org/officeDocument/2006/relationships" r:embed="rId2"/>
        <a:stretch>
          <a:fillRect/>
        </a:stretch>
      </xdr:blipFill>
      <xdr:spPr>
        <a:xfrm>
          <a:off x="7736417" y="285751"/>
          <a:ext cx="1114424" cy="4083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5</xdr:col>
      <xdr:colOff>441960</xdr:colOff>
      <xdr:row>7</xdr:row>
      <xdr:rowOff>243840</xdr:rowOff>
    </xdr:from>
    <xdr:ext cx="1539240" cy="1508760"/>
    <xdr:sp macro="" textlink="">
      <xdr:nvSpPr>
        <xdr:cNvPr id="2" name="CuadroTexto 1">
          <a:extLst>
            <a:ext uri="{FF2B5EF4-FFF2-40B4-BE49-F238E27FC236}">
              <a16:creationId xmlns:a16="http://schemas.microsoft.com/office/drawing/2014/main" id="{8BBD4B00-ACAE-481A-9758-33B1F86FAAB6}"/>
            </a:ext>
          </a:extLst>
        </xdr:cNvPr>
        <xdr:cNvSpPr txBox="1"/>
      </xdr:nvSpPr>
      <xdr:spPr>
        <a:xfrm>
          <a:off x="15043785" y="4749165"/>
          <a:ext cx="1539240" cy="150876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solidFill>
                <a:srgbClr val="595959"/>
              </a:solidFill>
              <a:latin typeface="Azo Sans" panose="020B0603030303020204" pitchFamily="34" charset="77"/>
            </a:rPr>
            <a:t>Columnas</a:t>
          </a:r>
          <a:r>
            <a:rPr lang="es-CO" sz="1100" baseline="0">
              <a:solidFill>
                <a:srgbClr val="595959"/>
              </a:solidFill>
              <a:latin typeface="Azo Sans" panose="020B0603030303020204" pitchFamily="34" charset="77"/>
            </a:rPr>
            <a:t> B y D, (No.) enumerar secuencialmente .</a:t>
          </a:r>
        </a:p>
        <a:p>
          <a:r>
            <a:rPr lang="es-CO" sz="1100" baseline="0">
              <a:solidFill>
                <a:srgbClr val="595959"/>
              </a:solidFill>
              <a:latin typeface="Azo Sans" panose="020B0603030303020204" pitchFamily="34" charset="77"/>
            </a:rPr>
            <a:t>Un factor temático puede tener muchos factores específicos, no siempre es una relacion 1 a 1</a:t>
          </a:r>
        </a:p>
        <a:p>
          <a:endParaRPr lang="es-CO" sz="1100" baseline="0">
            <a:solidFill>
              <a:srgbClr val="595959"/>
            </a:solidFill>
            <a:latin typeface="Azo Sans" panose="020B0603030303020204" pitchFamily="34" charset="77"/>
          </a:endParaRPr>
        </a:p>
      </xdr:txBody>
    </xdr:sp>
    <xdr:clientData/>
  </xdr:oneCellAnchor>
  <xdr:twoCellAnchor editAs="oneCell">
    <xdr:from>
      <xdr:col>0</xdr:col>
      <xdr:colOff>378354</xdr:colOff>
      <xdr:row>0</xdr:row>
      <xdr:rowOff>146050</xdr:rowOff>
    </xdr:from>
    <xdr:to>
      <xdr:col>0</xdr:col>
      <xdr:colOff>2343150</xdr:colOff>
      <xdr:row>0</xdr:row>
      <xdr:rowOff>695325</xdr:rowOff>
    </xdr:to>
    <xdr:pic>
      <xdr:nvPicPr>
        <xdr:cNvPr id="3" name="Picture 8">
          <a:extLst>
            <a:ext uri="{FF2B5EF4-FFF2-40B4-BE49-F238E27FC236}">
              <a16:creationId xmlns:a16="http://schemas.microsoft.com/office/drawing/2014/main" id="{FFECBBA4-1CDA-4E39-8E22-AE7641D95204}"/>
            </a:ext>
          </a:extLst>
        </xdr:cNvPr>
        <xdr:cNvPicPr>
          <a:picLocks noChangeAspect="1"/>
        </xdr:cNvPicPr>
      </xdr:nvPicPr>
      <xdr:blipFill>
        <a:blip xmlns:r="http://schemas.openxmlformats.org/officeDocument/2006/relationships" r:embed="rId1"/>
        <a:stretch>
          <a:fillRect/>
        </a:stretch>
      </xdr:blipFill>
      <xdr:spPr>
        <a:xfrm>
          <a:off x="378354" y="146050"/>
          <a:ext cx="1964796" cy="549275"/>
        </a:xfrm>
        <a:prstGeom prst="rect">
          <a:avLst/>
        </a:prstGeom>
      </xdr:spPr>
    </xdr:pic>
    <xdr:clientData/>
  </xdr:twoCellAnchor>
  <xdr:twoCellAnchor editAs="oneCell">
    <xdr:from>
      <xdr:col>4</xdr:col>
      <xdr:colOff>1209675</xdr:colOff>
      <xdr:row>0</xdr:row>
      <xdr:rowOff>177270</xdr:rowOff>
    </xdr:from>
    <xdr:to>
      <xdr:col>4</xdr:col>
      <xdr:colOff>2438400</xdr:colOff>
      <xdr:row>0</xdr:row>
      <xdr:rowOff>590550</xdr:rowOff>
    </xdr:to>
    <xdr:pic>
      <xdr:nvPicPr>
        <xdr:cNvPr id="4" name="Picture 9">
          <a:extLst>
            <a:ext uri="{FF2B5EF4-FFF2-40B4-BE49-F238E27FC236}">
              <a16:creationId xmlns:a16="http://schemas.microsoft.com/office/drawing/2014/main" id="{6A3BAED0-3DC7-4958-9B54-5810C5CC5BE0}"/>
            </a:ext>
          </a:extLst>
        </xdr:cNvPr>
        <xdr:cNvPicPr>
          <a:picLocks noChangeAspect="1"/>
        </xdr:cNvPicPr>
      </xdr:nvPicPr>
      <xdr:blipFill>
        <a:blip xmlns:r="http://schemas.openxmlformats.org/officeDocument/2006/relationships" r:embed="rId2"/>
        <a:stretch>
          <a:fillRect/>
        </a:stretch>
      </xdr:blipFill>
      <xdr:spPr>
        <a:xfrm>
          <a:off x="12211050" y="177270"/>
          <a:ext cx="1228725" cy="4132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7</xdr:col>
      <xdr:colOff>4868</xdr:colOff>
      <xdr:row>3</xdr:row>
      <xdr:rowOff>17357</xdr:rowOff>
    </xdr:from>
    <xdr:ext cx="2624385" cy="5844540"/>
    <xdr:sp macro="" textlink="">
      <xdr:nvSpPr>
        <xdr:cNvPr id="10" name="CuadroTexto 9">
          <a:extLst>
            <a:ext uri="{FF2B5EF4-FFF2-40B4-BE49-F238E27FC236}">
              <a16:creationId xmlns:a16="http://schemas.microsoft.com/office/drawing/2014/main" id="{EDB98120-A1CC-43DA-9A3F-47A7C5C3043E}"/>
            </a:ext>
          </a:extLst>
        </xdr:cNvPr>
        <xdr:cNvSpPr txBox="1"/>
      </xdr:nvSpPr>
      <xdr:spPr>
        <a:xfrm>
          <a:off x="11196743" y="1579457"/>
          <a:ext cx="2624385" cy="5844540"/>
        </a:xfrm>
        <a:prstGeom prst="rect">
          <a:avLst/>
        </a:prstGeom>
        <a:solidFill>
          <a:srgbClr val="F2C76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b="1">
              <a:solidFill>
                <a:srgbClr val="595959"/>
              </a:solidFill>
              <a:latin typeface="Azo Sans" panose="020B0603030303020204" pitchFamily="34" charset="77"/>
            </a:rPr>
            <a:t>Tener en</a:t>
          </a:r>
          <a:r>
            <a:rPr lang="es-CO" sz="1100" b="1" baseline="0">
              <a:solidFill>
                <a:srgbClr val="595959"/>
              </a:solidFill>
              <a:latin typeface="Azo Sans" panose="020B0603030303020204" pitchFamily="34" charset="77"/>
            </a:rPr>
            <a:t> cuenta-</a:t>
          </a:r>
        </a:p>
        <a:p>
          <a:endParaRPr lang="es-CO" sz="1100" b="1"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1- La estrategia ( Columna A),  es la forma como se va a gestionar la debilidad o la fortaleza( contexto interno) o la amenaza y la oportunidad</a:t>
          </a:r>
        </a:p>
        <a:p>
          <a:r>
            <a:rPr lang="es-CO" sz="1100" baseline="0">
              <a:solidFill>
                <a:srgbClr val="595959"/>
              </a:solidFill>
              <a:latin typeface="Azo Sans" panose="020B0603030303020204" pitchFamily="34" charset="77"/>
            </a:rPr>
            <a:t> ( contexto externo).</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2. Columnas (B,C;D;E)</a:t>
          </a:r>
        </a:p>
        <a:p>
          <a:r>
            <a:rPr lang="es-CO" sz="1100" baseline="0">
              <a:solidFill>
                <a:srgbClr val="595959"/>
              </a:solidFill>
              <a:latin typeface="Azo Sans" panose="020B0603030303020204" pitchFamily="34" charset="77"/>
            </a:rPr>
            <a:t>Copiar el numero que corresponde, segun la debilidad , oportunidad, fortaleza o amenaza identificada.</a:t>
          </a:r>
        </a:p>
        <a:p>
          <a:r>
            <a:rPr lang="es-CO" sz="1100" baseline="0">
              <a:solidFill>
                <a:srgbClr val="595959"/>
              </a:solidFill>
              <a:latin typeface="Azo Sans" panose="020B0603030303020204" pitchFamily="34" charset="77"/>
            </a:rPr>
            <a:t> </a:t>
          </a:r>
        </a:p>
        <a:p>
          <a:r>
            <a:rPr lang="es-CO" sz="1100">
              <a:solidFill>
                <a:srgbClr val="595959"/>
              </a:solidFill>
              <a:latin typeface="Azo Sans" panose="020B0603030303020204" pitchFamily="34" charset="77"/>
            </a:rPr>
            <a:t>3.</a:t>
          </a:r>
          <a:r>
            <a:rPr lang="es-CO" sz="1100" baseline="0">
              <a:solidFill>
                <a:srgbClr val="595959"/>
              </a:solidFill>
              <a:latin typeface="Azo Sans" panose="020B0603030303020204" pitchFamily="34" charset="77"/>
            </a:rPr>
            <a:t> Las oportunidades y fortalezas se pueden gestionar  a traves de acciónes o proyectos  que se incluyen en el plan de accion ( mejoras), si se considera que aportan valor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Las debilidades y amenazas si  afectan los objetivos estrategicos y requieren recursos se documentan en este plan de acción  .</a:t>
          </a:r>
        </a:p>
        <a:p>
          <a:endParaRPr lang="es-CO" sz="1100" baseline="0">
            <a:solidFill>
              <a:srgbClr val="595959"/>
            </a:solidFill>
            <a:latin typeface="Azo Sans" panose="020B0603030303020204" pitchFamily="34" charset="77"/>
          </a:endParaRPr>
        </a:p>
        <a:p>
          <a:r>
            <a:rPr lang="es-CO" sz="1100" baseline="0">
              <a:solidFill>
                <a:srgbClr val="595959"/>
              </a:solidFill>
              <a:latin typeface="Azo Sans" panose="020B0603030303020204" pitchFamily="34" charset="77"/>
            </a:rPr>
            <a:t>Si la debiidad o amenaza afecta la parte operativa ( errores, demoras, etc) se llevan como causa  de los riesgos, en el Plan de riesgos respectivo.</a:t>
          </a:r>
        </a:p>
      </xdr:txBody>
    </xdr:sp>
    <xdr:clientData/>
  </xdr:oneCellAnchor>
  <xdr:twoCellAnchor editAs="oneCell">
    <xdr:from>
      <xdr:col>5</xdr:col>
      <xdr:colOff>589142</xdr:colOff>
      <xdr:row>0</xdr:row>
      <xdr:rowOff>226658</xdr:rowOff>
    </xdr:from>
    <xdr:to>
      <xdr:col>5</xdr:col>
      <xdr:colOff>2309155</xdr:colOff>
      <xdr:row>0</xdr:row>
      <xdr:rowOff>740833</xdr:rowOff>
    </xdr:to>
    <xdr:pic>
      <xdr:nvPicPr>
        <xdr:cNvPr id="11" name="Picture 10">
          <a:extLst>
            <a:ext uri="{FF2B5EF4-FFF2-40B4-BE49-F238E27FC236}">
              <a16:creationId xmlns:a16="http://schemas.microsoft.com/office/drawing/2014/main" id="{249AB570-46A7-461F-A97E-CC599199F097}"/>
            </a:ext>
          </a:extLst>
        </xdr:cNvPr>
        <xdr:cNvPicPr>
          <a:picLocks noChangeAspect="1"/>
        </xdr:cNvPicPr>
      </xdr:nvPicPr>
      <xdr:blipFill>
        <a:blip xmlns:r="http://schemas.openxmlformats.org/officeDocument/2006/relationships" r:embed="rId1"/>
        <a:stretch>
          <a:fillRect/>
        </a:stretch>
      </xdr:blipFill>
      <xdr:spPr>
        <a:xfrm>
          <a:off x="8875892" y="226658"/>
          <a:ext cx="1720013" cy="514175"/>
        </a:xfrm>
        <a:prstGeom prst="rect">
          <a:avLst/>
        </a:prstGeom>
      </xdr:spPr>
    </xdr:pic>
    <xdr:clientData/>
  </xdr:twoCellAnchor>
  <xdr:twoCellAnchor editAs="oneCell">
    <xdr:from>
      <xdr:col>0</xdr:col>
      <xdr:colOff>63499</xdr:colOff>
      <xdr:row>0</xdr:row>
      <xdr:rowOff>74082</xdr:rowOff>
    </xdr:from>
    <xdr:to>
      <xdr:col>0</xdr:col>
      <xdr:colOff>3001432</xdr:colOff>
      <xdr:row>0</xdr:row>
      <xdr:rowOff>867833</xdr:rowOff>
    </xdr:to>
    <xdr:pic>
      <xdr:nvPicPr>
        <xdr:cNvPr id="12" name="Imagen 11">
          <a:extLst>
            <a:ext uri="{FF2B5EF4-FFF2-40B4-BE49-F238E27FC236}">
              <a16:creationId xmlns:a16="http://schemas.microsoft.com/office/drawing/2014/main" id="{05D96BF0-0550-4C48-B10E-A6876B596806}"/>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3499" y="74082"/>
          <a:ext cx="2937933" cy="7937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21405</xdr:colOff>
      <xdr:row>0</xdr:row>
      <xdr:rowOff>63500</xdr:rowOff>
    </xdr:from>
    <xdr:to>
      <xdr:col>2</xdr:col>
      <xdr:colOff>574528</xdr:colOff>
      <xdr:row>2</xdr:row>
      <xdr:rowOff>283353</xdr:rowOff>
    </xdr:to>
    <xdr:pic>
      <xdr:nvPicPr>
        <xdr:cNvPr id="2" name="Imagen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1405" y="63500"/>
          <a:ext cx="3335783" cy="9183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239118</xdr:colOff>
      <xdr:row>0</xdr:row>
      <xdr:rowOff>149678</xdr:rowOff>
    </xdr:from>
    <xdr:to>
      <xdr:col>2</xdr:col>
      <xdr:colOff>1001826</xdr:colOff>
      <xdr:row>2</xdr:row>
      <xdr:rowOff>279038</xdr:rowOff>
    </xdr:to>
    <xdr:pic>
      <xdr:nvPicPr>
        <xdr:cNvPr id="2" name="Imagen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868" y="149678"/>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293547</xdr:colOff>
      <xdr:row>0</xdr:row>
      <xdr:rowOff>68035</xdr:rowOff>
    </xdr:from>
    <xdr:to>
      <xdr:col>2</xdr:col>
      <xdr:colOff>1537607</xdr:colOff>
      <xdr:row>2</xdr:row>
      <xdr:rowOff>200798</xdr:rowOff>
    </xdr:to>
    <xdr:pic>
      <xdr:nvPicPr>
        <xdr:cNvPr id="2" name="Imagen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3547" y="68035"/>
          <a:ext cx="3298739" cy="826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18</xdr:col>
      <xdr:colOff>524564</xdr:colOff>
      <xdr:row>69</xdr:row>
      <xdr:rowOff>0</xdr:rowOff>
    </xdr:from>
    <xdr:to>
      <xdr:col>25</xdr:col>
      <xdr:colOff>609930</xdr:colOff>
      <xdr:row>77</xdr:row>
      <xdr:rowOff>43180</xdr:rowOff>
    </xdr:to>
    <xdr:pic>
      <xdr:nvPicPr>
        <xdr:cNvPr id="3" name="Imagen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8842934" y="20955001"/>
          <a:ext cx="5400040" cy="420878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809625</xdr:colOff>
      <xdr:row>0</xdr:row>
      <xdr:rowOff>71438</xdr:rowOff>
    </xdr:from>
    <xdr:to>
      <xdr:col>12</xdr:col>
      <xdr:colOff>1190805</xdr:colOff>
      <xdr:row>1</xdr:row>
      <xdr:rowOff>404812</xdr:rowOff>
    </xdr:to>
    <xdr:pic>
      <xdr:nvPicPr>
        <xdr:cNvPr id="3" name="Picture 9">
          <a:extLst>
            <a:ext uri="{FF2B5EF4-FFF2-40B4-BE49-F238E27FC236}">
              <a16:creationId xmlns:a16="http://schemas.microsoft.com/office/drawing/2014/main" id="{9794E9BE-2D05-4B54-81E0-4C989DD475C7}"/>
            </a:ext>
          </a:extLst>
        </xdr:cNvPr>
        <xdr:cNvPicPr>
          <a:picLocks noChangeAspect="1"/>
        </xdr:cNvPicPr>
      </xdr:nvPicPr>
      <xdr:blipFill>
        <a:blip xmlns:r="http://schemas.openxmlformats.org/officeDocument/2006/relationships" r:embed="rId2"/>
        <a:stretch>
          <a:fillRect/>
        </a:stretch>
      </xdr:blipFill>
      <xdr:spPr>
        <a:xfrm>
          <a:off x="17335500" y="71438"/>
          <a:ext cx="1547993" cy="54768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329046</xdr:colOff>
      <xdr:row>0</xdr:row>
      <xdr:rowOff>86591</xdr:rowOff>
    </xdr:from>
    <xdr:to>
      <xdr:col>12</xdr:col>
      <xdr:colOff>699402</xdr:colOff>
      <xdr:row>1</xdr:row>
      <xdr:rowOff>427413</xdr:rowOff>
    </xdr:to>
    <xdr:pic>
      <xdr:nvPicPr>
        <xdr:cNvPr id="3" name="Picture 9">
          <a:extLst>
            <a:ext uri="{FF2B5EF4-FFF2-40B4-BE49-F238E27FC236}">
              <a16:creationId xmlns:a16="http://schemas.microsoft.com/office/drawing/2014/main" id="{44F9FE29-FB66-4B07-9287-1E5865A87F82}"/>
            </a:ext>
          </a:extLst>
        </xdr:cNvPr>
        <xdr:cNvPicPr>
          <a:picLocks noChangeAspect="1"/>
        </xdr:cNvPicPr>
      </xdr:nvPicPr>
      <xdr:blipFill>
        <a:blip xmlns:r="http://schemas.openxmlformats.org/officeDocument/2006/relationships" r:embed="rId2"/>
        <a:stretch>
          <a:fillRect/>
        </a:stretch>
      </xdr:blipFill>
      <xdr:spPr>
        <a:xfrm>
          <a:off x="16850591" y="86591"/>
          <a:ext cx="1547993" cy="54864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762001</xdr:colOff>
      <xdr:row>0</xdr:row>
      <xdr:rowOff>86591</xdr:rowOff>
    </xdr:from>
    <xdr:to>
      <xdr:col>12</xdr:col>
      <xdr:colOff>1132357</xdr:colOff>
      <xdr:row>1</xdr:row>
      <xdr:rowOff>427413</xdr:rowOff>
    </xdr:to>
    <xdr:pic>
      <xdr:nvPicPr>
        <xdr:cNvPr id="3" name="Picture 9">
          <a:extLst>
            <a:ext uri="{FF2B5EF4-FFF2-40B4-BE49-F238E27FC236}">
              <a16:creationId xmlns:a16="http://schemas.microsoft.com/office/drawing/2014/main" id="{2A3E01D1-3D68-4989-8F8A-8460C0FC7152}"/>
            </a:ext>
          </a:extLst>
        </xdr:cNvPr>
        <xdr:cNvPicPr>
          <a:picLocks noChangeAspect="1"/>
        </xdr:cNvPicPr>
      </xdr:nvPicPr>
      <xdr:blipFill>
        <a:blip xmlns:r="http://schemas.openxmlformats.org/officeDocument/2006/relationships" r:embed="rId2"/>
        <a:stretch>
          <a:fillRect/>
        </a:stretch>
      </xdr:blipFill>
      <xdr:spPr>
        <a:xfrm>
          <a:off x="17283546" y="86591"/>
          <a:ext cx="1547993" cy="54864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131695" cy="72453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952501</xdr:colOff>
      <xdr:row>0</xdr:row>
      <xdr:rowOff>138545</xdr:rowOff>
    </xdr:from>
    <xdr:to>
      <xdr:col>12</xdr:col>
      <xdr:colOff>1305539</xdr:colOff>
      <xdr:row>1</xdr:row>
      <xdr:rowOff>479367</xdr:rowOff>
    </xdr:to>
    <xdr:pic>
      <xdr:nvPicPr>
        <xdr:cNvPr id="3" name="Picture 9">
          <a:extLst>
            <a:ext uri="{FF2B5EF4-FFF2-40B4-BE49-F238E27FC236}">
              <a16:creationId xmlns:a16="http://schemas.microsoft.com/office/drawing/2014/main" id="{B237E408-252E-4972-80C0-AD670494ED24}"/>
            </a:ext>
          </a:extLst>
        </xdr:cNvPr>
        <xdr:cNvPicPr>
          <a:picLocks noChangeAspect="1"/>
        </xdr:cNvPicPr>
      </xdr:nvPicPr>
      <xdr:blipFill>
        <a:blip xmlns:r="http://schemas.openxmlformats.org/officeDocument/2006/relationships" r:embed="rId2"/>
        <a:stretch>
          <a:fillRect/>
        </a:stretch>
      </xdr:blipFill>
      <xdr:spPr>
        <a:xfrm>
          <a:off x="17474046" y="138545"/>
          <a:ext cx="1547993" cy="5486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etbcsj-my.sharepoint.com/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 val="8- Políticas de Administración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pageSetUpPr fitToPage="1"/>
  </sheetPr>
  <dimension ref="A1:I24"/>
  <sheetViews>
    <sheetView showGridLines="0" topLeftCell="A4" zoomScale="90" zoomScaleNormal="90" workbookViewId="0">
      <selection activeCell="B18" sqref="B18:I18"/>
    </sheetView>
  </sheetViews>
  <sheetFormatPr baseColWidth="10" defaultColWidth="11.42578125" defaultRowHeight="15"/>
  <cols>
    <col min="1" max="1" width="28.28515625" customWidth="1"/>
    <col min="2" max="2" width="18" customWidth="1"/>
    <col min="3" max="3" width="29.85546875" style="6" customWidth="1"/>
    <col min="4" max="5" width="29.85546875" customWidth="1"/>
    <col min="6" max="8" width="12.42578125" customWidth="1"/>
  </cols>
  <sheetData>
    <row r="1" spans="1:9" ht="42" customHeight="1">
      <c r="A1" s="273"/>
      <c r="B1" s="273"/>
      <c r="C1" s="273"/>
      <c r="D1" s="273"/>
      <c r="E1" s="273"/>
      <c r="F1" s="273"/>
    </row>
    <row r="5" spans="1:9">
      <c r="D5" s="15"/>
      <c r="E5" s="15"/>
      <c r="F5" s="15"/>
      <c r="G5" s="15"/>
      <c r="H5" s="15"/>
    </row>
    <row r="6" spans="1:9">
      <c r="D6" s="15"/>
      <c r="E6" s="15"/>
      <c r="F6" s="15"/>
      <c r="G6" s="15"/>
      <c r="H6" s="15"/>
    </row>
    <row r="7" spans="1:9" ht="33.75">
      <c r="A7" s="274" t="s">
        <v>0</v>
      </c>
      <c r="B7" s="274"/>
      <c r="C7" s="274"/>
      <c r="D7" s="274"/>
      <c r="E7" s="274"/>
      <c r="F7" s="274"/>
      <c r="G7" s="274"/>
      <c r="H7" s="274"/>
      <c r="I7" s="274"/>
    </row>
    <row r="9" spans="1:9" s="7" customFormat="1" ht="81.75" customHeight="1">
      <c r="A9" s="8" t="s">
        <v>1</v>
      </c>
      <c r="B9" s="275" t="s">
        <v>2</v>
      </c>
      <c r="C9" s="275"/>
      <c r="D9" s="275"/>
      <c r="E9" s="275"/>
      <c r="F9" s="275"/>
      <c r="G9" s="275"/>
      <c r="H9" s="275"/>
      <c r="I9" s="275"/>
    </row>
    <row r="10" spans="1:9" s="7" customFormat="1" ht="16.899999999999999" customHeight="1">
      <c r="A10" s="13"/>
      <c r="B10" s="14"/>
      <c r="C10" s="14"/>
      <c r="D10" s="13"/>
      <c r="E10" s="12"/>
    </row>
    <row r="11" spans="1:9" s="7" customFormat="1" ht="84" customHeight="1">
      <c r="A11" s="8" t="s">
        <v>3</v>
      </c>
      <c r="B11" s="9" t="s">
        <v>4</v>
      </c>
      <c r="C11" s="272" t="s">
        <v>5</v>
      </c>
      <c r="D11" s="272"/>
      <c r="E11" s="272"/>
      <c r="F11" s="272"/>
      <c r="G11" s="272"/>
      <c r="H11" s="272"/>
      <c r="I11" s="272"/>
    </row>
    <row r="12" spans="1:9" ht="32.25" customHeight="1">
      <c r="A12" s="11"/>
    </row>
    <row r="13" spans="1:9" ht="32.25" customHeight="1">
      <c r="A13" s="10" t="s">
        <v>6</v>
      </c>
      <c r="B13" s="272"/>
      <c r="C13" s="272"/>
      <c r="D13" s="272"/>
      <c r="E13" s="272"/>
      <c r="F13" s="272"/>
      <c r="G13" s="272"/>
      <c r="H13" s="272"/>
      <c r="I13" s="272"/>
    </row>
    <row r="14" spans="1:9" s="7" customFormat="1" ht="69" customHeight="1">
      <c r="A14" s="10" t="s">
        <v>7</v>
      </c>
      <c r="B14" s="272" t="s">
        <v>8</v>
      </c>
      <c r="C14" s="272"/>
      <c r="D14" s="272"/>
      <c r="E14" s="272"/>
      <c r="F14" s="272"/>
      <c r="G14" s="272"/>
      <c r="H14" s="272"/>
      <c r="I14" s="272"/>
    </row>
    <row r="15" spans="1:9" s="7" customFormat="1" ht="54" customHeight="1">
      <c r="A15" s="10" t="s">
        <v>9</v>
      </c>
      <c r="B15" s="272"/>
      <c r="C15" s="272"/>
      <c r="D15" s="272"/>
      <c r="E15" s="272"/>
      <c r="F15" s="272"/>
      <c r="G15" s="272"/>
      <c r="H15" s="272"/>
      <c r="I15" s="272"/>
    </row>
    <row r="16" spans="1:9" s="7" customFormat="1" ht="54" customHeight="1">
      <c r="A16" s="8" t="s">
        <v>10</v>
      </c>
      <c r="B16" s="272"/>
      <c r="C16" s="272"/>
      <c r="D16" s="272"/>
      <c r="E16" s="272"/>
      <c r="F16" s="272"/>
      <c r="G16" s="272"/>
      <c r="H16" s="272"/>
      <c r="I16" s="272"/>
    </row>
    <row r="18" spans="1:9" s="7" customFormat="1" ht="54.75" customHeight="1">
      <c r="A18" s="8" t="s">
        <v>11</v>
      </c>
      <c r="B18" s="271" t="s">
        <v>12</v>
      </c>
      <c r="C18" s="271"/>
      <c r="D18" s="271"/>
      <c r="E18" s="271"/>
      <c r="F18" s="271"/>
      <c r="G18" s="271"/>
      <c r="H18" s="271"/>
      <c r="I18" s="271"/>
    </row>
    <row r="20" spans="1:9" ht="15.75" thickBot="1"/>
    <row r="21" spans="1:9">
      <c r="B21" s="227" t="s">
        <v>13</v>
      </c>
      <c r="C21" s="228" t="s">
        <v>14</v>
      </c>
      <c r="D21" s="228" t="s">
        <v>15</v>
      </c>
      <c r="E21" s="228" t="s">
        <v>16</v>
      </c>
    </row>
    <row r="22" spans="1:9" ht="15.75" thickBot="1">
      <c r="B22" s="229" t="s">
        <v>17</v>
      </c>
      <c r="C22" s="230" t="s">
        <v>18</v>
      </c>
      <c r="D22" s="230" t="s">
        <v>19</v>
      </c>
      <c r="E22" s="230" t="s">
        <v>20</v>
      </c>
    </row>
    <row r="23" spans="1:9">
      <c r="B23" s="231" t="s">
        <v>21</v>
      </c>
      <c r="C23" s="232" t="s">
        <v>11</v>
      </c>
      <c r="D23" s="232" t="s">
        <v>11</v>
      </c>
      <c r="E23" s="232" t="s">
        <v>11</v>
      </c>
    </row>
    <row r="24" spans="1:9">
      <c r="B24" s="229">
        <v>1</v>
      </c>
      <c r="C24" s="233">
        <v>45243</v>
      </c>
      <c r="D24" s="233">
        <v>45272</v>
      </c>
      <c r="E24" s="233">
        <v>45273</v>
      </c>
    </row>
  </sheetData>
  <mergeCells count="9">
    <mergeCell ref="B18:I18"/>
    <mergeCell ref="B13:I13"/>
    <mergeCell ref="B15:I15"/>
    <mergeCell ref="B16:I16"/>
    <mergeCell ref="A1:F1"/>
    <mergeCell ref="A7:I7"/>
    <mergeCell ref="B9:I9"/>
    <mergeCell ref="B14:I14"/>
    <mergeCell ref="C11:I11"/>
  </mergeCells>
  <dataValidations count="2">
    <dataValidation allowBlank="1" showInputMessage="1" showErrorMessage="1" prompt="Proponer y escribir en una frase la estrategia para gestionar la debilidad, la oportunidad, la amenaza o la fortaleza.Usar verbo de acción en infinitivo._x000a_" sqref="G1" xr:uid="{00000000-0002-0000-0000-000000000000}"/>
    <dataValidation type="list" allowBlank="1" showInputMessage="1" showErrorMessage="1" sqref="B11" xr:uid="{00000000-0002-0000-0000-000001000000}">
      <formula1>"Estrategicos, Misionales, Apoyo, Evaluacion y Mejora"</formula1>
    </dataValidation>
  </dataValidations>
  <printOptions horizontalCentered="1"/>
  <pageMargins left="0.70866141732283472" right="0.70866141732283472" top="0.74803149606299213" bottom="0.74803149606299213" header="0.31496062992125984" footer="0.31496062992125984"/>
  <pageSetup scale="85" fitToHeight="0" orientation="landscape"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5AFEA6-B93B-41F5-B975-3E08C2DE1183}">
  <dimension ref="B2:J30"/>
  <sheetViews>
    <sheetView topLeftCell="A3" workbookViewId="0">
      <selection activeCell="B22" sqref="B22:J30"/>
    </sheetView>
  </sheetViews>
  <sheetFormatPr baseColWidth="10" defaultColWidth="11.42578125" defaultRowHeight="15"/>
  <sheetData>
    <row r="2" spans="2:10" ht="18.75">
      <c r="B2" s="276" t="s">
        <v>22</v>
      </c>
      <c r="C2" s="276"/>
      <c r="D2" s="276"/>
      <c r="E2" s="276"/>
      <c r="F2" s="276"/>
      <c r="G2" s="276"/>
      <c r="H2" s="276"/>
      <c r="I2" s="276"/>
      <c r="J2" s="276"/>
    </row>
    <row r="3" spans="2:10" ht="15.75" thickBot="1"/>
    <row r="4" spans="2:10">
      <c r="B4" s="277" t="s">
        <v>23</v>
      </c>
      <c r="C4" s="278"/>
      <c r="D4" s="278"/>
      <c r="E4" s="278"/>
      <c r="F4" s="278"/>
      <c r="G4" s="278"/>
      <c r="H4" s="278"/>
      <c r="I4" s="278"/>
      <c r="J4" s="279"/>
    </row>
    <row r="5" spans="2:10">
      <c r="B5" s="280"/>
      <c r="C5" s="281"/>
      <c r="D5" s="281"/>
      <c r="E5" s="281"/>
      <c r="F5" s="281"/>
      <c r="G5" s="281"/>
      <c r="H5" s="281"/>
      <c r="I5" s="281"/>
      <c r="J5" s="282"/>
    </row>
    <row r="6" spans="2:10">
      <c r="B6" s="280"/>
      <c r="C6" s="281"/>
      <c r="D6" s="281"/>
      <c r="E6" s="281"/>
      <c r="F6" s="281"/>
      <c r="G6" s="281"/>
      <c r="H6" s="281"/>
      <c r="I6" s="281"/>
      <c r="J6" s="282"/>
    </row>
    <row r="7" spans="2:10" ht="15.75" thickBot="1">
      <c r="B7" s="283"/>
      <c r="C7" s="284"/>
      <c r="D7" s="284"/>
      <c r="E7" s="284"/>
      <c r="F7" s="284"/>
      <c r="G7" s="284"/>
      <c r="H7" s="284"/>
      <c r="I7" s="284"/>
      <c r="J7" s="285"/>
    </row>
    <row r="8" spans="2:10" ht="15.75" thickBot="1"/>
    <row r="9" spans="2:10">
      <c r="B9" s="277" t="s">
        <v>24</v>
      </c>
      <c r="C9" s="278"/>
      <c r="D9" s="278"/>
      <c r="E9" s="278"/>
      <c r="F9" s="278"/>
      <c r="G9" s="278"/>
      <c r="H9" s="278"/>
      <c r="I9" s="278"/>
      <c r="J9" s="279"/>
    </row>
    <row r="10" spans="2:10">
      <c r="B10" s="280"/>
      <c r="C10" s="281"/>
      <c r="D10" s="281"/>
      <c r="E10" s="281"/>
      <c r="F10" s="281"/>
      <c r="G10" s="281"/>
      <c r="H10" s="281"/>
      <c r="I10" s="281"/>
      <c r="J10" s="282"/>
    </row>
    <row r="11" spans="2:10">
      <c r="B11" s="280"/>
      <c r="C11" s="281"/>
      <c r="D11" s="281"/>
      <c r="E11" s="281"/>
      <c r="F11" s="281"/>
      <c r="G11" s="281"/>
      <c r="H11" s="281"/>
      <c r="I11" s="281"/>
      <c r="J11" s="282"/>
    </row>
    <row r="12" spans="2:10">
      <c r="B12" s="280"/>
      <c r="C12" s="281"/>
      <c r="D12" s="281"/>
      <c r="E12" s="281"/>
      <c r="F12" s="281"/>
      <c r="G12" s="281"/>
      <c r="H12" s="281"/>
      <c r="I12" s="281"/>
      <c r="J12" s="282"/>
    </row>
    <row r="13" spans="2:10">
      <c r="B13" s="280"/>
      <c r="C13" s="281"/>
      <c r="D13" s="281"/>
      <c r="E13" s="281"/>
      <c r="F13" s="281"/>
      <c r="G13" s="281"/>
      <c r="H13" s="281"/>
      <c r="I13" s="281"/>
      <c r="J13" s="282"/>
    </row>
    <row r="14" spans="2:10">
      <c r="B14" s="280"/>
      <c r="C14" s="281"/>
      <c r="D14" s="281"/>
      <c r="E14" s="281"/>
      <c r="F14" s="281"/>
      <c r="G14" s="281"/>
      <c r="H14" s="281"/>
      <c r="I14" s="281"/>
      <c r="J14" s="282"/>
    </row>
    <row r="15" spans="2:10" ht="15.75" thickBot="1">
      <c r="B15" s="283"/>
      <c r="C15" s="284"/>
      <c r="D15" s="284"/>
      <c r="E15" s="284"/>
      <c r="F15" s="284"/>
      <c r="G15" s="284"/>
      <c r="H15" s="284"/>
      <c r="I15" s="284"/>
      <c r="J15" s="285"/>
    </row>
    <row r="16" spans="2:10" ht="15.75" thickBot="1"/>
    <row r="17" spans="2:10">
      <c r="B17" s="277" t="s">
        <v>25</v>
      </c>
      <c r="C17" s="278"/>
      <c r="D17" s="278"/>
      <c r="E17" s="278"/>
      <c r="F17" s="278"/>
      <c r="G17" s="278"/>
      <c r="H17" s="278"/>
      <c r="I17" s="278"/>
      <c r="J17" s="279"/>
    </row>
    <row r="18" spans="2:10">
      <c r="B18" s="280"/>
      <c r="C18" s="281"/>
      <c r="D18" s="281"/>
      <c r="E18" s="281"/>
      <c r="F18" s="281"/>
      <c r="G18" s="281"/>
      <c r="H18" s="281"/>
      <c r="I18" s="281"/>
      <c r="J18" s="282"/>
    </row>
    <row r="19" spans="2:10">
      <c r="B19" s="280"/>
      <c r="C19" s="281"/>
      <c r="D19" s="281"/>
      <c r="E19" s="281"/>
      <c r="F19" s="281"/>
      <c r="G19" s="281"/>
      <c r="H19" s="281"/>
      <c r="I19" s="281"/>
      <c r="J19" s="282"/>
    </row>
    <row r="20" spans="2:10" ht="15.75" thickBot="1">
      <c r="B20" s="283"/>
      <c r="C20" s="284"/>
      <c r="D20" s="284"/>
      <c r="E20" s="284"/>
      <c r="F20" s="284"/>
      <c r="G20" s="284"/>
      <c r="H20" s="284"/>
      <c r="I20" s="284"/>
      <c r="J20" s="285"/>
    </row>
    <row r="21" spans="2:10" ht="15.75" thickBot="1"/>
    <row r="22" spans="2:10">
      <c r="B22" s="277" t="s">
        <v>26</v>
      </c>
      <c r="C22" s="278"/>
      <c r="D22" s="278"/>
      <c r="E22" s="278"/>
      <c r="F22" s="278"/>
      <c r="G22" s="278"/>
      <c r="H22" s="278"/>
      <c r="I22" s="278"/>
      <c r="J22" s="279"/>
    </row>
    <row r="23" spans="2:10">
      <c r="B23" s="280"/>
      <c r="C23" s="281"/>
      <c r="D23" s="281"/>
      <c r="E23" s="281"/>
      <c r="F23" s="281"/>
      <c r="G23" s="281"/>
      <c r="H23" s="281"/>
      <c r="I23" s="281"/>
      <c r="J23" s="282"/>
    </row>
    <row r="24" spans="2:10">
      <c r="B24" s="280"/>
      <c r="C24" s="281"/>
      <c r="D24" s="281"/>
      <c r="E24" s="281"/>
      <c r="F24" s="281"/>
      <c r="G24" s="281"/>
      <c r="H24" s="281"/>
      <c r="I24" s="281"/>
      <c r="J24" s="282"/>
    </row>
    <row r="25" spans="2:10">
      <c r="B25" s="280"/>
      <c r="C25" s="281"/>
      <c r="D25" s="281"/>
      <c r="E25" s="281"/>
      <c r="F25" s="281"/>
      <c r="G25" s="281"/>
      <c r="H25" s="281"/>
      <c r="I25" s="281"/>
      <c r="J25" s="282"/>
    </row>
    <row r="26" spans="2:10">
      <c r="B26" s="280"/>
      <c r="C26" s="281"/>
      <c r="D26" s="281"/>
      <c r="E26" s="281"/>
      <c r="F26" s="281"/>
      <c r="G26" s="281"/>
      <c r="H26" s="281"/>
      <c r="I26" s="281"/>
      <c r="J26" s="282"/>
    </row>
    <row r="27" spans="2:10">
      <c r="B27" s="280"/>
      <c r="C27" s="281"/>
      <c r="D27" s="281"/>
      <c r="E27" s="281"/>
      <c r="F27" s="281"/>
      <c r="G27" s="281"/>
      <c r="H27" s="281"/>
      <c r="I27" s="281"/>
      <c r="J27" s="282"/>
    </row>
    <row r="28" spans="2:10">
      <c r="B28" s="280"/>
      <c r="C28" s="281"/>
      <c r="D28" s="281"/>
      <c r="E28" s="281"/>
      <c r="F28" s="281"/>
      <c r="G28" s="281"/>
      <c r="H28" s="281"/>
      <c r="I28" s="281"/>
      <c r="J28" s="282"/>
    </row>
    <row r="29" spans="2:10">
      <c r="B29" s="280"/>
      <c r="C29" s="281"/>
      <c r="D29" s="281"/>
      <c r="E29" s="281"/>
      <c r="F29" s="281"/>
      <c r="G29" s="281"/>
      <c r="H29" s="281"/>
      <c r="I29" s="281"/>
      <c r="J29" s="282"/>
    </row>
    <row r="30" spans="2:10" ht="15.75" thickBot="1">
      <c r="B30" s="283"/>
      <c r="C30" s="284"/>
      <c r="D30" s="284"/>
      <c r="E30" s="284"/>
      <c r="F30" s="284"/>
      <c r="G30" s="284"/>
      <c r="H30" s="284"/>
      <c r="I30" s="284"/>
      <c r="J30" s="285"/>
    </row>
  </sheetData>
  <mergeCells count="5">
    <mergeCell ref="B2:J2"/>
    <mergeCell ref="B4:J7"/>
    <mergeCell ref="B9:J15"/>
    <mergeCell ref="B17:J20"/>
    <mergeCell ref="B22:J3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5F6D85-30BE-454B-99D1-4B94C2ACA1A2}">
  <sheetPr>
    <tabColor theme="8"/>
  </sheetPr>
  <dimension ref="A1:J82"/>
  <sheetViews>
    <sheetView workbookViewId="0">
      <selection activeCell="B2" sqref="B2:C2"/>
    </sheetView>
  </sheetViews>
  <sheetFormatPr baseColWidth="10" defaultColWidth="10.42578125" defaultRowHeight="14.25"/>
  <cols>
    <col min="1" max="1" width="53.28515625" style="207" customWidth="1"/>
    <col min="2" max="2" width="15.42578125" style="208" customWidth="1"/>
    <col min="3" max="3" width="72.140625" style="175" customWidth="1"/>
    <col min="4" max="4" width="24.140625" style="208" customWidth="1"/>
    <col min="5" max="5" width="55.85546875" style="175" customWidth="1"/>
    <col min="6" max="6" width="4.7109375" style="175" customWidth="1"/>
    <col min="7" max="16384" width="10.42578125" style="175"/>
  </cols>
  <sheetData>
    <row r="1" spans="1:8" ht="80.099999999999994" customHeight="1">
      <c r="A1" s="173"/>
      <c r="B1" s="286" t="s">
        <v>27</v>
      </c>
      <c r="C1" s="286"/>
      <c r="D1" s="286"/>
      <c r="E1" s="173"/>
      <c r="F1" s="174"/>
      <c r="G1" s="174"/>
      <c r="H1" s="174"/>
    </row>
    <row r="2" spans="1:8" ht="54.75" customHeight="1">
      <c r="A2" s="176" t="s">
        <v>28</v>
      </c>
      <c r="B2" s="287" t="s">
        <v>29</v>
      </c>
      <c r="C2" s="288"/>
      <c r="D2" s="177" t="s">
        <v>30</v>
      </c>
      <c r="E2" s="178" t="s">
        <v>5</v>
      </c>
    </row>
    <row r="3" spans="1:8" ht="16.7" customHeight="1">
      <c r="A3" s="179"/>
      <c r="B3" s="180"/>
      <c r="C3" s="180"/>
      <c r="D3" s="181"/>
      <c r="E3" s="180"/>
    </row>
    <row r="4" spans="1:8" ht="54.75" customHeight="1">
      <c r="A4" s="176" t="s">
        <v>31</v>
      </c>
      <c r="B4" s="289" t="s">
        <v>2</v>
      </c>
      <c r="C4" s="290"/>
      <c r="D4" s="290"/>
      <c r="E4" s="290"/>
    </row>
    <row r="5" spans="1:8" ht="13.35" customHeight="1">
      <c r="A5" s="182"/>
      <c r="B5" s="183"/>
      <c r="D5" s="181"/>
      <c r="E5" s="181"/>
    </row>
    <row r="6" spans="1:8" ht="21" customHeight="1">
      <c r="A6" s="291" t="s">
        <v>32</v>
      </c>
      <c r="B6" s="292" t="s">
        <v>33</v>
      </c>
      <c r="C6" s="292"/>
      <c r="D6" s="292" t="s">
        <v>34</v>
      </c>
      <c r="E6" s="292"/>
    </row>
    <row r="7" spans="1:8" ht="115.5" customHeight="1">
      <c r="A7" s="291"/>
      <c r="B7" s="293" t="s">
        <v>35</v>
      </c>
      <c r="C7" s="294"/>
      <c r="D7" s="295" t="s">
        <v>36</v>
      </c>
      <c r="E7" s="295"/>
    </row>
    <row r="8" spans="1:8" ht="21" customHeight="1">
      <c r="A8" s="182"/>
      <c r="B8" s="183"/>
      <c r="D8" s="181"/>
      <c r="E8" s="181"/>
    </row>
    <row r="9" spans="1:8" ht="20.100000000000001" customHeight="1">
      <c r="A9" s="297" t="s">
        <v>37</v>
      </c>
      <c r="B9" s="297"/>
      <c r="C9" s="297"/>
      <c r="D9" s="297"/>
      <c r="E9" s="297"/>
    </row>
    <row r="10" spans="1:8" ht="20.100000000000001" customHeight="1">
      <c r="A10" s="184" t="s">
        <v>38</v>
      </c>
      <c r="B10" s="184" t="s">
        <v>39</v>
      </c>
      <c r="C10" s="184" t="s">
        <v>40</v>
      </c>
      <c r="D10" s="184" t="s">
        <v>41</v>
      </c>
      <c r="E10" s="184" t="s">
        <v>42</v>
      </c>
    </row>
    <row r="11" spans="1:8" s="188" customFormat="1" ht="118.5" customHeight="1">
      <c r="A11" s="298" t="s">
        <v>43</v>
      </c>
      <c r="B11" s="185">
        <v>1</v>
      </c>
      <c r="C11" s="186" t="s">
        <v>44</v>
      </c>
      <c r="D11" s="187">
        <v>1</v>
      </c>
      <c r="E11" s="186" t="s">
        <v>45</v>
      </c>
    </row>
    <row r="12" spans="1:8" s="188" customFormat="1" ht="113.25" customHeight="1">
      <c r="A12" s="298"/>
      <c r="B12" s="185">
        <v>2</v>
      </c>
      <c r="C12" s="186" t="s">
        <v>46</v>
      </c>
      <c r="D12" s="187"/>
      <c r="E12" s="186"/>
    </row>
    <row r="13" spans="1:8" ht="80.099999999999994" customHeight="1">
      <c r="A13" s="299" t="s">
        <v>47</v>
      </c>
      <c r="B13" s="189">
        <v>3</v>
      </c>
      <c r="C13" s="190" t="s">
        <v>48</v>
      </c>
      <c r="D13" s="189">
        <v>2</v>
      </c>
      <c r="E13" s="190" t="s">
        <v>49</v>
      </c>
    </row>
    <row r="14" spans="1:8" ht="80.099999999999994" customHeight="1">
      <c r="A14" s="299"/>
      <c r="B14" s="189">
        <v>4</v>
      </c>
      <c r="C14" s="190" t="s">
        <v>50</v>
      </c>
      <c r="D14" s="189"/>
      <c r="E14" s="190"/>
    </row>
    <row r="15" spans="1:8" ht="80.099999999999994" customHeight="1">
      <c r="A15" s="299"/>
      <c r="B15" s="189">
        <v>5</v>
      </c>
      <c r="C15" s="190" t="s">
        <v>51</v>
      </c>
      <c r="D15" s="189"/>
      <c r="E15" s="190"/>
    </row>
    <row r="16" spans="1:8" ht="80.099999999999994" customHeight="1">
      <c r="A16" s="296" t="s">
        <v>52</v>
      </c>
      <c r="B16" s="189">
        <v>6</v>
      </c>
      <c r="C16" s="190" t="s">
        <v>53</v>
      </c>
      <c r="D16" s="189">
        <v>3</v>
      </c>
      <c r="E16" s="186" t="s">
        <v>54</v>
      </c>
    </row>
    <row r="17" spans="1:10" ht="80.099999999999994" customHeight="1">
      <c r="A17" s="296"/>
      <c r="B17" s="189">
        <v>7</v>
      </c>
      <c r="C17" s="190" t="s">
        <v>55</v>
      </c>
      <c r="D17" s="189">
        <v>4</v>
      </c>
      <c r="E17" s="186" t="s">
        <v>56</v>
      </c>
    </row>
    <row r="18" spans="1:10" ht="80.099999999999994" customHeight="1">
      <c r="A18" s="296"/>
      <c r="B18" s="189">
        <v>8</v>
      </c>
      <c r="C18" s="190" t="s">
        <v>57</v>
      </c>
      <c r="D18" s="189"/>
      <c r="E18" s="191"/>
    </row>
    <row r="19" spans="1:10" ht="80.099999999999994" customHeight="1">
      <c r="A19" s="296"/>
      <c r="B19" s="189">
        <v>9</v>
      </c>
      <c r="C19" s="190" t="s">
        <v>58</v>
      </c>
      <c r="D19" s="189"/>
      <c r="E19" s="190"/>
    </row>
    <row r="20" spans="1:10" ht="80.099999999999994" customHeight="1">
      <c r="A20" s="296"/>
      <c r="B20" s="189">
        <v>10</v>
      </c>
      <c r="C20" s="190" t="s">
        <v>59</v>
      </c>
      <c r="D20" s="189"/>
      <c r="E20" s="186"/>
      <c r="J20" s="192"/>
    </row>
    <row r="21" spans="1:10" ht="80.099999999999994" customHeight="1">
      <c r="A21" s="296"/>
      <c r="B21" s="189">
        <v>11</v>
      </c>
      <c r="C21" s="190" t="s">
        <v>60</v>
      </c>
      <c r="D21" s="189"/>
      <c r="E21" s="190"/>
      <c r="J21" s="192"/>
    </row>
    <row r="22" spans="1:10" ht="80.099999999999994" customHeight="1">
      <c r="A22" s="296"/>
      <c r="B22" s="189">
        <v>12</v>
      </c>
      <c r="C22" s="190" t="s">
        <v>61</v>
      </c>
      <c r="D22" s="189"/>
      <c r="E22" s="190"/>
      <c r="J22" s="192"/>
    </row>
    <row r="23" spans="1:10" ht="80.099999999999994" customHeight="1">
      <c r="A23" s="296" t="s">
        <v>62</v>
      </c>
      <c r="B23" s="189">
        <v>13</v>
      </c>
      <c r="C23" s="186" t="s">
        <v>63</v>
      </c>
      <c r="D23" s="185">
        <v>5</v>
      </c>
      <c r="E23" s="186" t="s">
        <v>64</v>
      </c>
    </row>
    <row r="24" spans="1:10" ht="80.099999999999994" customHeight="1">
      <c r="A24" s="296"/>
      <c r="B24" s="189">
        <v>14</v>
      </c>
      <c r="C24" s="186" t="s">
        <v>65</v>
      </c>
      <c r="D24" s="185">
        <v>6</v>
      </c>
      <c r="E24" s="186" t="s">
        <v>66</v>
      </c>
    </row>
    <row r="25" spans="1:10" ht="80.099999999999994" customHeight="1">
      <c r="A25" s="296"/>
      <c r="B25" s="189">
        <v>15</v>
      </c>
      <c r="C25" s="186" t="s">
        <v>67</v>
      </c>
      <c r="D25" s="185">
        <v>7</v>
      </c>
      <c r="E25" s="186" t="s">
        <v>68</v>
      </c>
    </row>
    <row r="26" spans="1:10" ht="80.099999999999994" customHeight="1">
      <c r="A26" s="296"/>
      <c r="B26" s="189">
        <v>16</v>
      </c>
      <c r="C26" s="186" t="s">
        <v>69</v>
      </c>
      <c r="D26" s="185"/>
      <c r="E26" s="186"/>
    </row>
    <row r="27" spans="1:10" ht="174.6" customHeight="1">
      <c r="A27" s="193" t="s">
        <v>70</v>
      </c>
      <c r="B27" s="189">
        <v>17</v>
      </c>
      <c r="C27" s="186" t="s">
        <v>71</v>
      </c>
      <c r="D27" s="185">
        <v>8</v>
      </c>
      <c r="E27" s="186" t="s">
        <v>72</v>
      </c>
    </row>
    <row r="28" spans="1:10" ht="48.75" customHeight="1">
      <c r="A28" s="296" t="s">
        <v>73</v>
      </c>
      <c r="B28" s="189">
        <v>18</v>
      </c>
      <c r="C28" s="194" t="s">
        <v>74</v>
      </c>
      <c r="D28" s="189"/>
      <c r="E28" s="190"/>
    </row>
    <row r="29" spans="1:10" ht="87" customHeight="1">
      <c r="A29" s="296"/>
      <c r="B29" s="189">
        <v>19</v>
      </c>
      <c r="C29" s="194" t="s">
        <v>75</v>
      </c>
      <c r="D29" s="189"/>
      <c r="E29" s="190"/>
    </row>
    <row r="30" spans="1:10" ht="20.100000000000001" customHeight="1">
      <c r="A30" s="297" t="s">
        <v>76</v>
      </c>
      <c r="B30" s="297"/>
      <c r="C30" s="297"/>
      <c r="D30" s="297"/>
      <c r="E30" s="297"/>
    </row>
    <row r="31" spans="1:10" ht="20.100000000000001" customHeight="1">
      <c r="A31" s="184" t="s">
        <v>38</v>
      </c>
      <c r="B31" s="184" t="s">
        <v>39</v>
      </c>
      <c r="C31" s="184" t="s">
        <v>77</v>
      </c>
      <c r="D31" s="184" t="s">
        <v>41</v>
      </c>
      <c r="E31" s="184" t="s">
        <v>78</v>
      </c>
    </row>
    <row r="32" spans="1:10" ht="98.45" customHeight="1">
      <c r="A32" s="296" t="s">
        <v>79</v>
      </c>
      <c r="B32" s="185">
        <v>1</v>
      </c>
      <c r="C32" s="186" t="s">
        <v>80</v>
      </c>
      <c r="D32" s="185">
        <v>1</v>
      </c>
      <c r="E32" s="186" t="s">
        <v>81</v>
      </c>
    </row>
    <row r="33" spans="1:5" ht="81" customHeight="1">
      <c r="A33" s="296"/>
      <c r="B33" s="185">
        <v>2</v>
      </c>
      <c r="C33" s="186" t="s">
        <v>82</v>
      </c>
      <c r="D33" s="185">
        <v>2</v>
      </c>
      <c r="E33" s="186" t="s">
        <v>83</v>
      </c>
    </row>
    <row r="34" spans="1:5" ht="92.1" customHeight="1">
      <c r="A34" s="296"/>
      <c r="B34" s="185"/>
      <c r="C34" s="186"/>
      <c r="D34" s="185">
        <v>3</v>
      </c>
      <c r="E34" s="186" t="s">
        <v>84</v>
      </c>
    </row>
    <row r="35" spans="1:5" ht="68.25" customHeight="1">
      <c r="A35" s="296"/>
      <c r="B35" s="185"/>
      <c r="C35" s="186"/>
      <c r="D35" s="185">
        <v>4</v>
      </c>
      <c r="E35" s="186" t="s">
        <v>85</v>
      </c>
    </row>
    <row r="36" spans="1:5" ht="68.25" customHeight="1">
      <c r="A36" s="296"/>
      <c r="B36" s="185"/>
      <c r="C36" s="188"/>
      <c r="D36" s="185">
        <v>5</v>
      </c>
      <c r="E36" s="186" t="s">
        <v>86</v>
      </c>
    </row>
    <row r="37" spans="1:5" ht="41.45" customHeight="1">
      <c r="A37" s="296"/>
      <c r="B37" s="185"/>
      <c r="C37" s="194"/>
      <c r="D37" s="185">
        <v>6</v>
      </c>
      <c r="E37" s="186" t="s">
        <v>87</v>
      </c>
    </row>
    <row r="38" spans="1:5" ht="49.5" customHeight="1">
      <c r="A38" s="296"/>
      <c r="B38" s="185"/>
      <c r="C38" s="194"/>
      <c r="D38" s="185">
        <v>7</v>
      </c>
      <c r="E38" s="194" t="s">
        <v>88</v>
      </c>
    </row>
    <row r="39" spans="1:5" ht="49.5" customHeight="1">
      <c r="A39" s="296" t="s">
        <v>89</v>
      </c>
      <c r="B39" s="185">
        <v>3</v>
      </c>
      <c r="C39" s="194" t="s">
        <v>90</v>
      </c>
      <c r="D39" s="185">
        <v>8</v>
      </c>
      <c r="E39" s="194" t="s">
        <v>91</v>
      </c>
    </row>
    <row r="40" spans="1:5" ht="49.5" customHeight="1">
      <c r="A40" s="296"/>
      <c r="B40" s="185"/>
      <c r="C40" s="194"/>
      <c r="D40" s="185">
        <v>9</v>
      </c>
      <c r="E40" s="194" t="s">
        <v>92</v>
      </c>
    </row>
    <row r="41" spans="1:5" s="195" customFormat="1" ht="68.25" customHeight="1">
      <c r="A41" s="296"/>
      <c r="B41" s="185"/>
      <c r="C41" s="194"/>
      <c r="D41" s="185">
        <v>10</v>
      </c>
      <c r="E41" s="194" t="s">
        <v>93</v>
      </c>
    </row>
    <row r="42" spans="1:5" s="195" customFormat="1" ht="78.75" customHeight="1">
      <c r="A42" s="296"/>
      <c r="B42" s="185"/>
      <c r="C42" s="196"/>
      <c r="D42" s="185">
        <v>11</v>
      </c>
      <c r="E42" s="194" t="s">
        <v>94</v>
      </c>
    </row>
    <row r="43" spans="1:5" s="195" customFormat="1" ht="42.75">
      <c r="A43" s="296" t="s">
        <v>95</v>
      </c>
      <c r="B43" s="185">
        <v>4</v>
      </c>
      <c r="C43" s="186" t="s">
        <v>96</v>
      </c>
      <c r="D43" s="185">
        <v>12</v>
      </c>
      <c r="E43" s="197" t="s">
        <v>97</v>
      </c>
    </row>
    <row r="44" spans="1:5" s="195" customFormat="1" ht="55.5" customHeight="1">
      <c r="A44" s="296"/>
      <c r="B44" s="185">
        <v>5</v>
      </c>
      <c r="C44" s="186" t="s">
        <v>98</v>
      </c>
      <c r="D44" s="185"/>
      <c r="E44" s="186"/>
    </row>
    <row r="45" spans="1:5" s="195" customFormat="1" ht="42.75">
      <c r="A45" s="296"/>
      <c r="B45" s="185">
        <v>6</v>
      </c>
      <c r="C45" s="186" t="s">
        <v>99</v>
      </c>
      <c r="D45" s="185">
        <v>13</v>
      </c>
      <c r="E45" s="186" t="s">
        <v>100</v>
      </c>
    </row>
    <row r="46" spans="1:5" s="195" customFormat="1" ht="61.5" customHeight="1">
      <c r="A46" s="296"/>
      <c r="B46" s="185">
        <v>7</v>
      </c>
      <c r="C46" s="186" t="s">
        <v>101</v>
      </c>
      <c r="D46" s="185">
        <v>14</v>
      </c>
      <c r="E46" s="186" t="s">
        <v>102</v>
      </c>
    </row>
    <row r="47" spans="1:5" ht="71.25" customHeight="1">
      <c r="A47" s="296"/>
      <c r="B47" s="185">
        <v>8</v>
      </c>
      <c r="C47" s="197" t="s">
        <v>103</v>
      </c>
      <c r="D47" s="185">
        <v>15</v>
      </c>
      <c r="E47" s="186" t="s">
        <v>104</v>
      </c>
    </row>
    <row r="48" spans="1:5" ht="105" customHeight="1">
      <c r="A48" s="296"/>
      <c r="B48" s="185">
        <v>9</v>
      </c>
      <c r="C48" s="186" t="s">
        <v>105</v>
      </c>
      <c r="D48" s="185">
        <v>16</v>
      </c>
      <c r="E48" s="186" t="s">
        <v>106</v>
      </c>
    </row>
    <row r="49" spans="1:5" ht="75.599999999999994" customHeight="1">
      <c r="A49" s="296" t="s">
        <v>107</v>
      </c>
      <c r="B49" s="185">
        <v>10</v>
      </c>
      <c r="C49" s="186" t="s">
        <v>108</v>
      </c>
      <c r="D49" s="185">
        <v>17</v>
      </c>
      <c r="E49" s="186" t="s">
        <v>109</v>
      </c>
    </row>
    <row r="50" spans="1:5" ht="62.45" customHeight="1">
      <c r="A50" s="296"/>
      <c r="B50" s="185">
        <v>11</v>
      </c>
      <c r="C50" s="186" t="s">
        <v>110</v>
      </c>
      <c r="D50" s="187">
        <v>18</v>
      </c>
      <c r="E50" s="186" t="s">
        <v>111</v>
      </c>
    </row>
    <row r="51" spans="1:5" ht="28.5">
      <c r="A51" s="296"/>
      <c r="B51" s="185">
        <v>12</v>
      </c>
      <c r="C51" s="186" t="s">
        <v>112</v>
      </c>
      <c r="D51" s="187">
        <v>19</v>
      </c>
      <c r="E51" s="186" t="s">
        <v>113</v>
      </c>
    </row>
    <row r="52" spans="1:5" ht="57">
      <c r="A52" s="296" t="s">
        <v>114</v>
      </c>
      <c r="B52" s="185">
        <v>13</v>
      </c>
      <c r="C52" s="186" t="s">
        <v>115</v>
      </c>
      <c r="D52" s="187">
        <v>20</v>
      </c>
      <c r="E52" s="197" t="s">
        <v>116</v>
      </c>
    </row>
    <row r="53" spans="1:5" ht="28.5">
      <c r="A53" s="296"/>
      <c r="B53" s="185">
        <v>14</v>
      </c>
      <c r="C53" s="186" t="s">
        <v>117</v>
      </c>
      <c r="D53" s="187">
        <v>21</v>
      </c>
      <c r="E53" s="197" t="s">
        <v>118</v>
      </c>
    </row>
    <row r="54" spans="1:5" ht="71.25">
      <c r="A54" s="296"/>
      <c r="B54" s="185">
        <v>15</v>
      </c>
      <c r="C54" s="186" t="s">
        <v>119</v>
      </c>
      <c r="D54" s="187"/>
      <c r="E54" s="197"/>
    </row>
    <row r="55" spans="1:5" ht="28.5">
      <c r="A55" s="296"/>
      <c r="B55" s="185">
        <v>16</v>
      </c>
      <c r="C55" s="186" t="s">
        <v>120</v>
      </c>
      <c r="D55" s="187"/>
      <c r="E55" s="197"/>
    </row>
    <row r="56" spans="1:5">
      <c r="A56" s="296"/>
      <c r="B56" s="185">
        <v>17</v>
      </c>
      <c r="C56" s="186" t="s">
        <v>121</v>
      </c>
      <c r="D56" s="187"/>
      <c r="E56" s="197"/>
    </row>
    <row r="57" spans="1:5" ht="28.5">
      <c r="A57" s="296"/>
      <c r="B57" s="185">
        <v>18</v>
      </c>
      <c r="C57" s="186" t="s">
        <v>122</v>
      </c>
      <c r="D57" s="187"/>
      <c r="E57" s="197"/>
    </row>
    <row r="58" spans="1:5">
      <c r="A58" s="296"/>
      <c r="B58" s="185">
        <v>19</v>
      </c>
      <c r="C58" s="186" t="s">
        <v>123</v>
      </c>
      <c r="D58" s="187"/>
      <c r="E58" s="197"/>
    </row>
    <row r="59" spans="1:5" ht="28.5">
      <c r="A59" s="296"/>
      <c r="B59" s="185">
        <v>20</v>
      </c>
      <c r="C59" s="186" t="s">
        <v>124</v>
      </c>
      <c r="D59" s="187"/>
      <c r="E59" s="197"/>
    </row>
    <row r="60" spans="1:5" ht="28.5">
      <c r="A60" s="296"/>
      <c r="B60" s="185">
        <v>21</v>
      </c>
      <c r="C60" s="186" t="s">
        <v>125</v>
      </c>
      <c r="D60" s="187"/>
      <c r="E60" s="197"/>
    </row>
    <row r="61" spans="1:5">
      <c r="A61" s="296"/>
      <c r="B61" s="185">
        <v>22</v>
      </c>
      <c r="C61" s="186" t="s">
        <v>126</v>
      </c>
      <c r="D61" s="187"/>
      <c r="E61" s="198"/>
    </row>
    <row r="62" spans="1:5" ht="42.75">
      <c r="A62" s="296" t="s">
        <v>127</v>
      </c>
      <c r="B62" s="185">
        <v>23</v>
      </c>
      <c r="C62" s="186" t="s">
        <v>128</v>
      </c>
      <c r="D62" s="187">
        <v>22</v>
      </c>
      <c r="E62" s="197" t="s">
        <v>129</v>
      </c>
    </row>
    <row r="63" spans="1:5" ht="42.75">
      <c r="A63" s="296"/>
      <c r="B63" s="185">
        <v>24</v>
      </c>
      <c r="C63" s="186" t="s">
        <v>130</v>
      </c>
      <c r="D63" s="187">
        <v>23</v>
      </c>
      <c r="E63" s="186" t="s">
        <v>131</v>
      </c>
    </row>
    <row r="64" spans="1:5">
      <c r="A64" s="296"/>
      <c r="B64" s="185">
        <v>25</v>
      </c>
      <c r="C64" s="186" t="s">
        <v>132</v>
      </c>
      <c r="D64" s="187"/>
      <c r="E64" s="197"/>
    </row>
    <row r="65" spans="1:10" ht="42.75">
      <c r="A65" s="300" t="s">
        <v>133</v>
      </c>
      <c r="B65" s="185">
        <v>26</v>
      </c>
      <c r="C65" s="186" t="s">
        <v>134</v>
      </c>
      <c r="D65" s="187">
        <v>24</v>
      </c>
      <c r="E65" s="197" t="s">
        <v>135</v>
      </c>
    </row>
    <row r="66" spans="1:10" ht="45" customHeight="1">
      <c r="A66" s="301"/>
      <c r="B66" s="185"/>
      <c r="C66" s="186"/>
      <c r="D66" s="187"/>
      <c r="E66" s="187"/>
    </row>
    <row r="67" spans="1:10" ht="77.099999999999994" customHeight="1">
      <c r="A67" s="296" t="s">
        <v>136</v>
      </c>
      <c r="B67" s="185">
        <v>27</v>
      </c>
      <c r="C67" s="186" t="s">
        <v>137</v>
      </c>
      <c r="D67" s="187">
        <v>25</v>
      </c>
      <c r="E67" s="186" t="s">
        <v>138</v>
      </c>
    </row>
    <row r="68" spans="1:10" ht="15.95" customHeight="1">
      <c r="A68" s="296"/>
      <c r="B68" s="185"/>
      <c r="C68" s="186"/>
      <c r="D68" s="187">
        <v>26</v>
      </c>
      <c r="E68" s="186" t="s">
        <v>139</v>
      </c>
    </row>
    <row r="69" spans="1:10" ht="50.1" customHeight="1">
      <c r="A69" s="296" t="s">
        <v>140</v>
      </c>
      <c r="B69" s="185">
        <v>28</v>
      </c>
      <c r="C69" s="197" t="s">
        <v>141</v>
      </c>
      <c r="D69" s="187">
        <v>27</v>
      </c>
      <c r="E69" s="197" t="s">
        <v>142</v>
      </c>
    </row>
    <row r="70" spans="1:10" ht="50.1" customHeight="1">
      <c r="A70" s="296"/>
      <c r="B70" s="185">
        <v>29</v>
      </c>
      <c r="C70" s="197" t="s">
        <v>143</v>
      </c>
      <c r="D70" s="187">
        <v>28</v>
      </c>
      <c r="E70" s="197" t="s">
        <v>144</v>
      </c>
    </row>
    <row r="71" spans="1:10" ht="50.1" customHeight="1">
      <c r="A71" s="296"/>
      <c r="B71" s="185"/>
      <c r="C71" s="188"/>
      <c r="D71" s="187">
        <v>29</v>
      </c>
      <c r="E71" s="197" t="s">
        <v>145</v>
      </c>
    </row>
    <row r="72" spans="1:10" ht="50.1" customHeight="1">
      <c r="A72" s="296"/>
      <c r="B72" s="185"/>
      <c r="C72" s="199"/>
      <c r="D72" s="187">
        <v>30</v>
      </c>
      <c r="E72" s="197" t="s">
        <v>146</v>
      </c>
    </row>
    <row r="73" spans="1:10" ht="50.1" customHeight="1">
      <c r="A73" s="296"/>
      <c r="B73" s="185"/>
      <c r="C73" s="197"/>
      <c r="D73" s="187">
        <v>31</v>
      </c>
      <c r="E73" s="197" t="s">
        <v>147</v>
      </c>
    </row>
    <row r="74" spans="1:10" ht="50.1" customHeight="1">
      <c r="A74" s="296"/>
      <c r="B74" s="185"/>
      <c r="C74" s="197"/>
      <c r="D74" s="187">
        <v>32</v>
      </c>
      <c r="E74" s="197" t="s">
        <v>148</v>
      </c>
    </row>
    <row r="75" spans="1:10" ht="50.1" customHeight="1">
      <c r="A75" s="296"/>
      <c r="B75" s="185"/>
      <c r="C75" s="197"/>
      <c r="D75" s="187">
        <v>33</v>
      </c>
      <c r="E75" s="199" t="s">
        <v>149</v>
      </c>
    </row>
    <row r="76" spans="1:10" ht="39.950000000000003" customHeight="1">
      <c r="A76" s="296"/>
      <c r="B76" s="185"/>
      <c r="C76" s="187"/>
      <c r="D76" s="187">
        <v>34</v>
      </c>
      <c r="E76" s="197" t="s">
        <v>150</v>
      </c>
    </row>
    <row r="77" spans="1:10" ht="39.950000000000003" customHeight="1">
      <c r="A77" s="300" t="s">
        <v>151</v>
      </c>
      <c r="B77" s="185">
        <v>30</v>
      </c>
      <c r="C77" s="186" t="s">
        <v>152</v>
      </c>
      <c r="D77" s="187">
        <v>35</v>
      </c>
      <c r="E77" s="186" t="s">
        <v>153</v>
      </c>
    </row>
    <row r="78" spans="1:10" ht="72" customHeight="1">
      <c r="A78" s="302"/>
      <c r="B78" s="185">
        <v>31</v>
      </c>
      <c r="C78" s="186" t="s">
        <v>154</v>
      </c>
      <c r="D78" s="187">
        <v>36</v>
      </c>
      <c r="E78" s="186" t="s">
        <v>155</v>
      </c>
    </row>
    <row r="79" spans="1:10" ht="72" customHeight="1">
      <c r="A79" s="302"/>
      <c r="B79" s="185">
        <v>32</v>
      </c>
      <c r="C79" s="186" t="s">
        <v>156</v>
      </c>
      <c r="D79" s="200">
        <v>37</v>
      </c>
      <c r="E79" s="186" t="s">
        <v>157</v>
      </c>
    </row>
    <row r="80" spans="1:10" ht="72" customHeight="1">
      <c r="A80" s="302"/>
      <c r="B80" s="185">
        <v>33</v>
      </c>
      <c r="C80" s="186" t="s">
        <v>158</v>
      </c>
      <c r="D80" s="200">
        <v>38</v>
      </c>
      <c r="E80" s="186" t="s">
        <v>159</v>
      </c>
      <c r="J80" s="175" t="s">
        <v>36</v>
      </c>
    </row>
    <row r="81" spans="1:5" ht="72" customHeight="1">
      <c r="A81" s="302"/>
      <c r="B81" s="201">
        <v>34</v>
      </c>
      <c r="C81" s="202" t="s">
        <v>160</v>
      </c>
      <c r="D81" s="203">
        <v>39</v>
      </c>
      <c r="E81" s="202" t="s">
        <v>161</v>
      </c>
    </row>
    <row r="82" spans="1:5" ht="72" customHeight="1">
      <c r="A82" s="204"/>
      <c r="B82" s="205"/>
      <c r="C82" s="206"/>
      <c r="D82" s="205"/>
      <c r="E82" s="206"/>
    </row>
  </sheetData>
  <mergeCells count="25">
    <mergeCell ref="A62:A64"/>
    <mergeCell ref="A65:A66"/>
    <mergeCell ref="A67:A68"/>
    <mergeCell ref="A69:A76"/>
    <mergeCell ref="A77:A81"/>
    <mergeCell ref="A52:A61"/>
    <mergeCell ref="A9:E9"/>
    <mergeCell ref="A11:A12"/>
    <mergeCell ref="A13:A15"/>
    <mergeCell ref="A16:A22"/>
    <mergeCell ref="A23:A26"/>
    <mergeCell ref="A28:A29"/>
    <mergeCell ref="A30:E30"/>
    <mergeCell ref="A32:A38"/>
    <mergeCell ref="A39:A42"/>
    <mergeCell ref="A43:A48"/>
    <mergeCell ref="A49:A51"/>
    <mergeCell ref="B1:D1"/>
    <mergeCell ref="B2:C2"/>
    <mergeCell ref="B4:E4"/>
    <mergeCell ref="A6:A7"/>
    <mergeCell ref="B6:C6"/>
    <mergeCell ref="D6:E6"/>
    <mergeCell ref="B7:C7"/>
    <mergeCell ref="D7:E7"/>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A1:F15"/>
  <sheetViews>
    <sheetView showGridLines="0" zoomScale="90" zoomScaleNormal="90" workbookViewId="0">
      <selection activeCell="F8" sqref="F8"/>
    </sheetView>
  </sheetViews>
  <sheetFormatPr baseColWidth="10" defaultColWidth="10.42578125" defaultRowHeight="114.75" customHeight="1"/>
  <cols>
    <col min="1" max="1" width="60.85546875" style="224" customWidth="1"/>
    <col min="2" max="2" width="15.85546875" style="225" customWidth="1"/>
    <col min="3" max="5" width="15.85546875" style="226" customWidth="1"/>
    <col min="6" max="6" width="40.85546875" style="224" customWidth="1"/>
    <col min="7" max="7" width="2.7109375" style="210" customWidth="1"/>
    <col min="8" max="16384" width="10.42578125" style="210"/>
  </cols>
  <sheetData>
    <row r="1" spans="1:6" ht="114.75" customHeight="1">
      <c r="A1" s="209"/>
      <c r="B1" s="304" t="s">
        <v>162</v>
      </c>
      <c r="C1" s="304"/>
      <c r="D1" s="304"/>
      <c r="E1" s="304"/>
      <c r="F1" s="209"/>
    </row>
    <row r="2" spans="1:6" ht="42.75" customHeight="1">
      <c r="A2" s="303" t="s">
        <v>163</v>
      </c>
      <c r="B2" s="303"/>
      <c r="C2" s="303"/>
      <c r="D2" s="303"/>
      <c r="E2" s="303"/>
      <c r="F2" s="303"/>
    </row>
    <row r="3" spans="1:6" ht="26.25" customHeight="1">
      <c r="A3" s="305" t="s">
        <v>164</v>
      </c>
      <c r="B3" s="306" t="s">
        <v>165</v>
      </c>
      <c r="C3" s="306"/>
      <c r="D3" s="306"/>
      <c r="E3" s="306"/>
      <c r="F3" s="211" t="s">
        <v>166</v>
      </c>
    </row>
    <row r="4" spans="1:6" ht="26.25" customHeight="1">
      <c r="A4" s="305"/>
      <c r="B4" s="212" t="s">
        <v>167</v>
      </c>
      <c r="C4" s="212" t="s">
        <v>168</v>
      </c>
      <c r="D4" s="212" t="s">
        <v>169</v>
      </c>
      <c r="E4" s="212" t="s">
        <v>170</v>
      </c>
      <c r="F4" s="213"/>
    </row>
    <row r="5" spans="1:6" ht="48" customHeight="1">
      <c r="A5" s="214" t="s">
        <v>171</v>
      </c>
      <c r="B5" s="215"/>
      <c r="C5" s="216"/>
      <c r="D5" s="216">
        <v>8.9</v>
      </c>
      <c r="E5" s="216">
        <v>13.16</v>
      </c>
      <c r="F5" s="217" t="s">
        <v>172</v>
      </c>
    </row>
    <row r="6" spans="1:6" ht="48" customHeight="1">
      <c r="A6" s="218" t="s">
        <v>173</v>
      </c>
      <c r="B6" s="215"/>
      <c r="C6" s="216"/>
      <c r="D6" s="216">
        <v>11</v>
      </c>
      <c r="E6" s="216" t="s">
        <v>174</v>
      </c>
      <c r="F6" s="217" t="s">
        <v>172</v>
      </c>
    </row>
    <row r="7" spans="1:6" ht="48" customHeight="1">
      <c r="A7" s="218" t="s">
        <v>175</v>
      </c>
      <c r="B7" s="219"/>
      <c r="C7" s="220"/>
      <c r="D7" s="220">
        <v>1</v>
      </c>
      <c r="E7" s="220" t="s">
        <v>176</v>
      </c>
      <c r="F7" s="217" t="s">
        <v>172</v>
      </c>
    </row>
    <row r="8" spans="1:6" ht="48" customHeight="1">
      <c r="A8" s="221" t="s">
        <v>177</v>
      </c>
      <c r="B8" s="219">
        <v>16</v>
      </c>
      <c r="C8" s="220">
        <v>3.4</v>
      </c>
      <c r="D8" s="220" t="s">
        <v>178</v>
      </c>
      <c r="E8" s="220" t="s">
        <v>179</v>
      </c>
      <c r="F8" s="217" t="s">
        <v>172</v>
      </c>
    </row>
    <row r="9" spans="1:6" ht="48" customHeight="1">
      <c r="A9" s="221" t="s">
        <v>180</v>
      </c>
      <c r="B9" s="219" t="s">
        <v>181</v>
      </c>
      <c r="C9" s="219">
        <v>7</v>
      </c>
      <c r="D9" s="216" t="s">
        <v>182</v>
      </c>
      <c r="E9" s="216" t="s">
        <v>183</v>
      </c>
      <c r="F9" s="217" t="s">
        <v>172</v>
      </c>
    </row>
    <row r="10" spans="1:6" ht="48" customHeight="1">
      <c r="A10" s="218" t="s">
        <v>184</v>
      </c>
      <c r="B10" s="215"/>
      <c r="C10" s="216"/>
      <c r="D10" s="216" t="s">
        <v>185</v>
      </c>
      <c r="E10" s="216">
        <v>28</v>
      </c>
      <c r="F10" s="217" t="s">
        <v>172</v>
      </c>
    </row>
    <row r="11" spans="1:6" ht="48" customHeight="1">
      <c r="A11" s="222" t="s">
        <v>186</v>
      </c>
      <c r="B11" s="219"/>
      <c r="C11" s="220"/>
      <c r="D11" s="220" t="s">
        <v>187</v>
      </c>
      <c r="E11" s="220">
        <v>20.21</v>
      </c>
      <c r="F11" s="223" t="s">
        <v>172</v>
      </c>
    </row>
    <row r="12" spans="1:6" ht="48" customHeight="1">
      <c r="A12" s="222" t="s">
        <v>188</v>
      </c>
      <c r="B12" s="219"/>
      <c r="C12" s="220"/>
      <c r="D12" s="216" t="s">
        <v>189</v>
      </c>
      <c r="E12" s="220" t="s">
        <v>190</v>
      </c>
      <c r="F12" s="223" t="s">
        <v>172</v>
      </c>
    </row>
    <row r="13" spans="1:6" ht="48" customHeight="1">
      <c r="A13" s="222" t="s">
        <v>191</v>
      </c>
      <c r="B13" s="219">
        <v>2.17</v>
      </c>
      <c r="C13" s="220">
        <v>8</v>
      </c>
      <c r="D13" s="220">
        <v>1</v>
      </c>
      <c r="E13" s="220" t="s">
        <v>192</v>
      </c>
      <c r="F13" s="223" t="s">
        <v>193</v>
      </c>
    </row>
    <row r="14" spans="1:6" ht="48" customHeight="1"/>
    <row r="15" spans="1:6" ht="48" customHeight="1"/>
  </sheetData>
  <mergeCells count="4">
    <mergeCell ref="A2:F2"/>
    <mergeCell ref="B1:E1"/>
    <mergeCell ref="A3:A4"/>
    <mergeCell ref="B3:E3"/>
  </mergeCells>
  <dataValidations count="2">
    <dataValidation allowBlank="1" showInputMessage="1" showErrorMessage="1" prompt="Proponer y escribir en una frase la estrategia para gestionar la debilidad, la oportunidad, la amenaza o la fortaleza.Usar verbo de acción en infinitivo._x000a_" sqref="G1 A3" xr:uid="{ABED7E30-79EF-492C-99D2-327868A3C483}"/>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4 F3" xr:uid="{34FE001C-A557-44BD-BC00-5ED1F40CB30F}"/>
  </dataValidations>
  <printOptions horizontalCentered="1"/>
  <pageMargins left="0.70866141732283472" right="0.70866141732283472" top="0.74803149606299213" bottom="0.74803149606299213" header="0.31496062992125984" footer="0.31496062992125984"/>
  <pageSetup scale="76"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39997558519241921"/>
    <pageSetUpPr fitToPage="1"/>
  </sheetPr>
  <dimension ref="B1:I59"/>
  <sheetViews>
    <sheetView showGridLines="0" zoomScale="112" zoomScaleNormal="112" workbookViewId="0">
      <selection activeCell="B6" sqref="B6:G7"/>
    </sheetView>
  </sheetViews>
  <sheetFormatPr baseColWidth="10" defaultColWidth="11.42578125" defaultRowHeight="14.25"/>
  <cols>
    <col min="1" max="1" width="2.7109375" style="16" customWidth="1"/>
    <col min="2" max="2" width="24.7109375" style="16" customWidth="1"/>
    <col min="3" max="3" width="11.28515625" style="47" customWidth="1"/>
    <col min="4" max="4" width="19.28515625" style="47" customWidth="1"/>
    <col min="5" max="5" width="7.5703125" style="16" customWidth="1"/>
    <col min="6" max="6" width="24.7109375" style="16" customWidth="1"/>
    <col min="7" max="7" width="79.140625" style="16" customWidth="1"/>
    <col min="8" max="8" width="11.42578125" style="16"/>
    <col min="9" max="9" width="32" style="16" customWidth="1"/>
    <col min="10" max="16384" width="11.42578125" style="16"/>
  </cols>
  <sheetData>
    <row r="1" spans="2:9" ht="15" thickBot="1"/>
    <row r="2" spans="2:9" ht="18">
      <c r="B2" s="307" t="s">
        <v>194</v>
      </c>
      <c r="C2" s="308"/>
      <c r="D2" s="308"/>
      <c r="E2" s="308"/>
      <c r="F2" s="308"/>
      <c r="G2" s="309"/>
    </row>
    <row r="3" spans="2:9" ht="15">
      <c r="B3" s="310" t="s">
        <v>195</v>
      </c>
      <c r="C3" s="311"/>
      <c r="D3" s="312"/>
      <c r="E3" s="312"/>
      <c r="F3" s="312"/>
      <c r="G3" s="313"/>
    </row>
    <row r="4" spans="2:9" ht="88.5" customHeight="1">
      <c r="B4" s="314" t="s">
        <v>196</v>
      </c>
      <c r="C4" s="315"/>
      <c r="D4" s="315"/>
      <c r="E4" s="315"/>
      <c r="F4" s="315"/>
      <c r="G4" s="316"/>
    </row>
    <row r="5" spans="2:9" ht="15">
      <c r="B5" s="118"/>
      <c r="C5" s="133"/>
      <c r="D5" s="134"/>
      <c r="E5" s="135"/>
      <c r="F5" s="135"/>
      <c r="G5" s="135"/>
    </row>
    <row r="6" spans="2:9" ht="16.5" customHeight="1">
      <c r="B6" s="317" t="s">
        <v>197</v>
      </c>
      <c r="C6" s="318"/>
      <c r="D6" s="318"/>
      <c r="E6" s="318"/>
      <c r="F6" s="318"/>
      <c r="G6" s="319"/>
    </row>
    <row r="7" spans="2:9" ht="76.5" customHeight="1">
      <c r="B7" s="317"/>
      <c r="C7" s="318"/>
      <c r="D7" s="318"/>
      <c r="E7" s="318"/>
      <c r="F7" s="318"/>
      <c r="G7" s="319"/>
    </row>
    <row r="8" spans="2:9" ht="15" thickBot="1">
      <c r="B8" s="136"/>
      <c r="C8" s="137"/>
      <c r="D8" s="137"/>
      <c r="E8" s="138"/>
      <c r="F8" s="139"/>
      <c r="G8" s="139"/>
    </row>
    <row r="9" spans="2:9">
      <c r="B9" s="140"/>
      <c r="C9" s="141" t="s">
        <v>198</v>
      </c>
      <c r="D9" s="320" t="s">
        <v>199</v>
      </c>
      <c r="E9" s="321"/>
      <c r="F9" s="322" t="s">
        <v>200</v>
      </c>
      <c r="G9" s="323"/>
    </row>
    <row r="10" spans="2:9" ht="15" customHeight="1">
      <c r="B10" s="142"/>
      <c r="C10" s="120">
        <v>5</v>
      </c>
      <c r="D10" s="324" t="s">
        <v>201</v>
      </c>
      <c r="E10" s="325"/>
      <c r="F10" s="326" t="s">
        <v>202</v>
      </c>
      <c r="G10" s="327"/>
      <c r="H10" s="353"/>
      <c r="I10" s="353"/>
    </row>
    <row r="11" spans="2:9">
      <c r="B11" s="142"/>
      <c r="C11" s="120">
        <v>5</v>
      </c>
      <c r="D11" s="324" t="s">
        <v>203</v>
      </c>
      <c r="E11" s="325"/>
      <c r="F11" s="326" t="s">
        <v>204</v>
      </c>
      <c r="G11" s="327"/>
      <c r="H11" s="353"/>
      <c r="I11" s="353"/>
    </row>
    <row r="12" spans="2:9">
      <c r="B12" s="142"/>
      <c r="C12" s="120">
        <v>5</v>
      </c>
      <c r="D12" s="324" t="s">
        <v>205</v>
      </c>
      <c r="E12" s="325"/>
      <c r="F12" s="326" t="s">
        <v>206</v>
      </c>
      <c r="G12" s="327"/>
      <c r="H12" s="353"/>
      <c r="I12" s="353"/>
    </row>
    <row r="13" spans="2:9" ht="27.75" customHeight="1">
      <c r="B13" s="142"/>
      <c r="C13" s="120">
        <v>5</v>
      </c>
      <c r="D13" s="324" t="s">
        <v>207</v>
      </c>
      <c r="E13" s="325"/>
      <c r="F13" s="326" t="s">
        <v>208</v>
      </c>
      <c r="G13" s="327"/>
      <c r="H13" s="353"/>
      <c r="I13" s="353"/>
    </row>
    <row r="14" spans="2:9">
      <c r="B14" s="142"/>
      <c r="C14" s="120">
        <v>5</v>
      </c>
      <c r="D14" s="324" t="s">
        <v>209</v>
      </c>
      <c r="E14" s="325"/>
      <c r="F14" s="326" t="s">
        <v>210</v>
      </c>
      <c r="G14" s="327"/>
      <c r="H14" s="353"/>
      <c r="I14" s="353"/>
    </row>
    <row r="15" spans="2:9" ht="41.25" customHeight="1">
      <c r="B15" s="142"/>
      <c r="C15" s="120">
        <v>5</v>
      </c>
      <c r="D15" s="324" t="s">
        <v>211</v>
      </c>
      <c r="E15" s="325"/>
      <c r="F15" s="326" t="s">
        <v>212</v>
      </c>
      <c r="G15" s="327"/>
      <c r="H15" s="353"/>
      <c r="I15" s="353"/>
    </row>
    <row r="16" spans="2:9" ht="41.25" customHeight="1">
      <c r="B16" s="142"/>
      <c r="C16" s="120">
        <v>5</v>
      </c>
      <c r="D16" s="328" t="s">
        <v>213</v>
      </c>
      <c r="E16" s="329"/>
      <c r="F16" s="326" t="s">
        <v>214</v>
      </c>
      <c r="G16" s="327"/>
      <c r="H16" s="353"/>
      <c r="I16" s="353"/>
    </row>
    <row r="17" spans="2:9" ht="51.75" customHeight="1">
      <c r="B17" s="142"/>
      <c r="C17" s="120">
        <v>5</v>
      </c>
      <c r="D17" s="329" t="s">
        <v>215</v>
      </c>
      <c r="E17" s="332"/>
      <c r="F17" s="326" t="s">
        <v>216</v>
      </c>
      <c r="G17" s="327"/>
      <c r="H17" s="353"/>
      <c r="I17" s="353"/>
    </row>
    <row r="18" spans="2:9" ht="51.75" customHeight="1">
      <c r="B18" s="142"/>
      <c r="C18" s="120">
        <v>5</v>
      </c>
      <c r="D18" s="328" t="s">
        <v>217</v>
      </c>
      <c r="E18" s="329"/>
      <c r="F18" s="326" t="s">
        <v>218</v>
      </c>
      <c r="G18" s="327"/>
      <c r="H18" s="353"/>
      <c r="I18" s="353"/>
    </row>
    <row r="19" spans="2:9" ht="51.75" customHeight="1">
      <c r="B19" s="142"/>
      <c r="C19" s="120">
        <v>5</v>
      </c>
      <c r="D19" s="125" t="s">
        <v>219</v>
      </c>
      <c r="E19" s="126"/>
      <c r="F19" s="326" t="s">
        <v>220</v>
      </c>
      <c r="G19" s="327"/>
      <c r="H19" s="353"/>
      <c r="I19" s="353"/>
    </row>
    <row r="20" spans="2:9" ht="51.75" customHeight="1">
      <c r="B20" s="142"/>
      <c r="C20" s="120">
        <v>5</v>
      </c>
      <c r="D20" s="125" t="s">
        <v>221</v>
      </c>
      <c r="E20" s="126"/>
      <c r="F20" s="326" t="s">
        <v>222</v>
      </c>
      <c r="G20" s="327"/>
      <c r="H20" s="353"/>
      <c r="I20" s="353"/>
    </row>
    <row r="21" spans="2:9" ht="66.75" customHeight="1">
      <c r="B21" s="142"/>
      <c r="C21" s="120">
        <v>5</v>
      </c>
      <c r="D21" s="328" t="s">
        <v>223</v>
      </c>
      <c r="E21" s="329"/>
      <c r="F21" s="326" t="s">
        <v>224</v>
      </c>
      <c r="G21" s="327"/>
      <c r="H21" s="353"/>
      <c r="I21" s="353"/>
    </row>
    <row r="22" spans="2:9" ht="36" customHeight="1">
      <c r="B22" s="142"/>
      <c r="C22" s="120">
        <v>5</v>
      </c>
      <c r="D22" s="330" t="s">
        <v>225</v>
      </c>
      <c r="E22" s="331"/>
      <c r="F22" s="326" t="s">
        <v>226</v>
      </c>
      <c r="G22" s="327"/>
      <c r="H22" s="362"/>
      <c r="I22" s="362"/>
    </row>
    <row r="23" spans="2:9" ht="26.25" customHeight="1">
      <c r="B23" s="142"/>
      <c r="C23" s="120">
        <v>5</v>
      </c>
      <c r="D23" s="345" t="s">
        <v>227</v>
      </c>
      <c r="E23" s="345"/>
      <c r="F23" s="346" t="s">
        <v>228</v>
      </c>
      <c r="G23" s="327"/>
      <c r="H23" s="353"/>
      <c r="I23" s="353"/>
    </row>
    <row r="24" spans="2:9" ht="26.25" customHeight="1">
      <c r="B24" s="142"/>
      <c r="C24" s="120">
        <v>5</v>
      </c>
      <c r="D24" s="345" t="s">
        <v>229</v>
      </c>
      <c r="E24" s="345"/>
      <c r="F24" s="346" t="s">
        <v>230</v>
      </c>
      <c r="G24" s="327"/>
      <c r="H24" s="353"/>
      <c r="I24" s="353"/>
    </row>
    <row r="25" spans="2:9" ht="26.25" customHeight="1">
      <c r="B25" s="142"/>
      <c r="C25" s="120">
        <v>5</v>
      </c>
      <c r="D25" s="347" t="s">
        <v>231</v>
      </c>
      <c r="E25" s="348"/>
      <c r="F25" s="346" t="s">
        <v>232</v>
      </c>
      <c r="G25" s="327"/>
      <c r="H25" s="353"/>
      <c r="I25" s="353"/>
    </row>
    <row r="26" spans="2:9" ht="27" customHeight="1">
      <c r="B26" s="143"/>
      <c r="C26" s="333" t="s">
        <v>233</v>
      </c>
      <c r="D26" s="334"/>
      <c r="E26" s="334"/>
      <c r="F26" s="334"/>
      <c r="G26" s="335"/>
    </row>
    <row r="27" spans="2:9" ht="27" customHeight="1">
      <c r="B27" s="336" t="s">
        <v>234</v>
      </c>
      <c r="C27" s="337"/>
      <c r="D27" s="337"/>
      <c r="E27" s="337"/>
      <c r="F27" s="337"/>
      <c r="G27" s="338"/>
    </row>
    <row r="28" spans="2:9" ht="10.5" customHeight="1">
      <c r="B28" s="144"/>
      <c r="D28" s="145"/>
      <c r="E28" s="146"/>
      <c r="F28" s="147"/>
      <c r="G28" s="147"/>
    </row>
    <row r="29" spans="2:9">
      <c r="B29" s="144"/>
      <c r="C29" s="148"/>
      <c r="D29" s="339" t="s">
        <v>199</v>
      </c>
      <c r="E29" s="339"/>
      <c r="F29" s="340" t="s">
        <v>200</v>
      </c>
      <c r="G29" s="341"/>
    </row>
    <row r="30" spans="2:9">
      <c r="B30" s="144"/>
      <c r="D30" s="342" t="s">
        <v>201</v>
      </c>
      <c r="E30" s="342"/>
      <c r="F30" s="343" t="s">
        <v>235</v>
      </c>
      <c r="G30" s="344"/>
      <c r="H30" s="353"/>
      <c r="I30" s="353"/>
    </row>
    <row r="31" spans="2:9">
      <c r="B31" s="144"/>
      <c r="D31" s="342" t="s">
        <v>203</v>
      </c>
      <c r="E31" s="342"/>
      <c r="F31" s="343" t="s">
        <v>236</v>
      </c>
      <c r="G31" s="344"/>
      <c r="H31" s="353"/>
      <c r="I31" s="353"/>
    </row>
    <row r="32" spans="2:9">
      <c r="B32" s="144"/>
      <c r="D32" s="342" t="s">
        <v>205</v>
      </c>
      <c r="E32" s="342"/>
      <c r="F32" s="343" t="s">
        <v>237</v>
      </c>
      <c r="G32" s="344"/>
      <c r="H32" s="353"/>
      <c r="I32" s="353"/>
    </row>
    <row r="33" spans="2:9">
      <c r="B33" s="144"/>
      <c r="D33" s="342" t="s">
        <v>207</v>
      </c>
      <c r="E33" s="342"/>
      <c r="F33" s="343" t="s">
        <v>238</v>
      </c>
      <c r="G33" s="344"/>
      <c r="H33" s="353"/>
      <c r="I33" s="353"/>
    </row>
    <row r="34" spans="2:9">
      <c r="B34" s="144"/>
      <c r="D34" s="342" t="s">
        <v>209</v>
      </c>
      <c r="E34" s="342"/>
      <c r="F34" s="343" t="s">
        <v>239</v>
      </c>
      <c r="G34" s="344"/>
      <c r="H34" s="353"/>
      <c r="I34" s="353"/>
    </row>
    <row r="35" spans="2:9" ht="40.9" customHeight="1">
      <c r="B35" s="144"/>
      <c r="D35" s="342" t="s">
        <v>240</v>
      </c>
      <c r="E35" s="342"/>
      <c r="F35" s="343" t="s">
        <v>241</v>
      </c>
      <c r="G35" s="344"/>
      <c r="H35" s="353"/>
      <c r="I35" s="353"/>
    </row>
    <row r="36" spans="2:9" ht="42" customHeight="1">
      <c r="B36" s="119"/>
      <c r="C36" s="149"/>
      <c r="D36" s="342" t="s">
        <v>242</v>
      </c>
      <c r="E36" s="342"/>
      <c r="F36" s="343" t="s">
        <v>243</v>
      </c>
      <c r="G36" s="344"/>
      <c r="H36" s="363"/>
      <c r="I36" s="363"/>
    </row>
    <row r="37" spans="2:9" ht="30.75" customHeight="1">
      <c r="B37" s="119"/>
      <c r="C37" s="149"/>
      <c r="D37" s="342" t="s">
        <v>244</v>
      </c>
      <c r="E37" s="342"/>
      <c r="F37" s="349" t="s">
        <v>245</v>
      </c>
      <c r="G37" s="350"/>
      <c r="H37" s="363"/>
      <c r="I37" s="363"/>
    </row>
    <row r="38" spans="2:9" ht="33" customHeight="1">
      <c r="B38" s="119"/>
      <c r="C38" s="149"/>
      <c r="D38" s="342" t="s">
        <v>246</v>
      </c>
      <c r="E38" s="342"/>
      <c r="F38" s="349" t="s">
        <v>245</v>
      </c>
      <c r="G38" s="350"/>
      <c r="H38" s="363"/>
      <c r="I38" s="363"/>
    </row>
    <row r="39" spans="2:9" ht="30" customHeight="1">
      <c r="B39" s="119"/>
      <c r="C39" s="149"/>
      <c r="D39" s="342" t="s">
        <v>247</v>
      </c>
      <c r="E39" s="342"/>
      <c r="F39" s="349" t="s">
        <v>245</v>
      </c>
      <c r="G39" s="350"/>
      <c r="H39" s="363"/>
      <c r="I39" s="363"/>
    </row>
    <row r="40" spans="2:9" ht="30" customHeight="1">
      <c r="B40" s="119"/>
      <c r="C40" s="149"/>
      <c r="D40" s="342" t="s">
        <v>248</v>
      </c>
      <c r="E40" s="342"/>
      <c r="F40" s="349" t="s">
        <v>245</v>
      </c>
      <c r="G40" s="350"/>
      <c r="H40" s="363"/>
      <c r="I40" s="363"/>
    </row>
    <row r="41" spans="2:9" ht="30" customHeight="1">
      <c r="B41" s="119"/>
      <c r="C41" s="149"/>
      <c r="D41" s="351" t="s">
        <v>249</v>
      </c>
      <c r="E41" s="352"/>
      <c r="F41" s="343" t="s">
        <v>250</v>
      </c>
      <c r="G41" s="344"/>
      <c r="H41" s="363"/>
      <c r="I41" s="363"/>
    </row>
    <row r="42" spans="2:9" ht="35.25" customHeight="1">
      <c r="B42" s="119"/>
      <c r="C42" s="149"/>
      <c r="D42" s="342" t="s">
        <v>251</v>
      </c>
      <c r="E42" s="342"/>
      <c r="F42" s="343" t="s">
        <v>252</v>
      </c>
      <c r="G42" s="344"/>
      <c r="H42" s="363"/>
      <c r="I42" s="363"/>
    </row>
    <row r="43" spans="2:9" ht="31.5" customHeight="1">
      <c r="B43" s="119"/>
      <c r="C43" s="149"/>
      <c r="D43" s="342" t="s">
        <v>244</v>
      </c>
      <c r="E43" s="342"/>
      <c r="F43" s="349" t="s">
        <v>245</v>
      </c>
      <c r="G43" s="350"/>
      <c r="H43" s="363"/>
      <c r="I43" s="363"/>
    </row>
    <row r="44" spans="2:9" ht="35.25" customHeight="1">
      <c r="B44" s="119"/>
      <c r="C44" s="149"/>
      <c r="D44" s="342" t="s">
        <v>253</v>
      </c>
      <c r="E44" s="342"/>
      <c r="F44" s="349" t="s">
        <v>245</v>
      </c>
      <c r="G44" s="350"/>
      <c r="H44" s="363"/>
      <c r="I44" s="363"/>
    </row>
    <row r="45" spans="2:9" ht="57" customHeight="1">
      <c r="B45" s="119"/>
      <c r="C45" s="149"/>
      <c r="D45" s="342" t="s">
        <v>248</v>
      </c>
      <c r="E45" s="342"/>
      <c r="F45" s="349" t="s">
        <v>245</v>
      </c>
      <c r="G45" s="350"/>
      <c r="H45" s="363"/>
      <c r="I45" s="363"/>
    </row>
    <row r="46" spans="2:9" ht="32.25" customHeight="1">
      <c r="B46" s="119"/>
      <c r="C46" s="149"/>
      <c r="D46" s="342" t="s">
        <v>246</v>
      </c>
      <c r="E46" s="342"/>
      <c r="F46" s="349" t="s">
        <v>245</v>
      </c>
      <c r="G46" s="350"/>
      <c r="H46" s="363"/>
      <c r="I46" s="363"/>
    </row>
    <row r="47" spans="2:9" ht="32.25" customHeight="1">
      <c r="B47" s="119"/>
      <c r="C47" s="149"/>
      <c r="D47" s="351" t="s">
        <v>254</v>
      </c>
      <c r="E47" s="352"/>
      <c r="F47" s="360" t="s">
        <v>255</v>
      </c>
      <c r="G47" s="361"/>
      <c r="H47" s="363"/>
      <c r="I47" s="363"/>
    </row>
    <row r="48" spans="2:9" ht="32.25" customHeight="1">
      <c r="B48" s="119"/>
      <c r="C48" s="149"/>
      <c r="D48" s="342" t="s">
        <v>256</v>
      </c>
      <c r="E48" s="342"/>
      <c r="F48" s="343" t="s">
        <v>257</v>
      </c>
      <c r="G48" s="344"/>
      <c r="H48" s="363"/>
      <c r="I48" s="363"/>
    </row>
    <row r="49" spans="2:9" ht="32.25" customHeight="1">
      <c r="B49" s="119"/>
      <c r="C49" s="149"/>
      <c r="D49" s="342" t="s">
        <v>258</v>
      </c>
      <c r="E49" s="342"/>
      <c r="F49" s="343" t="s">
        <v>259</v>
      </c>
      <c r="G49" s="344"/>
      <c r="H49" s="363"/>
      <c r="I49" s="363"/>
    </row>
    <row r="50" spans="2:9" ht="32.25" customHeight="1">
      <c r="B50" s="119"/>
      <c r="C50" s="149"/>
      <c r="D50" s="342" t="s">
        <v>260</v>
      </c>
      <c r="E50" s="342"/>
      <c r="F50" s="343" t="s">
        <v>261</v>
      </c>
      <c r="G50" s="344"/>
      <c r="H50" s="363"/>
      <c r="I50" s="363"/>
    </row>
    <row r="51" spans="2:9" ht="32.25" customHeight="1">
      <c r="B51" s="119"/>
      <c r="C51" s="149"/>
      <c r="D51" s="145"/>
      <c r="E51" s="145"/>
      <c r="F51" s="147"/>
      <c r="G51" s="147"/>
      <c r="H51" s="363"/>
      <c r="I51" s="363"/>
    </row>
    <row r="52" spans="2:9" ht="32.25" customHeight="1">
      <c r="B52" s="119"/>
      <c r="C52" s="149"/>
      <c r="D52" s="145"/>
      <c r="E52" s="145"/>
      <c r="F52" s="147"/>
      <c r="G52" s="147"/>
    </row>
    <row r="53" spans="2:9" ht="32.25" customHeight="1">
      <c r="B53" s="119"/>
      <c r="C53" s="149"/>
      <c r="D53" s="145"/>
      <c r="E53" s="145"/>
      <c r="F53" s="147"/>
      <c r="G53" s="147"/>
    </row>
    <row r="54" spans="2:9" ht="21.75" customHeight="1">
      <c r="B54" s="354" t="s">
        <v>262</v>
      </c>
      <c r="C54" s="355"/>
      <c r="D54" s="355"/>
      <c r="E54" s="355"/>
      <c r="F54" s="355"/>
      <c r="G54" s="356"/>
    </row>
    <row r="55" spans="2:9" ht="21.75" customHeight="1">
      <c r="B55" s="354" t="s">
        <v>263</v>
      </c>
      <c r="C55" s="355"/>
      <c r="D55" s="355"/>
      <c r="E55" s="355"/>
      <c r="F55" s="355"/>
      <c r="G55" s="356"/>
    </row>
    <row r="56" spans="2:9" ht="20.25" customHeight="1">
      <c r="B56" s="354" t="s">
        <v>264</v>
      </c>
      <c r="C56" s="355"/>
      <c r="D56" s="355"/>
      <c r="E56" s="355"/>
      <c r="F56" s="355"/>
      <c r="G56" s="356"/>
    </row>
    <row r="57" spans="2:9" ht="20.25" customHeight="1">
      <c r="B57" s="354" t="s">
        <v>265</v>
      </c>
      <c r="C57" s="355"/>
      <c r="D57" s="355"/>
      <c r="E57" s="355"/>
      <c r="F57" s="355"/>
      <c r="G57" s="356"/>
    </row>
    <row r="58" spans="2:9" ht="18" customHeight="1" thickBot="1">
      <c r="B58" s="357" t="s">
        <v>266</v>
      </c>
      <c r="C58" s="358"/>
      <c r="D58" s="358"/>
      <c r="E58" s="358"/>
      <c r="F58" s="358"/>
      <c r="G58" s="359"/>
    </row>
    <row r="59" spans="2:9">
      <c r="B59" s="150"/>
      <c r="C59" s="151"/>
      <c r="D59" s="150"/>
      <c r="E59" s="150"/>
      <c r="F59" s="150"/>
      <c r="G59" s="150"/>
    </row>
  </sheetData>
  <mergeCells count="125">
    <mergeCell ref="H49:I49"/>
    <mergeCell ref="H50:I50"/>
    <mergeCell ref="H51:I51"/>
    <mergeCell ref="H44:I44"/>
    <mergeCell ref="H45:I45"/>
    <mergeCell ref="H46:I46"/>
    <mergeCell ref="H47:I47"/>
    <mergeCell ref="H48:I48"/>
    <mergeCell ref="H39:I39"/>
    <mergeCell ref="H40:I40"/>
    <mergeCell ref="H41:I41"/>
    <mergeCell ref="H42:I42"/>
    <mergeCell ref="H43:I43"/>
    <mergeCell ref="H34:I34"/>
    <mergeCell ref="H35:I35"/>
    <mergeCell ref="H36:I36"/>
    <mergeCell ref="H37:I37"/>
    <mergeCell ref="H38:I38"/>
    <mergeCell ref="H25:I25"/>
    <mergeCell ref="H30:I30"/>
    <mergeCell ref="H31:I31"/>
    <mergeCell ref="H32:I32"/>
    <mergeCell ref="H33:I33"/>
    <mergeCell ref="H20:I20"/>
    <mergeCell ref="H21:I21"/>
    <mergeCell ref="H22:I22"/>
    <mergeCell ref="H23:I23"/>
    <mergeCell ref="H24:I24"/>
    <mergeCell ref="H15:I15"/>
    <mergeCell ref="H16:I16"/>
    <mergeCell ref="H17:I17"/>
    <mergeCell ref="H18:I18"/>
    <mergeCell ref="H19:I19"/>
    <mergeCell ref="H10:I10"/>
    <mergeCell ref="H11:I11"/>
    <mergeCell ref="H12:I12"/>
    <mergeCell ref="H13:I13"/>
    <mergeCell ref="H14:I14"/>
    <mergeCell ref="B56:G56"/>
    <mergeCell ref="B57:G57"/>
    <mergeCell ref="B58:G58"/>
    <mergeCell ref="D49:E49"/>
    <mergeCell ref="F49:G49"/>
    <mergeCell ref="D50:E50"/>
    <mergeCell ref="F50:G50"/>
    <mergeCell ref="B54:G54"/>
    <mergeCell ref="B55:G55"/>
    <mergeCell ref="D46:E46"/>
    <mergeCell ref="F46:G46"/>
    <mergeCell ref="D47:E47"/>
    <mergeCell ref="F47:G47"/>
    <mergeCell ref="D48:E48"/>
    <mergeCell ref="F48:G48"/>
    <mergeCell ref="D43:E43"/>
    <mergeCell ref="F43:G43"/>
    <mergeCell ref="D44:E44"/>
    <mergeCell ref="F44:G44"/>
    <mergeCell ref="D45:E45"/>
    <mergeCell ref="F45:G45"/>
    <mergeCell ref="D40:E40"/>
    <mergeCell ref="F40:G40"/>
    <mergeCell ref="D41:E41"/>
    <mergeCell ref="F41:G41"/>
    <mergeCell ref="D42:E42"/>
    <mergeCell ref="F42:G42"/>
    <mergeCell ref="D37:E37"/>
    <mergeCell ref="F37:G37"/>
    <mergeCell ref="D38:E38"/>
    <mergeCell ref="F38:G38"/>
    <mergeCell ref="D39:E39"/>
    <mergeCell ref="F39:G39"/>
    <mergeCell ref="D34:E34"/>
    <mergeCell ref="F34:G34"/>
    <mergeCell ref="D35:E35"/>
    <mergeCell ref="F35:G35"/>
    <mergeCell ref="D36:E36"/>
    <mergeCell ref="F36:G36"/>
    <mergeCell ref="D31:E31"/>
    <mergeCell ref="F31:G31"/>
    <mergeCell ref="D32:E32"/>
    <mergeCell ref="F32:G32"/>
    <mergeCell ref="D33:E33"/>
    <mergeCell ref="F33:G33"/>
    <mergeCell ref="C26:G26"/>
    <mergeCell ref="B27:G27"/>
    <mergeCell ref="D29:E29"/>
    <mergeCell ref="F29:G29"/>
    <mergeCell ref="D30:E30"/>
    <mergeCell ref="F30:G30"/>
    <mergeCell ref="D23:E23"/>
    <mergeCell ref="F23:G23"/>
    <mergeCell ref="D24:E24"/>
    <mergeCell ref="F24:G24"/>
    <mergeCell ref="D25:E25"/>
    <mergeCell ref="F25:G25"/>
    <mergeCell ref="F20:G20"/>
    <mergeCell ref="D21:E21"/>
    <mergeCell ref="F21:G21"/>
    <mergeCell ref="D22:E22"/>
    <mergeCell ref="F22:G22"/>
    <mergeCell ref="D16:E16"/>
    <mergeCell ref="F16:G16"/>
    <mergeCell ref="D17:E17"/>
    <mergeCell ref="F17:G17"/>
    <mergeCell ref="D18:E18"/>
    <mergeCell ref="F18:G18"/>
    <mergeCell ref="D15:E15"/>
    <mergeCell ref="F15:G15"/>
    <mergeCell ref="D10:E10"/>
    <mergeCell ref="F10:G10"/>
    <mergeCell ref="D11:E11"/>
    <mergeCell ref="F11:G11"/>
    <mergeCell ref="D12:E12"/>
    <mergeCell ref="F12:G12"/>
    <mergeCell ref="F19:G19"/>
    <mergeCell ref="B2:G2"/>
    <mergeCell ref="B3:G3"/>
    <mergeCell ref="B4:G4"/>
    <mergeCell ref="B6:G7"/>
    <mergeCell ref="D9:E9"/>
    <mergeCell ref="F9:G9"/>
    <mergeCell ref="D13:E13"/>
    <mergeCell ref="F13:G13"/>
    <mergeCell ref="D14:E14"/>
    <mergeCell ref="F14:G14"/>
  </mergeCells>
  <printOptions horizontalCentered="1"/>
  <pageMargins left="0.31496062992125984" right="0.31496062992125984" top="1.1417322834645669" bottom="1.1417322834645669" header="0.31496062992125984" footer="0.31496062992125984"/>
  <pageSetup scale="77"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4" tint="-0.249977111117893"/>
    <pageSetUpPr fitToPage="1"/>
  </sheetPr>
  <dimension ref="A1:IW146"/>
  <sheetViews>
    <sheetView showGridLines="0" tabSelected="1" zoomScale="80" zoomScaleNormal="80" zoomScalePageLayoutView="50" workbookViewId="0">
      <selection activeCell="I50" sqref="I50:J50"/>
    </sheetView>
  </sheetViews>
  <sheetFormatPr baseColWidth="10" defaultColWidth="11.42578125" defaultRowHeight="15"/>
  <cols>
    <col min="1" max="1" width="5" bestFit="1" customWidth="1"/>
    <col min="2" max="2" width="36.7109375" customWidth="1"/>
    <col min="3" max="3" width="35.7109375" customWidth="1"/>
    <col min="4" max="4" width="52.5703125" style="132" customWidth="1"/>
    <col min="5" max="5" width="27.42578125" customWidth="1"/>
    <col min="6" max="6" width="22" customWidth="1"/>
    <col min="7" max="7" width="17.28515625" bestFit="1" customWidth="1"/>
    <col min="8" max="8" width="26.28515625" customWidth="1"/>
    <col min="9" max="9" width="37.28515625" customWidth="1"/>
    <col min="10" max="10" width="33.28515625" customWidth="1"/>
    <col min="11" max="11" width="25.5703125" customWidth="1"/>
    <col min="12" max="12" width="5.140625" customWidth="1"/>
    <col min="13" max="13" width="25.5703125" customWidth="1"/>
    <col min="14" max="14" width="26.28515625" customWidth="1"/>
    <col min="15" max="15" width="18" hidden="1" customWidth="1"/>
    <col min="16" max="257" width="11.42578125" style="17"/>
    <col min="258" max="16384" width="11.42578125" style="22"/>
  </cols>
  <sheetData>
    <row r="1" spans="1:257" s="19" customFormat="1" ht="27">
      <c r="A1" s="402"/>
      <c r="B1" s="403"/>
      <c r="C1" s="403"/>
      <c r="D1" s="130"/>
      <c r="E1" s="41"/>
      <c r="F1" s="41"/>
      <c r="G1" s="41"/>
      <c r="H1" s="41"/>
      <c r="I1" s="41"/>
      <c r="J1" s="41"/>
      <c r="K1" s="41"/>
      <c r="L1" s="41"/>
      <c r="M1" s="41"/>
      <c r="N1" s="42"/>
      <c r="O1" s="41"/>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row>
    <row r="2" spans="1:257" s="19" customFormat="1" ht="27">
      <c r="A2" s="404"/>
      <c r="B2" s="405"/>
      <c r="C2" s="405"/>
      <c r="D2" s="131"/>
      <c r="E2" s="36"/>
      <c r="F2" s="36"/>
      <c r="G2" s="36"/>
      <c r="H2" s="36"/>
      <c r="I2" s="36"/>
      <c r="J2" s="36"/>
      <c r="K2" s="36"/>
      <c r="L2" s="36"/>
      <c r="M2" s="36"/>
      <c r="N2" s="43"/>
      <c r="O2" s="36"/>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row>
    <row r="3" spans="1:257" s="19" customFormat="1" ht="27">
      <c r="A3" s="44"/>
      <c r="B3" s="1"/>
      <c r="C3" s="1"/>
      <c r="D3" s="131"/>
      <c r="E3" s="36"/>
      <c r="F3" s="36"/>
      <c r="G3" s="36"/>
      <c r="H3" s="36"/>
      <c r="I3" s="36"/>
      <c r="J3" s="36"/>
      <c r="K3" s="36"/>
      <c r="L3" s="36"/>
      <c r="M3" s="36"/>
      <c r="N3" s="43"/>
      <c r="O3" s="36"/>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row>
    <row r="4" spans="1:257" s="19" customFormat="1" ht="18">
      <c r="A4" s="406" t="s">
        <v>267</v>
      </c>
      <c r="B4" s="406"/>
      <c r="C4" s="406"/>
      <c r="D4" s="413" t="s">
        <v>268</v>
      </c>
      <c r="E4" s="413"/>
      <c r="F4" s="413"/>
      <c r="G4" s="413"/>
      <c r="H4" s="413"/>
      <c r="I4" s="413"/>
      <c r="J4" s="413"/>
      <c r="K4" s="413"/>
      <c r="L4" s="413"/>
      <c r="M4" s="413"/>
      <c r="N4" s="413"/>
      <c r="O4" s="413"/>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row>
    <row r="5" spans="1:257" s="19" customFormat="1" ht="38.450000000000003" customHeight="1">
      <c r="A5" s="406" t="s">
        <v>269</v>
      </c>
      <c r="B5" s="406"/>
      <c r="C5" s="406"/>
      <c r="D5" s="414" t="s">
        <v>35</v>
      </c>
      <c r="E5" s="414"/>
      <c r="F5" s="414"/>
      <c r="G5" s="414"/>
      <c r="H5" s="414"/>
      <c r="I5" s="414"/>
      <c r="J5" s="414"/>
      <c r="K5" s="414"/>
      <c r="L5" s="414"/>
      <c r="M5" s="414"/>
      <c r="N5" s="414"/>
      <c r="O5" s="414"/>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row>
    <row r="6" spans="1:257" s="19" customFormat="1" ht="18">
      <c r="A6" s="406" t="s">
        <v>270</v>
      </c>
      <c r="B6" s="406"/>
      <c r="C6" s="406"/>
      <c r="D6" s="414" t="s">
        <v>271</v>
      </c>
      <c r="E6" s="414"/>
      <c r="F6" s="414"/>
      <c r="G6" s="414"/>
      <c r="H6" s="414"/>
      <c r="I6" s="414"/>
      <c r="J6" s="414"/>
      <c r="K6" s="414"/>
      <c r="L6" s="414"/>
      <c r="M6" s="414"/>
      <c r="N6" s="414"/>
      <c r="O6" s="155"/>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row>
    <row r="7" spans="1:257" s="19" customFormat="1" ht="15.6" customHeight="1" thickBot="1">
      <c r="A7" s="153" t="s">
        <v>272</v>
      </c>
      <c r="B7" s="154"/>
      <c r="C7" s="154"/>
      <c r="D7" s="410" t="s">
        <v>273</v>
      </c>
      <c r="E7" s="421" t="s">
        <v>274</v>
      </c>
      <c r="F7" s="422"/>
      <c r="G7" s="422"/>
      <c r="H7" s="423"/>
      <c r="I7" s="430" t="s">
        <v>275</v>
      </c>
      <c r="J7" s="431"/>
      <c r="K7" s="431"/>
      <c r="L7" s="431"/>
      <c r="M7" s="432"/>
      <c r="N7" s="418" t="s">
        <v>276</v>
      </c>
      <c r="O7" s="419"/>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row>
    <row r="8" spans="1:257" s="19" customFormat="1" ht="17.25" customHeight="1" thickTop="1">
      <c r="A8" s="407" t="s">
        <v>277</v>
      </c>
      <c r="B8" s="409" t="s">
        <v>278</v>
      </c>
      <c r="C8" s="129" t="s">
        <v>279</v>
      </c>
      <c r="D8" s="410"/>
      <c r="E8" s="411" t="s">
        <v>215</v>
      </c>
      <c r="F8" s="411" t="s">
        <v>280</v>
      </c>
      <c r="G8" s="411" t="s">
        <v>281</v>
      </c>
      <c r="H8" s="411" t="s">
        <v>221</v>
      </c>
      <c r="I8" s="420" t="s">
        <v>282</v>
      </c>
      <c r="J8" s="121" t="s">
        <v>283</v>
      </c>
      <c r="K8" s="420" t="s">
        <v>275</v>
      </c>
      <c r="L8" s="420" t="s">
        <v>284</v>
      </c>
      <c r="M8" s="420" t="s">
        <v>285</v>
      </c>
      <c r="N8" s="415" t="s">
        <v>286</v>
      </c>
      <c r="O8" s="415" t="s">
        <v>287</v>
      </c>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row>
    <row r="9" spans="1:257" s="21" customFormat="1" ht="78" customHeight="1" thickBot="1">
      <c r="A9" s="408"/>
      <c r="B9" s="410"/>
      <c r="C9" s="94" t="s">
        <v>288</v>
      </c>
      <c r="D9" s="410"/>
      <c r="E9" s="412"/>
      <c r="F9" s="412"/>
      <c r="G9" s="412"/>
      <c r="H9" s="412"/>
      <c r="I9" s="412"/>
      <c r="J9" s="127" t="s">
        <v>289</v>
      </c>
      <c r="K9" s="412" t="s">
        <v>290</v>
      </c>
      <c r="L9" s="412"/>
      <c r="M9" s="412" t="s">
        <v>290</v>
      </c>
      <c r="N9" s="417"/>
      <c r="O9" s="416"/>
      <c r="P9" s="18"/>
      <c r="Q9" s="20"/>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row>
    <row r="10" spans="1:257" ht="45">
      <c r="A10" s="395">
        <v>1</v>
      </c>
      <c r="B10" s="365" t="s">
        <v>291</v>
      </c>
      <c r="C10" s="365" t="s">
        <v>292</v>
      </c>
      <c r="D10" s="234" t="s">
        <v>293</v>
      </c>
      <c r="E10" s="399">
        <v>365</v>
      </c>
      <c r="F10" s="399">
        <v>100</v>
      </c>
      <c r="G10" s="398">
        <f>+F10/E10</f>
        <v>0.27397260273972601</v>
      </c>
      <c r="H10" s="385" t="str">
        <f>CONCATENATE(IF(G10&lt;='8-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 - ",VLOOKUP(IF(G10&lt;='8- Políticas de Administración '!$D$6,'8- Políticas de Administración '!$B$6,IF(G10&lt;='8- Políticas de Administración '!$D$7,'8- Políticas de Administración '!$B$7,IF(G10&lt;='8- Políticas de Administración '!$D$8,'8- Políticas de Administración '!$B$8,IF(G10&lt;='8- Políticas de Administración '!$D$9,'8- Políticas de Administración '!$B$9,IF(G10&lt;='8- Políticas de Administración '!$D$10,'8- Políticas de Administración '!$B$10,"Probabilidad no valida"))))),'8- Políticas de Administración '!$B$6:$F$10,5,FALSE))</f>
        <v>Media - 3</v>
      </c>
      <c r="I10" s="234" t="s">
        <v>294</v>
      </c>
      <c r="J10" s="157" t="s">
        <v>295</v>
      </c>
      <c r="K10" s="234" t="str">
        <f>IFERROR(CONCATENATE(INDEX('8- Políticas de Administración '!$B$16:$F$53,MATCH('5- Identificación de Riesgos'!J10,'8- Políticas de Administración '!$C$16:$C$54,0),1)," - ",L10),"")</f>
        <v>Menor - 2</v>
      </c>
      <c r="L10" s="165">
        <f>IFERROR(VLOOKUP(INDEX('8- Políticas de Administración '!$B$16:$F$63,MATCH('5- Identificación de Riesgos'!J10,'8- Políticas de Administración '!$C$16:$C$64,0),1),'8- Políticas de Administración '!$B$16:$F$64,5,FALSE),"")</f>
        <v>2</v>
      </c>
      <c r="M10" s="365" t="str">
        <f>IFERROR(CONCATENATE(INDEX('8- Políticas de Administración '!$B$16:$F$53,MATCH(ROUND(AVERAGE(L10:L19),0),'8- Políticas de Administración '!$F$16:$F$53,0),1)," - ",ROUND(AVERAGE(L10:L19),0)),"")</f>
        <v>Menor - 2</v>
      </c>
      <c r="N10" s="427" t="str">
        <f>IFERROR(CONCATENATE(VLOOKUP((LEFT(H10,LEN(H10)-4)&amp;LEFT(M10,LEN(M10)-4)),'9- Matriz de Calor '!$D$18:$E$42,2,0)," - ",RIGHT(H10,1)*RIGHT(M10,1)),"")</f>
        <v>Moderado - 6</v>
      </c>
      <c r="O10" s="424">
        <f>RIGHT(H10,1)*RIGHT(M10,1)</f>
        <v>6</v>
      </c>
      <c r="P10" s="18"/>
    </row>
    <row r="11" spans="1:257" ht="30">
      <c r="A11" s="396"/>
      <c r="B11" s="366"/>
      <c r="C11" s="366"/>
      <c r="D11" s="235" t="s">
        <v>296</v>
      </c>
      <c r="E11" s="400"/>
      <c r="F11" s="400"/>
      <c r="G11" s="393"/>
      <c r="H11" s="386"/>
      <c r="I11" s="235" t="s">
        <v>297</v>
      </c>
      <c r="J11" s="238" t="s">
        <v>298</v>
      </c>
      <c r="K11" s="235" t="str">
        <f>IFERROR(CONCATENATE(INDEX('8- Políticas de Administración '!$B$16:$F$53,MATCH('5- Identificación de Riesgos'!J11,'8- Políticas de Administración '!$C$16:$C$54,0),1)," - ",L11),"")</f>
        <v>Leve - 1</v>
      </c>
      <c r="L11" s="166">
        <f>IFERROR(VLOOKUP(INDEX('8- Políticas de Administración '!$B$16:$F$63,MATCH('5- Identificación de Riesgos'!J11,'8- Políticas de Administración '!$C$16:$C$64,0),1),'8- Políticas de Administración '!$B$16:$F$64,5,FALSE),"")</f>
        <v>1</v>
      </c>
      <c r="M11" s="366"/>
      <c r="N11" s="428"/>
      <c r="O11" s="425"/>
      <c r="P11" s="18"/>
    </row>
    <row r="12" spans="1:257" ht="60">
      <c r="A12" s="396"/>
      <c r="B12" s="366"/>
      <c r="C12" s="366"/>
      <c r="D12" s="235" t="s">
        <v>299</v>
      </c>
      <c r="E12" s="400"/>
      <c r="F12" s="400"/>
      <c r="G12" s="393"/>
      <c r="H12" s="386"/>
      <c r="I12" s="235"/>
      <c r="J12" s="238"/>
      <c r="K12" s="235" t="str">
        <f>IFERROR(CONCATENATE(INDEX('8- Políticas de Administración '!$B$16:$F$53,MATCH('5- Identificación de Riesgos'!J12,'8- Políticas de Administración '!$C$16:$C$54,0),1)," - ",L12),"")</f>
        <v/>
      </c>
      <c r="L12" s="166" t="str">
        <f>IFERROR(VLOOKUP(INDEX('8- Políticas de Administración '!$B$16:$F$63,MATCH('5- Identificación de Riesgos'!J12,'8- Políticas de Administración '!$C$16:$C$64,0),1),'8- Políticas de Administración '!$B$16:$F$64,5,FALSE),"")</f>
        <v/>
      </c>
      <c r="M12" s="366"/>
      <c r="N12" s="428"/>
      <c r="O12" s="425"/>
      <c r="P12" s="18"/>
    </row>
    <row r="13" spans="1:257" ht="16.5">
      <c r="A13" s="396"/>
      <c r="B13" s="366"/>
      <c r="C13" s="366"/>
      <c r="D13" s="240" t="s">
        <v>300</v>
      </c>
      <c r="E13" s="400"/>
      <c r="F13" s="400"/>
      <c r="G13" s="393"/>
      <c r="H13" s="386"/>
      <c r="I13" s="235"/>
      <c r="J13" s="238"/>
      <c r="K13" s="235" t="str">
        <f>IFERROR(CONCATENATE(INDEX('8- Políticas de Administración '!$B$16:$F$53,MATCH('5- Identificación de Riesgos'!J13,'8- Políticas de Administración '!$C$16:$C$54,0),1)," - ",L13),"")</f>
        <v/>
      </c>
      <c r="L13" s="166" t="str">
        <f>IFERROR(VLOOKUP(INDEX('8- Políticas de Administración '!$B$16:$F$63,MATCH('5- Identificación de Riesgos'!J13,'8- Políticas de Administración '!$C$16:$C$64,0),1),'8- Políticas de Administración '!$B$16:$F$64,5,FALSE),"")</f>
        <v/>
      </c>
      <c r="M13" s="366"/>
      <c r="N13" s="428"/>
      <c r="O13" s="425"/>
      <c r="P13" s="18"/>
    </row>
    <row r="14" spans="1:257" ht="16.5">
      <c r="A14" s="396"/>
      <c r="B14" s="366"/>
      <c r="C14" s="366"/>
      <c r="D14" s="235" t="s">
        <v>301</v>
      </c>
      <c r="E14" s="400"/>
      <c r="F14" s="400"/>
      <c r="G14" s="393"/>
      <c r="H14" s="386"/>
      <c r="I14" s="235"/>
      <c r="J14" s="238"/>
      <c r="K14" s="235" t="str">
        <f>IFERROR(CONCATENATE(INDEX('8- Políticas de Administración '!$B$16:$F$53,MATCH('5- Identificación de Riesgos'!J14,'8- Políticas de Administración '!$C$16:$C$54,0),1)," - ",L14),"")</f>
        <v/>
      </c>
      <c r="L14" s="166" t="str">
        <f>IFERROR(VLOOKUP(INDEX('8- Políticas de Administración '!$B$16:$F$63,MATCH('5- Identificación de Riesgos'!J14,'8- Políticas de Administración '!$C$16:$C$64,0),1),'8- Políticas de Administración '!$B$16:$F$64,5,FALSE),"")</f>
        <v/>
      </c>
      <c r="M14" s="366"/>
      <c r="N14" s="428"/>
      <c r="O14" s="425"/>
      <c r="P14" s="18"/>
    </row>
    <row r="15" spans="1:257" ht="16.5">
      <c r="A15" s="396"/>
      <c r="B15" s="366"/>
      <c r="C15" s="366"/>
      <c r="D15" s="235"/>
      <c r="E15" s="400"/>
      <c r="F15" s="400"/>
      <c r="G15" s="393"/>
      <c r="H15" s="386"/>
      <c r="I15" s="235"/>
      <c r="J15" s="238"/>
      <c r="K15" s="235" t="str">
        <f>IFERROR(CONCATENATE(INDEX('8- Políticas de Administración '!$B$16:$F$53,MATCH('5- Identificación de Riesgos'!J15,'8- Políticas de Administración '!$C$16:$C$54,0),1)," - ",L15),"")</f>
        <v/>
      </c>
      <c r="L15" s="166" t="str">
        <f>IFERROR(VLOOKUP(INDEX('8- Políticas de Administración '!$B$16:$F$63,MATCH('5- Identificación de Riesgos'!J15,'8- Políticas de Administración '!$C$16:$C$64,0),1),'8- Políticas de Administración '!$B$16:$F$64,5,FALSE),"")</f>
        <v/>
      </c>
      <c r="M15" s="366"/>
      <c r="N15" s="428"/>
      <c r="O15" s="425"/>
      <c r="P15" s="18"/>
    </row>
    <row r="16" spans="1:257" ht="16.5">
      <c r="A16" s="396"/>
      <c r="B16" s="366"/>
      <c r="C16" s="366"/>
      <c r="D16" s="235"/>
      <c r="E16" s="400"/>
      <c r="F16" s="400"/>
      <c r="G16" s="393"/>
      <c r="H16" s="386"/>
      <c r="I16" s="235"/>
      <c r="J16" s="238"/>
      <c r="K16" s="235" t="str">
        <f>IFERROR(CONCATENATE(INDEX('8- Políticas de Administración '!$B$16:$F$53,MATCH('5- Identificación de Riesgos'!J16,'8- Políticas de Administración '!$C$16:$C$54,0),1)," - ",L16),"")</f>
        <v/>
      </c>
      <c r="L16" s="166" t="str">
        <f>IFERROR(VLOOKUP(INDEX('8- Políticas de Administración '!$B$16:$F$63,MATCH('5- Identificación de Riesgos'!J16,'8- Políticas de Administración '!$C$16:$C$64,0),1),'8- Políticas de Administración '!$B$16:$F$64,5,FALSE),"")</f>
        <v/>
      </c>
      <c r="M16" s="366"/>
      <c r="N16" s="428"/>
      <c r="O16" s="425"/>
      <c r="P16" s="18"/>
    </row>
    <row r="17" spans="1:16" ht="16.5">
      <c r="A17" s="396"/>
      <c r="B17" s="366"/>
      <c r="C17" s="366"/>
      <c r="D17" s="235"/>
      <c r="E17" s="400"/>
      <c r="F17" s="400"/>
      <c r="G17" s="393"/>
      <c r="H17" s="386"/>
      <c r="I17" s="235"/>
      <c r="J17" s="238"/>
      <c r="K17" s="235" t="str">
        <f>IFERROR(CONCATENATE(INDEX('8- Políticas de Administración '!$B$16:$F$53,MATCH('5- Identificación de Riesgos'!J17,'8- Políticas de Administración '!$C$16:$C$54,0),1)," - ",L17),"")</f>
        <v/>
      </c>
      <c r="L17" s="166" t="str">
        <f>IFERROR(VLOOKUP(INDEX('8- Políticas de Administración '!$B$16:$F$63,MATCH('5- Identificación de Riesgos'!J17,'8- Políticas de Administración '!$C$16:$C$64,0),1),'8- Políticas de Administración '!$B$16:$F$64,5,FALSE),"")</f>
        <v/>
      </c>
      <c r="M17" s="366"/>
      <c r="N17" s="428"/>
      <c r="O17" s="425"/>
      <c r="P17" s="18"/>
    </row>
    <row r="18" spans="1:16" ht="16.5">
      <c r="A18" s="396"/>
      <c r="B18" s="366"/>
      <c r="C18" s="366"/>
      <c r="D18" s="235"/>
      <c r="E18" s="400"/>
      <c r="F18" s="400"/>
      <c r="G18" s="393"/>
      <c r="H18" s="386"/>
      <c r="I18" s="366"/>
      <c r="J18" s="433"/>
      <c r="K18" s="235" t="str">
        <f>IFERROR(CONCATENATE(INDEX('8- Políticas de Administración '!$B$16:$F$53,MATCH('5- Identificación de Riesgos'!J18,'8- Políticas de Administración '!$C$16:$C$54,0),1)," - ",L18),"")</f>
        <v/>
      </c>
      <c r="L18" s="166" t="str">
        <f>IFERROR(VLOOKUP(INDEX('8- Políticas de Administración '!$B$16:$F$63,MATCH('5- Identificación de Riesgos'!J18,'8- Políticas de Administración '!$C$16:$C$64,0),1),'8- Políticas de Administración '!$B$16:$F$64,5,FALSE),"")</f>
        <v/>
      </c>
      <c r="M18" s="366"/>
      <c r="N18" s="428"/>
      <c r="O18" s="425"/>
      <c r="P18" s="18"/>
    </row>
    <row r="19" spans="1:16" ht="17.25" thickBot="1">
      <c r="A19" s="397"/>
      <c r="B19" s="367"/>
      <c r="C19" s="367"/>
      <c r="D19" s="236"/>
      <c r="E19" s="401"/>
      <c r="F19" s="401"/>
      <c r="G19" s="394"/>
      <c r="H19" s="387"/>
      <c r="I19" s="367"/>
      <c r="J19" s="434"/>
      <c r="K19" s="236" t="str">
        <f>IFERROR(CONCATENATE(INDEX('8- Políticas de Administración '!$B$16:$F$53,MATCH('5- Identificación de Riesgos'!J19,'8- Políticas de Administración '!$C$16:$C$54,0),1)," - ",L19),"")</f>
        <v/>
      </c>
      <c r="L19" s="167" t="str">
        <f>IFERROR(VLOOKUP(INDEX('8- Políticas de Administración '!$B$16:$F$63,MATCH('5- Identificación de Riesgos'!J19,'8- Políticas de Administración '!$C$16:$C$64,0),1),'8- Políticas de Administración '!$B$16:$F$64,5,FALSE),"")</f>
        <v/>
      </c>
      <c r="M19" s="367"/>
      <c r="N19" s="429"/>
      <c r="O19" s="426"/>
      <c r="P19" s="18"/>
    </row>
    <row r="20" spans="1:16" ht="80.25" customHeight="1">
      <c r="A20" s="395">
        <v>2</v>
      </c>
      <c r="B20" s="365" t="s">
        <v>302</v>
      </c>
      <c r="C20" s="365" t="s">
        <v>303</v>
      </c>
      <c r="D20" s="234" t="s">
        <v>304</v>
      </c>
      <c r="E20" s="365">
        <v>300</v>
      </c>
      <c r="F20" s="365">
        <v>15</v>
      </c>
      <c r="G20" s="398">
        <f t="shared" ref="G20" si="0">+F20/E20</f>
        <v>0.05</v>
      </c>
      <c r="H20" s="385" t="str">
        <f>CONCATENATE(IF(G20&lt;='8-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 - ",VLOOKUP(IF(G20&lt;='8- Políticas de Administración '!$D$6,'8- Políticas de Administración '!$B$6,IF(G20&lt;='8- Políticas de Administración '!$D$7,'8- Políticas de Administración '!$B$7,IF(G20&lt;='8- Políticas de Administración '!$D$8,'8- Políticas de Administración '!$B$8,IF(G20&lt;='8- Políticas de Administración '!$D$9,'8- Políticas de Administración '!$B$9,IF(G20&lt;='8- Políticas de Administración '!$D$10,'8- Políticas de Administración '!$B$10,"Probabilidad no valida"))))),'8- Políticas de Administración '!$B$6:$F$10,5,FALSE))</f>
        <v>Baja - 2</v>
      </c>
      <c r="I20" s="234" t="s">
        <v>294</v>
      </c>
      <c r="J20" s="157" t="s">
        <v>305</v>
      </c>
      <c r="K20" s="234" t="str">
        <f>IFERROR(CONCATENATE(INDEX('8- Políticas de Administración '!$B$16:$F$53,MATCH('5- Identificación de Riesgos'!J20,'8- Políticas de Administración '!$C$16:$C$54,0),1)," - ",L20),"")</f>
        <v>Leve - 1</v>
      </c>
      <c r="L20" s="165">
        <f>IFERROR(VLOOKUP(INDEX('8- Políticas de Administración '!$B$16:$F$63,MATCH('5- Identificación de Riesgos'!J20,'8- Políticas de Administración '!$C$16:$C$64,0),1),'8- Políticas de Administración '!$B$16:$F$64,5,FALSE),"")</f>
        <v>1</v>
      </c>
      <c r="M20" s="365" t="str">
        <f>IFERROR(CONCATENATE(INDEX('8- Políticas de Administración '!$B$16:$F$53,MATCH(ROUND(AVERAGE(L20:L29),0),'8- Políticas de Administración '!$F$16:$F$53,0),1)," - ",ROUND(AVERAGE(L20:L29),0)),"")</f>
        <v>Leve - 1</v>
      </c>
      <c r="N20" s="427" t="str">
        <f>IFERROR(CONCATENATE(VLOOKUP((LEFT(H20,LEN(H20)-4)&amp;LEFT(M20,LEN(M20)-4)),'9- Matriz de Calor '!$D$18:$E$42,2,0)," - ",RIGHT(H20,1)*RIGHT(M20,1)),"")</f>
        <v>Bajo - 2</v>
      </c>
      <c r="O20" s="425">
        <f>RIGHT(H20,1)*RIGHT(M20,1)</f>
        <v>2</v>
      </c>
    </row>
    <row r="21" spans="1:16" ht="30">
      <c r="A21" s="396"/>
      <c r="B21" s="366"/>
      <c r="C21" s="366"/>
      <c r="D21" s="235" t="s">
        <v>306</v>
      </c>
      <c r="E21" s="366"/>
      <c r="F21" s="366"/>
      <c r="G21" s="393"/>
      <c r="H21" s="386"/>
      <c r="I21" s="235" t="s">
        <v>297</v>
      </c>
      <c r="J21" s="238" t="s">
        <v>298</v>
      </c>
      <c r="K21" s="235" t="str">
        <f>IFERROR(CONCATENATE(INDEX('8- Políticas de Administración '!$B$16:$F$53,MATCH('5- Identificación de Riesgos'!J21,'8- Políticas de Administración '!$C$16:$C$54,0),1)," - ",L21),"")</f>
        <v>Leve - 1</v>
      </c>
      <c r="L21" s="166">
        <f>IFERROR(VLOOKUP(INDEX('8- Políticas de Administración '!$B$16:$F$63,MATCH('5- Identificación de Riesgos'!J21,'8- Políticas de Administración '!$C$16:$C$64,0),1),'8- Políticas de Administración '!$B$16:$F$64,5,FALSE),"")</f>
        <v>1</v>
      </c>
      <c r="M21" s="366"/>
      <c r="N21" s="428"/>
      <c r="O21" s="425"/>
    </row>
    <row r="22" spans="1:16" ht="55.5" customHeight="1">
      <c r="A22" s="396"/>
      <c r="B22" s="366"/>
      <c r="C22" s="366"/>
      <c r="D22" s="235" t="s">
        <v>307</v>
      </c>
      <c r="E22" s="366"/>
      <c r="F22" s="366"/>
      <c r="G22" s="393"/>
      <c r="H22" s="386"/>
      <c r="I22" s="235"/>
      <c r="J22" s="238"/>
      <c r="K22" s="235" t="str">
        <f>IFERROR(CONCATENATE(INDEX('8- Políticas de Administración '!$B$16:$F$53,MATCH('5- Identificación de Riesgos'!J22,'8- Políticas de Administración '!$C$16:$C$54,0),1)," - ",L22),"")</f>
        <v/>
      </c>
      <c r="L22" s="166" t="str">
        <f>IFERROR(VLOOKUP(INDEX('8- Políticas de Administración '!$B$16:$F$63,MATCH('5- Identificación de Riesgos'!J22,'8- Políticas de Administración '!$C$16:$C$64,0),1),'8- Políticas de Administración '!$B$16:$F$64,5,FALSE),"")</f>
        <v/>
      </c>
      <c r="M22" s="366"/>
      <c r="N22" s="428"/>
      <c r="O22" s="425"/>
    </row>
    <row r="23" spans="1:16" ht="55.5" customHeight="1">
      <c r="A23" s="396"/>
      <c r="B23" s="366"/>
      <c r="C23" s="366"/>
      <c r="D23" s="240" t="s">
        <v>308</v>
      </c>
      <c r="E23" s="366"/>
      <c r="F23" s="366"/>
      <c r="G23" s="393"/>
      <c r="H23" s="386"/>
      <c r="I23" s="235"/>
      <c r="J23" s="238"/>
      <c r="K23" s="235" t="str">
        <f>IFERROR(CONCATENATE(INDEX('8- Políticas de Administración '!$B$16:$F$53,MATCH('5- Identificación de Riesgos'!J23,'8- Políticas de Administración '!$C$16:$C$54,0),1)," - ",L23),"")</f>
        <v/>
      </c>
      <c r="L23" s="166" t="str">
        <f>IFERROR(VLOOKUP(INDEX('8- Políticas de Administración '!$B$16:$F$63,MATCH('5- Identificación de Riesgos'!J23,'8- Políticas de Administración '!$C$16:$C$64,0),1),'8- Políticas de Administración '!$B$16:$F$64,5,FALSE),"")</f>
        <v/>
      </c>
      <c r="M23" s="366"/>
      <c r="N23" s="428"/>
      <c r="O23" s="425"/>
    </row>
    <row r="24" spans="1:16">
      <c r="A24" s="396"/>
      <c r="B24" s="366"/>
      <c r="C24" s="366"/>
      <c r="E24" s="366"/>
      <c r="F24" s="366"/>
      <c r="G24" s="393"/>
      <c r="H24" s="386"/>
      <c r="I24" s="235"/>
      <c r="J24" s="238"/>
      <c r="K24" s="235" t="str">
        <f>IFERROR(CONCATENATE(INDEX('8- Políticas de Administración '!$B$16:$F$53,MATCH('5- Identificación de Riesgos'!J24,'8- Políticas de Administración '!$C$16:$C$54,0),1)," - ",L24),"")</f>
        <v/>
      </c>
      <c r="L24" s="166" t="str">
        <f>IFERROR(VLOOKUP(INDEX('8- Políticas de Administración '!$B$16:$F$63,MATCH('5- Identificación de Riesgos'!J24,'8- Políticas de Administración '!$C$16:$C$64,0),1),'8- Políticas de Administración '!$B$16:$F$64,5,FALSE),"")</f>
        <v/>
      </c>
      <c r="M24" s="366"/>
      <c r="N24" s="428"/>
      <c r="O24" s="425"/>
    </row>
    <row r="25" spans="1:16">
      <c r="A25" s="396"/>
      <c r="B25" s="366"/>
      <c r="C25" s="366"/>
      <c r="D25" s="245"/>
      <c r="E25" s="366"/>
      <c r="F25" s="366"/>
      <c r="G25" s="393"/>
      <c r="H25" s="386"/>
      <c r="I25" s="235"/>
      <c r="J25" s="238"/>
      <c r="K25" s="235" t="str">
        <f>IFERROR(CONCATENATE(INDEX('8- Políticas de Administración '!$B$16:$F$53,MATCH('5- Identificación de Riesgos'!J25,'8- Políticas de Administración '!$C$16:$C$54,0),1)," - ",L25),"")</f>
        <v/>
      </c>
      <c r="L25" s="166" t="str">
        <f>IFERROR(VLOOKUP(INDEX('8- Políticas de Administración '!$B$16:$F$63,MATCH('5- Identificación de Riesgos'!J25,'8- Políticas de Administración '!$C$16:$C$64,0),1),'8- Políticas de Administración '!$B$16:$F$64,5,FALSE),"")</f>
        <v/>
      </c>
      <c r="M25" s="366"/>
      <c r="N25" s="428"/>
      <c r="O25" s="425"/>
    </row>
    <row r="26" spans="1:16">
      <c r="A26" s="396"/>
      <c r="B26" s="366"/>
      <c r="C26" s="366"/>
      <c r="D26" s="235"/>
      <c r="E26" s="366"/>
      <c r="F26" s="366"/>
      <c r="G26" s="393"/>
      <c r="H26" s="386"/>
      <c r="I26" s="235"/>
      <c r="J26" s="238"/>
      <c r="K26" s="235" t="str">
        <f>IFERROR(CONCATENATE(INDEX('8- Políticas de Administración '!$B$16:$F$53,MATCH('5- Identificación de Riesgos'!J26,'8- Políticas de Administración '!$C$16:$C$54,0),1)," - ",L26),"")</f>
        <v/>
      </c>
      <c r="L26" s="166" t="str">
        <f>IFERROR(VLOOKUP(INDEX('8- Políticas de Administración '!$B$16:$F$63,MATCH('5- Identificación de Riesgos'!J26,'8- Políticas de Administración '!$C$16:$C$64,0),1),'8- Políticas de Administración '!$B$16:$F$64,5,FALSE),"")</f>
        <v/>
      </c>
      <c r="M26" s="366"/>
      <c r="N26" s="428"/>
      <c r="O26" s="425"/>
    </row>
    <row r="27" spans="1:16">
      <c r="A27" s="396"/>
      <c r="B27" s="366"/>
      <c r="C27" s="366"/>
      <c r="D27" s="235"/>
      <c r="E27" s="366"/>
      <c r="F27" s="366"/>
      <c r="G27" s="393"/>
      <c r="H27" s="386"/>
      <c r="I27" s="235"/>
      <c r="J27" s="238"/>
      <c r="K27" s="235" t="str">
        <f>IFERROR(CONCATENATE(INDEX('8- Políticas de Administración '!$B$16:$F$53,MATCH('5- Identificación de Riesgos'!J27,'8- Políticas de Administración '!$C$16:$C$54,0),1)," - ",L27),"")</f>
        <v/>
      </c>
      <c r="L27" s="166" t="str">
        <f>IFERROR(VLOOKUP(INDEX('8- Políticas de Administración '!$B$16:$F$63,MATCH('5- Identificación de Riesgos'!J27,'8- Políticas de Administración '!$C$16:$C$64,0),1),'8- Políticas de Administración '!$B$16:$F$64,5,FALSE),"")</f>
        <v/>
      </c>
      <c r="M27" s="366"/>
      <c r="N27" s="428"/>
      <c r="O27" s="425"/>
    </row>
    <row r="28" spans="1:16">
      <c r="A28" s="396"/>
      <c r="B28" s="366"/>
      <c r="C28" s="366"/>
      <c r="D28" s="235"/>
      <c r="E28" s="366"/>
      <c r="F28" s="366"/>
      <c r="G28" s="393"/>
      <c r="H28" s="386"/>
      <c r="I28" s="235"/>
      <c r="J28" s="238"/>
      <c r="K28" s="235" t="str">
        <f>IFERROR(CONCATENATE(INDEX('8- Políticas de Administración '!$B$16:$F$53,MATCH('5- Identificación de Riesgos'!J28,'8- Políticas de Administración '!$C$16:$C$54,0),1)," - ",L28),"")</f>
        <v/>
      </c>
      <c r="L28" s="166" t="str">
        <f>IFERROR(VLOOKUP(INDEX('8- Políticas de Administración '!$B$16:$F$63,MATCH('5- Identificación de Riesgos'!J28,'8- Políticas de Administración '!$C$16:$C$64,0),1),'8- Políticas de Administración '!$B$16:$F$64,5,FALSE),"")</f>
        <v/>
      </c>
      <c r="M28" s="366"/>
      <c r="N28" s="428"/>
      <c r="O28" s="425"/>
    </row>
    <row r="29" spans="1:16" ht="15.75" thickBot="1">
      <c r="A29" s="397"/>
      <c r="B29" s="367"/>
      <c r="C29" s="367"/>
      <c r="D29" s="236"/>
      <c r="E29" s="367"/>
      <c r="F29" s="367"/>
      <c r="G29" s="394"/>
      <c r="H29" s="387"/>
      <c r="I29" s="236"/>
      <c r="J29" s="239"/>
      <c r="K29" s="236" t="str">
        <f>IFERROR(CONCATENATE(INDEX('8- Políticas de Administración '!$B$16:$F$53,MATCH('5- Identificación de Riesgos'!J29,'8- Políticas de Administración '!$C$16:$C$54,0),1)," - ",L29),"")</f>
        <v/>
      </c>
      <c r="L29" s="167" t="str">
        <f>IFERROR(VLOOKUP(INDEX('8- Políticas de Administración '!$B$16:$F$63,MATCH('5- Identificación de Riesgos'!J29,'8- Políticas de Administración '!$C$16:$C$64,0),1),'8- Políticas de Administración '!$B$16:$F$64,5,FALSE),"")</f>
        <v/>
      </c>
      <c r="M29" s="367"/>
      <c r="N29" s="429"/>
      <c r="O29" s="425"/>
    </row>
    <row r="30" spans="1:16" ht="57.75" customHeight="1" thickBot="1">
      <c r="A30" s="376">
        <v>3</v>
      </c>
      <c r="B30" s="368" t="s">
        <v>309</v>
      </c>
      <c r="C30" s="365" t="s">
        <v>310</v>
      </c>
      <c r="D30" s="234" t="s">
        <v>311</v>
      </c>
      <c r="E30" s="365">
        <v>700</v>
      </c>
      <c r="F30" s="365">
        <v>200</v>
      </c>
      <c r="G30" s="382">
        <f t="shared" ref="G30" si="1">F30/E30</f>
        <v>0.2857142857142857</v>
      </c>
      <c r="H30" s="385" t="str">
        <f>CONCATENATE(IF(G30&lt;='8-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 - ",VLOOKUP(IF(G30&lt;='8- Políticas de Administración '!$D$6,'8- Políticas de Administración '!$B$6,IF(G30&lt;='8- Políticas de Administración '!$D$7,'8- Políticas de Administración '!$B$7,IF(G30&lt;='8- Políticas de Administración '!$D$8,'8- Políticas de Administración '!$B$8,IF(G30&lt;='8- Políticas de Administración '!$D$9,'8- Políticas de Administración '!$B$9,IF(G30&lt;='8- Políticas de Administración '!$D$10,'8- Políticas de Administración '!$B$10,"Probabilidad no valida"))))),'8- Políticas de Administración '!$B$6:$F$10,5,FALSE))</f>
        <v>Media - 3</v>
      </c>
      <c r="I30" s="234" t="s">
        <v>294</v>
      </c>
      <c r="J30" s="157" t="s">
        <v>295</v>
      </c>
      <c r="K30" s="234" t="str">
        <f>IFERROR(CONCATENATE(INDEX('8- Políticas de Administración '!$B$16:$F$53,MATCH('5- Identificación de Riesgos'!J30,'8- Políticas de Administración '!$C$16:$C$54,0),1)," - ",L30),"")</f>
        <v>Menor - 2</v>
      </c>
      <c r="L30" s="165">
        <f>IFERROR(VLOOKUP(INDEX('8- Políticas de Administración '!$B$16:$F$63,MATCH('5- Identificación de Riesgos'!J30,'8- Políticas de Administración '!$C$16:$C$64,0),1),'8- Políticas de Administración '!$B$16:$F$64,5,FALSE),"")</f>
        <v>2</v>
      </c>
      <c r="M30" s="365" t="str">
        <f>IFERROR(CONCATENATE(INDEX('8- Políticas de Administración '!$B$16:$F$53,MATCH(ROUND(AVERAGE(L30:L39),0),'8- Políticas de Administración '!$F$16:$F$53,0),1)," - ",ROUND(AVERAGE(L30:L39),0)),"")</f>
        <v>Moderado - 3</v>
      </c>
      <c r="N30" s="427" t="str">
        <f>IFERROR(CONCATENATE(VLOOKUP((LEFT(H30,LEN(H30)-4)&amp;LEFT(M30,LEN(M30)-4)),'9- Matriz de Calor '!$D$18:$E$42,2,0)," - ",RIGHT(H30,1)*RIGHT(M30,1)),"")</f>
        <v>Moderado - 9</v>
      </c>
      <c r="O30" s="425">
        <f>RIGHT(H30,1)*RIGHT(M30,1)</f>
        <v>9</v>
      </c>
    </row>
    <row r="31" spans="1:16" ht="45.75" customHeight="1">
      <c r="A31" s="377"/>
      <c r="B31" s="369"/>
      <c r="C31" s="366"/>
      <c r="D31" s="235" t="s">
        <v>312</v>
      </c>
      <c r="E31" s="366"/>
      <c r="F31" s="366"/>
      <c r="G31" s="383"/>
      <c r="H31" s="386"/>
      <c r="I31" s="235"/>
      <c r="J31" s="238"/>
      <c r="K31" s="235" t="str">
        <f>IFERROR(CONCATENATE(INDEX('8- Políticas de Administración '!$B$16:$F$53,MATCH('5- Identificación de Riesgos'!J31,'8- Políticas de Administración '!$C$16:$C$54,0),1)," - ",L31),"")</f>
        <v/>
      </c>
      <c r="L31" s="165" t="str">
        <f>IFERROR(VLOOKUP(INDEX('8- Políticas de Administración '!$B$16:$F$63,MATCH('5- Identificación de Riesgos'!J31,'8- Políticas de Administración '!$C$16:$C$64,0),1),'8- Políticas de Administración '!$B$16:$F$64,5,FALSE),"")</f>
        <v/>
      </c>
      <c r="M31" s="366"/>
      <c r="N31" s="428"/>
      <c r="O31" s="425"/>
    </row>
    <row r="32" spans="1:16" ht="82.5" customHeight="1">
      <c r="A32" s="377"/>
      <c r="B32" s="369"/>
      <c r="C32" s="366"/>
      <c r="D32" s="235" t="s">
        <v>313</v>
      </c>
      <c r="E32" s="366"/>
      <c r="F32" s="366"/>
      <c r="G32" s="383"/>
      <c r="H32" s="386"/>
      <c r="I32" s="235" t="s">
        <v>297</v>
      </c>
      <c r="J32" s="238" t="s">
        <v>314</v>
      </c>
      <c r="K32" s="235" t="str">
        <f>IFERROR(CONCATENATE(INDEX('8- Políticas de Administración '!$B$16:$F$53,MATCH('5- Identificación de Riesgos'!J32,'8- Políticas de Administración '!$C$16:$C$54,0),1)," - ",L32),"")</f>
        <v>Moderado - 3</v>
      </c>
      <c r="L32" s="166">
        <f>IFERROR(VLOOKUP(INDEX('8- Políticas de Administración '!$B$16:$F$63,MATCH('5- Identificación de Riesgos'!J32,'8- Políticas de Administración '!$C$16:$C$64,0),1),'8- Políticas de Administración '!$B$16:$F$64,5,FALSE),"")</f>
        <v>3</v>
      </c>
      <c r="M32" s="366"/>
      <c r="N32" s="428"/>
      <c r="O32" s="425"/>
    </row>
    <row r="33" spans="1:15" ht="48.75" customHeight="1">
      <c r="A33" s="377"/>
      <c r="B33" s="369"/>
      <c r="C33" s="366"/>
      <c r="D33" s="240" t="s">
        <v>315</v>
      </c>
      <c r="E33" s="366"/>
      <c r="F33" s="366"/>
      <c r="G33" s="383"/>
      <c r="H33" s="386"/>
      <c r="I33" s="235"/>
      <c r="J33" s="238"/>
      <c r="K33" s="235" t="str">
        <f>IFERROR(CONCATENATE(INDEX('8- Políticas de Administración '!$B$16:$F$53,MATCH('5- Identificación de Riesgos'!J33,'8- Políticas de Administración '!$C$16:$C$54,0),1)," - ",L33),"")</f>
        <v/>
      </c>
      <c r="L33" s="166" t="str">
        <f>IFERROR(VLOOKUP(INDEX('8- Políticas de Administración '!$B$16:$F$63,MATCH('5- Identificación de Riesgos'!J33,'8- Políticas de Administración '!$C$16:$C$64,0),1),'8- Políticas de Administración '!$B$16:$F$64,5,FALSE),"")</f>
        <v/>
      </c>
      <c r="M33" s="366"/>
      <c r="N33" s="428"/>
      <c r="O33" s="425"/>
    </row>
    <row r="34" spans="1:15">
      <c r="A34" s="377"/>
      <c r="B34" s="369"/>
      <c r="C34" s="366"/>
      <c r="D34" s="235"/>
      <c r="E34" s="366"/>
      <c r="F34" s="366"/>
      <c r="G34" s="383"/>
      <c r="H34" s="386"/>
      <c r="I34" s="235"/>
      <c r="J34" s="238"/>
      <c r="K34" s="235" t="str">
        <f>IFERROR(CONCATENATE(INDEX('8- Políticas de Administración '!$B$16:$F$53,MATCH('5- Identificación de Riesgos'!J34,'8- Políticas de Administración '!$C$16:$C$54,0),1)," - ",L34),"")</f>
        <v/>
      </c>
      <c r="L34" s="166" t="str">
        <f>IFERROR(VLOOKUP(INDEX('8- Políticas de Administración '!$B$16:$F$63,MATCH('5- Identificación de Riesgos'!J34,'8- Políticas de Administración '!$C$16:$C$64,0),1),'8- Políticas de Administración '!$B$16:$F$64,5,FALSE),"")</f>
        <v/>
      </c>
      <c r="M34" s="366"/>
      <c r="N34" s="428"/>
      <c r="O34" s="425"/>
    </row>
    <row r="35" spans="1:15">
      <c r="A35" s="377"/>
      <c r="B35" s="369"/>
      <c r="C35" s="366"/>
      <c r="D35" s="235"/>
      <c r="E35" s="366"/>
      <c r="F35" s="366"/>
      <c r="G35" s="383"/>
      <c r="H35" s="386"/>
      <c r="I35" s="235"/>
      <c r="J35" s="238"/>
      <c r="K35" s="235" t="str">
        <f>IFERROR(CONCATENATE(INDEX('8- Políticas de Administración '!$B$16:$F$53,MATCH('5- Identificación de Riesgos'!J35,'8- Políticas de Administración '!$C$16:$C$54,0),1)," - ",L35),"")</f>
        <v/>
      </c>
      <c r="L35" s="166" t="str">
        <f>IFERROR(VLOOKUP(INDEX('8- Políticas de Administración '!$B$16:$F$63,MATCH('5- Identificación de Riesgos'!J35,'8- Políticas de Administración '!$C$16:$C$64,0),1),'8- Políticas de Administración '!$B$16:$F$64,5,FALSE),"")</f>
        <v/>
      </c>
      <c r="M35" s="366"/>
      <c r="N35" s="428"/>
      <c r="O35" s="425"/>
    </row>
    <row r="36" spans="1:15">
      <c r="A36" s="377"/>
      <c r="B36" s="369"/>
      <c r="C36" s="366"/>
      <c r="D36" s="235"/>
      <c r="E36" s="366"/>
      <c r="F36" s="366"/>
      <c r="G36" s="383"/>
      <c r="H36" s="386"/>
      <c r="I36" s="235"/>
      <c r="J36" s="238"/>
      <c r="K36" s="235" t="str">
        <f>IFERROR(CONCATENATE(INDEX('8- Políticas de Administración '!$B$16:$F$53,MATCH('5- Identificación de Riesgos'!J36,'8- Políticas de Administración '!$C$16:$C$54,0),1)," - ",L36),"")</f>
        <v/>
      </c>
      <c r="L36" s="166" t="str">
        <f>IFERROR(VLOOKUP(INDEX('8- Políticas de Administración '!$B$16:$F$63,MATCH('5- Identificación de Riesgos'!J36,'8- Políticas de Administración '!$C$16:$C$64,0),1),'8- Políticas de Administración '!$B$16:$F$64,5,FALSE),"")</f>
        <v/>
      </c>
      <c r="M36" s="366"/>
      <c r="N36" s="428"/>
      <c r="O36" s="425"/>
    </row>
    <row r="37" spans="1:15">
      <c r="A37" s="377"/>
      <c r="B37" s="369"/>
      <c r="C37" s="366"/>
      <c r="D37" s="235"/>
      <c r="E37" s="366"/>
      <c r="F37" s="366"/>
      <c r="G37" s="383"/>
      <c r="H37" s="386"/>
      <c r="I37" s="235"/>
      <c r="J37" s="238"/>
      <c r="K37" s="235" t="str">
        <f>IFERROR(CONCATENATE(INDEX('8- Políticas de Administración '!$B$16:$F$53,MATCH('5- Identificación de Riesgos'!J37,'8- Políticas de Administración '!$C$16:$C$54,0),1)," - ",L37),"")</f>
        <v/>
      </c>
      <c r="L37" s="166" t="str">
        <f>IFERROR(VLOOKUP(INDEX('8- Políticas de Administración '!$B$16:$F$63,MATCH('5- Identificación de Riesgos'!J37,'8- Políticas de Administración '!$C$16:$C$64,0),1),'8- Políticas de Administración '!$B$16:$F$64,5,FALSE),"")</f>
        <v/>
      </c>
      <c r="M37" s="366"/>
      <c r="N37" s="428"/>
      <c r="O37" s="425"/>
    </row>
    <row r="38" spans="1:15">
      <c r="A38" s="377"/>
      <c r="B38" s="369"/>
      <c r="C38" s="366"/>
      <c r="D38" s="235"/>
      <c r="E38" s="366"/>
      <c r="F38" s="366"/>
      <c r="G38" s="383"/>
      <c r="H38" s="386"/>
      <c r="I38" s="235"/>
      <c r="J38" s="238"/>
      <c r="K38" s="235" t="str">
        <f>IFERROR(CONCATENATE(INDEX('8- Políticas de Administración '!$B$16:$F$53,MATCH('5- Identificación de Riesgos'!J38,'8- Políticas de Administración '!$C$16:$C$54,0),1)," - ",L38),"")</f>
        <v/>
      </c>
      <c r="L38" s="166" t="str">
        <f>IFERROR(VLOOKUP(INDEX('8- Políticas de Administración '!$B$16:$F$63,MATCH('5- Identificación de Riesgos'!J38,'8- Políticas de Administración '!$C$16:$C$64,0),1),'8- Políticas de Administración '!$B$16:$F$64,5,FALSE),"")</f>
        <v/>
      </c>
      <c r="M38" s="366"/>
      <c r="N38" s="428"/>
      <c r="O38" s="425"/>
    </row>
    <row r="39" spans="1:15" ht="15.75" thickBot="1">
      <c r="A39" s="378"/>
      <c r="B39" s="370"/>
      <c r="C39" s="367"/>
      <c r="D39" s="236"/>
      <c r="E39" s="367"/>
      <c r="F39" s="367"/>
      <c r="G39" s="384"/>
      <c r="H39" s="387"/>
      <c r="I39" s="236"/>
      <c r="J39" s="239"/>
      <c r="K39" s="236" t="str">
        <f>IFERROR(CONCATENATE(INDEX('8- Políticas de Administración '!$B$16:$F$53,MATCH('5- Identificación de Riesgos'!J39,'8- Políticas de Administración '!$C$16:$C$54,0),1)," - ",L39),"")</f>
        <v/>
      </c>
      <c r="L39" s="167" t="str">
        <f>IFERROR(VLOOKUP(INDEX('8- Políticas de Administración '!$B$16:$F$63,MATCH('5- Identificación de Riesgos'!J39,'8- Políticas de Administración '!$C$16:$C$64,0),1),'8- Políticas de Administración '!$B$16:$F$64,5,FALSE),"")</f>
        <v/>
      </c>
      <c r="M39" s="367"/>
      <c r="N39" s="429"/>
      <c r="O39" s="425"/>
    </row>
    <row r="40" spans="1:15" ht="45">
      <c r="A40" s="376">
        <v>4</v>
      </c>
      <c r="B40" s="368" t="s">
        <v>316</v>
      </c>
      <c r="C40" s="365" t="s">
        <v>317</v>
      </c>
      <c r="D40" s="234" t="s">
        <v>318</v>
      </c>
      <c r="E40" s="365">
        <v>200</v>
      </c>
      <c r="F40" s="365">
        <v>50</v>
      </c>
      <c r="G40" s="382">
        <f t="shared" ref="G40" si="2">F40/E40</f>
        <v>0.25</v>
      </c>
      <c r="H40" s="385" t="str">
        <f>CONCATENATE(IF(G40&lt;='8-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 - ",VLOOKUP(IF(G40&lt;='8- Políticas de Administración '!$D$6,'8- Políticas de Administración '!$B$6,IF(G40&lt;='8- Políticas de Administración '!$D$7,'8- Políticas de Administración '!$B$7,IF(G40&lt;='8- Políticas de Administración '!$D$8,'8- Políticas de Administración '!$B$8,IF(G40&lt;='8- Políticas de Administración '!$D$9,'8- Políticas de Administración '!$B$9,IF(G40&lt;='8- Políticas de Administración '!$D$10,'8- Políticas de Administración '!$B$10,"Probabilidad no valida"))))),'8- Políticas de Administración '!$B$6:$F$10,5,FALSE))</f>
        <v>Media - 3</v>
      </c>
      <c r="I40" s="234" t="s">
        <v>294</v>
      </c>
      <c r="J40" s="157" t="s">
        <v>295</v>
      </c>
      <c r="K40" s="234" t="str">
        <f>IFERROR(CONCATENATE(INDEX('8- Políticas de Administración '!$B$16:$F$53,MATCH('5- Identificación de Riesgos'!J40,'8- Políticas de Administración '!$C$16:$C$54,0),1)," - ",L40),"")</f>
        <v>Menor - 2</v>
      </c>
      <c r="L40" s="165">
        <f>IFERROR(VLOOKUP(INDEX('8- Políticas de Administración '!$B$16:$F$63,MATCH('5- Identificación de Riesgos'!J40,'8- Políticas de Administración '!$C$16:$C$64,0),1),'8- Políticas de Administración '!$B$16:$F$64,5,FALSE),"")</f>
        <v>2</v>
      </c>
      <c r="M40" s="365" t="str">
        <f>IFERROR(CONCATENATE(INDEX('8- Políticas de Administración '!$B$16:$F$53,MATCH(ROUND(AVERAGE(L40:L49),0),'8- Políticas de Administración '!$F$16:$F$53,0),1)," - ",ROUND(AVERAGE(L40:L49),0)),"")</f>
        <v>Menor - 2</v>
      </c>
      <c r="N40" s="427" t="str">
        <f>IFERROR(CONCATENATE(VLOOKUP((LEFT(H40,LEN(H40)-4)&amp;LEFT(M40,LEN(M40)-4)),'9- Matriz de Calor '!$D$18:$E$42,2,0)," - ",RIGHT(H40,1)*RIGHT(M40,1)),"")</f>
        <v>Moderado - 6</v>
      </c>
      <c r="O40" s="425">
        <f>RIGHT(H40,1)*RIGHT(M40,1)</f>
        <v>6</v>
      </c>
    </row>
    <row r="41" spans="1:15">
      <c r="A41" s="377"/>
      <c r="B41" s="369"/>
      <c r="C41" s="366"/>
      <c r="D41" s="235" t="s">
        <v>319</v>
      </c>
      <c r="E41" s="366"/>
      <c r="F41" s="366"/>
      <c r="G41" s="383"/>
      <c r="H41" s="386"/>
      <c r="I41" s="235"/>
      <c r="J41" s="238"/>
      <c r="K41" s="235" t="str">
        <f>IFERROR(CONCATENATE(INDEX('8- Políticas de Administración '!$B$16:$F$53,MATCH('5- Identificación de Riesgos'!J41,'8- Políticas de Administración '!$C$16:$C$54,0),1)," - ",L41),"")</f>
        <v/>
      </c>
      <c r="L41" s="166" t="str">
        <f>IFERROR(VLOOKUP(INDEX('8- Políticas de Administración '!$B$16:$F$63,MATCH('5- Identificación de Riesgos'!J41,'8- Políticas de Administración '!$C$16:$C$64,0),1),'8- Políticas de Administración '!$B$16:$F$64,5,FALSE),"")</f>
        <v/>
      </c>
      <c r="M41" s="366"/>
      <c r="N41" s="428"/>
      <c r="O41" s="425"/>
    </row>
    <row r="42" spans="1:15" ht="30">
      <c r="A42" s="377"/>
      <c r="B42" s="369"/>
      <c r="C42" s="366"/>
      <c r="D42" s="235" t="s">
        <v>320</v>
      </c>
      <c r="E42" s="366"/>
      <c r="F42" s="366"/>
      <c r="G42" s="383"/>
      <c r="H42" s="386"/>
      <c r="I42" s="235" t="s">
        <v>297</v>
      </c>
      <c r="J42" s="238" t="s">
        <v>321</v>
      </c>
      <c r="K42" s="235" t="str">
        <f>IFERROR(CONCATENATE(INDEX('8- Políticas de Administración '!$B$16:$F$53,MATCH('5- Identificación de Riesgos'!J42,'8- Políticas de Administración '!$C$16:$C$54,0),1)," - ",L42),"")</f>
        <v>Menor - 2</v>
      </c>
      <c r="L42" s="166">
        <f>IFERROR(VLOOKUP(INDEX('8- Políticas de Administración '!$B$16:$F$63,MATCH('5- Identificación de Riesgos'!J42,'8- Políticas de Administración '!$C$16:$C$64,0),1),'8- Políticas de Administración '!$B$16:$F$64,5,FALSE),"")</f>
        <v>2</v>
      </c>
      <c r="M42" s="366"/>
      <c r="N42" s="428"/>
      <c r="O42" s="425"/>
    </row>
    <row r="43" spans="1:15">
      <c r="A43" s="377"/>
      <c r="B43" s="369"/>
      <c r="C43" s="366"/>
      <c r="D43" s="240" t="s">
        <v>322</v>
      </c>
      <c r="E43" s="366"/>
      <c r="F43" s="366"/>
      <c r="G43" s="383"/>
      <c r="H43" s="386"/>
      <c r="I43" s="235"/>
      <c r="J43" s="238"/>
      <c r="K43" s="235" t="str">
        <f>IFERROR(CONCATENATE(INDEX('8- Políticas de Administración '!$B$16:$F$53,MATCH('5- Identificación de Riesgos'!J43,'8- Políticas de Administración '!$C$16:$C$54,0),1)," - ",L43),"")</f>
        <v/>
      </c>
      <c r="L43" s="166" t="str">
        <f>IFERROR(VLOOKUP(INDEX('8- Políticas de Administración '!$B$16:$F$63,MATCH('5- Identificación de Riesgos'!J43,'8- Políticas de Administración '!$C$16:$C$64,0),1),'8- Políticas de Administración '!$B$16:$F$64,5,FALSE),"")</f>
        <v/>
      </c>
      <c r="M43" s="366"/>
      <c r="N43" s="428"/>
      <c r="O43" s="425"/>
    </row>
    <row r="44" spans="1:15">
      <c r="A44" s="377"/>
      <c r="B44" s="369"/>
      <c r="C44" s="366"/>
      <c r="D44" s="235"/>
      <c r="E44" s="366"/>
      <c r="F44" s="366"/>
      <c r="G44" s="383"/>
      <c r="H44" s="386"/>
      <c r="I44" s="235"/>
      <c r="J44" s="238"/>
      <c r="K44" s="235" t="str">
        <f>IFERROR(CONCATENATE(INDEX('8- Políticas de Administración '!$B$16:$F$53,MATCH('5- Identificación de Riesgos'!J44,'8- Políticas de Administración '!$C$16:$C$54,0),1)," - ",L44),"")</f>
        <v/>
      </c>
      <c r="L44" s="166" t="str">
        <f>IFERROR(VLOOKUP(INDEX('8- Políticas de Administración '!$B$16:$F$63,MATCH('5- Identificación de Riesgos'!J44,'8- Políticas de Administración '!$C$16:$C$64,0),1),'8- Políticas de Administración '!$B$16:$F$64,5,FALSE),"")</f>
        <v/>
      </c>
      <c r="M44" s="366"/>
      <c r="N44" s="428"/>
      <c r="O44" s="425"/>
    </row>
    <row r="45" spans="1:15">
      <c r="A45" s="377"/>
      <c r="B45" s="369"/>
      <c r="C45" s="366"/>
      <c r="D45" s="235"/>
      <c r="E45" s="366"/>
      <c r="F45" s="366"/>
      <c r="G45" s="383"/>
      <c r="H45" s="386"/>
      <c r="I45" s="235"/>
      <c r="J45" s="238"/>
      <c r="K45" s="235" t="str">
        <f>IFERROR(CONCATENATE(INDEX('8- Políticas de Administración '!$B$16:$F$53,MATCH('5- Identificación de Riesgos'!J45,'8- Políticas de Administración '!$C$16:$C$54,0),1)," - ",L45),"")</f>
        <v/>
      </c>
      <c r="L45" s="166" t="str">
        <f>IFERROR(VLOOKUP(INDEX('8- Políticas de Administración '!$B$16:$F$63,MATCH('5- Identificación de Riesgos'!J45,'8- Políticas de Administración '!$C$16:$C$64,0),1),'8- Políticas de Administración '!$B$16:$F$64,5,FALSE),"")</f>
        <v/>
      </c>
      <c r="M45" s="366"/>
      <c r="N45" s="428"/>
      <c r="O45" s="425"/>
    </row>
    <row r="46" spans="1:15">
      <c r="A46" s="377"/>
      <c r="B46" s="369"/>
      <c r="C46" s="366"/>
      <c r="D46" s="235"/>
      <c r="E46" s="366"/>
      <c r="F46" s="366"/>
      <c r="G46" s="383"/>
      <c r="H46" s="386"/>
      <c r="I46" s="235"/>
      <c r="J46" s="238"/>
      <c r="K46" s="235" t="str">
        <f>IFERROR(CONCATENATE(INDEX('8- Políticas de Administración '!$B$16:$F$53,MATCH('5- Identificación de Riesgos'!J46,'8- Políticas de Administración '!$C$16:$C$54,0),1)," - ",L46),"")</f>
        <v/>
      </c>
      <c r="L46" s="166" t="str">
        <f>IFERROR(VLOOKUP(INDEX('8- Políticas de Administración '!$B$16:$F$63,MATCH('5- Identificación de Riesgos'!J46,'8- Políticas de Administración '!$C$16:$C$64,0),1),'8- Políticas de Administración '!$B$16:$F$64,5,FALSE),"")</f>
        <v/>
      </c>
      <c r="M46" s="366"/>
      <c r="N46" s="428"/>
      <c r="O46" s="425"/>
    </row>
    <row r="47" spans="1:15">
      <c r="A47" s="377"/>
      <c r="B47" s="369"/>
      <c r="C47" s="366"/>
      <c r="D47" s="235"/>
      <c r="E47" s="366"/>
      <c r="F47" s="366"/>
      <c r="G47" s="383"/>
      <c r="H47" s="386"/>
      <c r="I47" s="235"/>
      <c r="J47" s="238"/>
      <c r="K47" s="235" t="str">
        <f>IFERROR(CONCATENATE(INDEX('8- Políticas de Administración '!$B$16:$F$53,MATCH('5- Identificación de Riesgos'!J47,'8- Políticas de Administración '!$C$16:$C$54,0),1)," - ",L47),"")</f>
        <v/>
      </c>
      <c r="L47" s="166" t="str">
        <f>IFERROR(VLOOKUP(INDEX('8- Políticas de Administración '!$B$16:$F$63,MATCH('5- Identificación de Riesgos'!J47,'8- Políticas de Administración '!$C$16:$C$64,0),1),'8- Políticas de Administración '!$B$16:$F$64,5,FALSE),"")</f>
        <v/>
      </c>
      <c r="M47" s="366"/>
      <c r="N47" s="428"/>
      <c r="O47" s="425"/>
    </row>
    <row r="48" spans="1:15">
      <c r="A48" s="377"/>
      <c r="B48" s="369"/>
      <c r="C48" s="366"/>
      <c r="D48" s="235"/>
      <c r="E48" s="366"/>
      <c r="F48" s="366"/>
      <c r="G48" s="383"/>
      <c r="H48" s="386"/>
      <c r="I48" s="235"/>
      <c r="J48" s="238"/>
      <c r="K48" s="235" t="str">
        <f>IFERROR(CONCATENATE(INDEX('8- Políticas de Administración '!$B$16:$F$53,MATCH('5- Identificación de Riesgos'!J48,'8- Políticas de Administración '!$C$16:$C$54,0),1)," - ",L48),"")</f>
        <v/>
      </c>
      <c r="L48" s="166" t="str">
        <f>IFERROR(VLOOKUP(INDEX('8- Políticas de Administración '!$B$16:$F$63,MATCH('5- Identificación de Riesgos'!J48,'8- Políticas de Administración '!$C$16:$C$64,0),1),'8- Políticas de Administración '!$B$16:$F$64,5,FALSE),"")</f>
        <v/>
      </c>
      <c r="M48" s="366"/>
      <c r="N48" s="428"/>
      <c r="O48" s="425"/>
    </row>
    <row r="49" spans="1:257">
      <c r="A49" s="379"/>
      <c r="B49" s="380"/>
      <c r="C49" s="367"/>
      <c r="D49" s="236"/>
      <c r="E49" s="367"/>
      <c r="F49" s="367"/>
      <c r="G49" s="384"/>
      <c r="H49" s="387"/>
      <c r="I49" s="236"/>
      <c r="J49" s="239"/>
      <c r="K49" s="236" t="str">
        <f>IFERROR(CONCATENATE(INDEX('8- Políticas de Administración '!$B$16:$F$53,MATCH('5- Identificación de Riesgos'!J49,'8- Políticas de Administración '!$C$16:$C$54,0),1)," - ",L49),"")</f>
        <v/>
      </c>
      <c r="L49" s="167" t="str">
        <f>IFERROR(VLOOKUP(INDEX('8- Políticas de Administración '!$B$16:$F$63,MATCH('5- Identificación de Riesgos'!J49,'8- Políticas de Administración '!$C$16:$C$64,0),1),'8- Políticas de Administración '!$B$16:$F$64,5,FALSE),"")</f>
        <v/>
      </c>
      <c r="M49" s="367"/>
      <c r="N49" s="429"/>
      <c r="O49" s="425"/>
    </row>
    <row r="50" spans="1:257" ht="60">
      <c r="A50" s="364">
        <v>5</v>
      </c>
      <c r="B50" s="381" t="s">
        <v>323</v>
      </c>
      <c r="C50" s="388" t="s">
        <v>324</v>
      </c>
      <c r="D50" s="269" t="s">
        <v>325</v>
      </c>
      <c r="E50" s="389">
        <v>365</v>
      </c>
      <c r="F50" s="374">
        <v>0</v>
      </c>
      <c r="G50" s="392">
        <f t="shared" ref="G50" si="3">+F50/E50</f>
        <v>0</v>
      </c>
      <c r="H50" s="385" t="str">
        <f>CONCATENATE(IF(G50&lt;='8-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 - ",VLOOKUP(IF(G50&lt;='8- Políticas de Administración '!$D$6,'8- Políticas de Administración '!$B$6,IF(G50&lt;='8- Políticas de Administración '!$D$7,'8- Políticas de Administración '!$B$7,IF(G50&lt;='8- Políticas de Administración '!$D$8,'8- Políticas de Administración '!$B$8,IF(G50&lt;='8- Políticas de Administración '!$D$9,'8- Políticas de Administración '!$B$9,IF(G50&lt;='8- Políticas de Administración '!$D$10,'8- Políticas de Administración '!$B$10,"Probabilidad no valida"))))),'8- Políticas de Administración '!$B$6:$F$10,5,FALSE))</f>
        <v>Muy Baja - 1</v>
      </c>
      <c r="I50" s="234" t="s">
        <v>294</v>
      </c>
      <c r="J50" s="157" t="s">
        <v>326</v>
      </c>
      <c r="K50" s="236" t="str">
        <f>IFERROR(CONCATENATE(INDEX('8- Políticas de Administración '!$B$16:$F$53,MATCH('5- Identificación de Riesgos'!J50,'8- Políticas de Administración '!$C$16:$C$54,0),1)," - ",L50),"")</f>
        <v>Mayor - 4</v>
      </c>
      <c r="L50" s="165">
        <f>IFERROR(VLOOKUP(INDEX('8- Políticas de Administración '!$B$16:$F$63,MATCH('5- Identificación de Riesgos'!J50,'8- Políticas de Administración '!$C$16:$C$64,0),1),'8- Políticas de Administración '!$B$16:$F$64,5,FALSE),"")</f>
        <v>4</v>
      </c>
      <c r="M50" s="365" t="str">
        <f>IFERROR(CONCATENATE(INDEX('8- Políticas de Administración '!$B$16:$F$53,MATCH(ROUND(AVERAGE(L50:L59),0),'8- Políticas de Administración '!$F$16:$F$53,0),1)," - ",ROUND(AVERAGE(L50:L59),0)),"")</f>
        <v>Mayor - 4</v>
      </c>
      <c r="N50" s="427" t="str">
        <f>IFERROR(CONCATENATE(VLOOKUP((LEFT(H50,LEN(H50)-4)&amp;LEFT(M50,LEN(M50)-4)),'9- Matriz de Calor '!$D$18:$E$42,2,0)," - ",RIGHT(H50,1)*RIGHT(M50,1)),"")</f>
        <v>Alto  - 4</v>
      </c>
      <c r="O50" s="264"/>
    </row>
    <row r="51" spans="1:257">
      <c r="A51" s="364"/>
      <c r="B51" s="381"/>
      <c r="C51" s="388"/>
      <c r="D51" s="269" t="s">
        <v>327</v>
      </c>
      <c r="E51" s="389"/>
      <c r="F51" s="374"/>
      <c r="G51" s="393"/>
      <c r="H51" s="386"/>
      <c r="I51" s="236"/>
      <c r="J51" s="239"/>
      <c r="K51" s="236" t="str">
        <f>IFERROR(CONCATENATE(INDEX('8- Políticas de Administración '!$B$16:$F$53,MATCH('5- Identificación de Riesgos'!J51,'8- Políticas de Administración '!$C$16:$C$54,0),1)," - ",L51),"")</f>
        <v/>
      </c>
      <c r="L51" s="166" t="str">
        <f>IFERROR(VLOOKUP(INDEX('8- Políticas de Administración '!$B$16:$F$63,MATCH('5- Identificación de Riesgos'!J51,'8- Políticas de Administración '!$C$16:$C$64,0),1),'8- Políticas de Administración '!$B$16:$F$64,5,FALSE),"")</f>
        <v/>
      </c>
      <c r="M51" s="366"/>
      <c r="N51" s="428"/>
      <c r="O51" s="264"/>
    </row>
    <row r="52" spans="1:257" ht="30">
      <c r="A52" s="364"/>
      <c r="B52" s="381"/>
      <c r="C52" s="388"/>
      <c r="D52" s="269" t="s">
        <v>328</v>
      </c>
      <c r="E52" s="389"/>
      <c r="F52" s="374"/>
      <c r="G52" s="393"/>
      <c r="H52" s="386"/>
      <c r="I52" s="236"/>
      <c r="J52" s="239"/>
      <c r="K52" s="236" t="str">
        <f>IFERROR(CONCATENATE(INDEX('8- Políticas de Administración '!$B$16:$F$53,MATCH('5- Identificación de Riesgos'!J52,'8- Políticas de Administración '!$C$16:$C$54,0),1)," - ",L52),"")</f>
        <v/>
      </c>
      <c r="L52" s="166" t="str">
        <f>IFERROR(VLOOKUP(INDEX('8- Políticas de Administración '!$B$16:$F$63,MATCH('5- Identificación de Riesgos'!J52,'8- Políticas de Administración '!$C$16:$C$64,0),1),'8- Políticas de Administración '!$B$16:$F$64,5,FALSE),"")</f>
        <v/>
      </c>
      <c r="M52" s="366"/>
      <c r="N52" s="428"/>
      <c r="O52" s="264"/>
    </row>
    <row r="53" spans="1:257" ht="30">
      <c r="A53" s="364"/>
      <c r="B53" s="381"/>
      <c r="C53" s="388"/>
      <c r="D53" s="269" t="s">
        <v>329</v>
      </c>
      <c r="E53" s="389"/>
      <c r="F53" s="374"/>
      <c r="G53" s="393"/>
      <c r="H53" s="386"/>
      <c r="I53" s="236"/>
      <c r="J53" s="239"/>
      <c r="K53" s="236" t="str">
        <f>IFERROR(CONCATENATE(INDEX('8- Políticas de Administración '!$B$16:$F$53,MATCH('5- Identificación de Riesgos'!J53,'8- Políticas de Administración '!$C$16:$C$54,0),1)," - ",L53),"")</f>
        <v/>
      </c>
      <c r="L53" s="166" t="str">
        <f>IFERROR(VLOOKUP(INDEX('8- Políticas de Administración '!$B$16:$F$63,MATCH('5- Identificación de Riesgos'!J53,'8- Políticas de Administración '!$C$16:$C$64,0),1),'8- Políticas de Administración '!$B$16:$F$64,5,FALSE),"")</f>
        <v/>
      </c>
      <c r="M53" s="366"/>
      <c r="N53" s="428"/>
      <c r="O53" s="264"/>
    </row>
    <row r="54" spans="1:257">
      <c r="A54" s="364"/>
      <c r="B54" s="381"/>
      <c r="C54" s="388"/>
      <c r="D54" s="269" t="s">
        <v>330</v>
      </c>
      <c r="E54" s="389"/>
      <c r="F54" s="374"/>
      <c r="G54" s="393"/>
      <c r="H54" s="386"/>
      <c r="I54" s="236"/>
      <c r="J54" s="239"/>
      <c r="K54" s="236" t="str">
        <f>IFERROR(CONCATENATE(INDEX('8- Políticas de Administración '!$B$16:$F$53,MATCH('5- Identificación de Riesgos'!J54,'8- Políticas de Administración '!$C$16:$C$54,0),1)," - ",L54),"")</f>
        <v/>
      </c>
      <c r="L54" s="166" t="str">
        <f>IFERROR(VLOOKUP(INDEX('8- Políticas de Administración '!$B$16:$F$63,MATCH('5- Identificación de Riesgos'!J54,'8- Políticas de Administración '!$C$16:$C$64,0),1),'8- Políticas de Administración '!$B$16:$F$64,5,FALSE),"")</f>
        <v/>
      </c>
      <c r="M54" s="366"/>
      <c r="N54" s="428"/>
      <c r="O54" s="264"/>
    </row>
    <row r="55" spans="1:257">
      <c r="A55" s="364"/>
      <c r="B55" s="381"/>
      <c r="C55" s="388"/>
      <c r="D55" s="269"/>
      <c r="E55" s="389"/>
      <c r="F55" s="374"/>
      <c r="G55" s="393"/>
      <c r="H55" s="386"/>
      <c r="I55" s="236"/>
      <c r="J55" s="239"/>
      <c r="K55" s="236" t="str">
        <f>IFERROR(CONCATENATE(INDEX('8- Políticas de Administración '!$B$16:$F$53,MATCH('5- Identificación de Riesgos'!J55,'8- Políticas de Administración '!$C$16:$C$54,0),1)," - ",L55),"")</f>
        <v/>
      </c>
      <c r="L55" s="166" t="str">
        <f>IFERROR(VLOOKUP(INDEX('8- Políticas de Administración '!$B$16:$F$63,MATCH('5- Identificación de Riesgos'!J55,'8- Políticas de Administración '!$C$16:$C$64,0),1),'8- Políticas de Administración '!$B$16:$F$64,5,FALSE),"")</f>
        <v/>
      </c>
      <c r="M55" s="366"/>
      <c r="N55" s="428"/>
      <c r="O55" s="264"/>
    </row>
    <row r="56" spans="1:257">
      <c r="A56" s="364"/>
      <c r="B56" s="381"/>
      <c r="C56" s="388"/>
      <c r="D56" s="269"/>
      <c r="E56" s="389"/>
      <c r="F56" s="374"/>
      <c r="G56" s="393"/>
      <c r="H56" s="386"/>
      <c r="I56" s="236"/>
      <c r="J56" s="239"/>
      <c r="K56" s="236" t="str">
        <f>IFERROR(CONCATENATE(INDEX('8- Políticas de Administración '!$B$16:$F$53,MATCH('5- Identificación de Riesgos'!J56,'8- Políticas de Administración '!$C$16:$C$54,0),1)," - ",L56),"")</f>
        <v/>
      </c>
      <c r="L56" s="166" t="str">
        <f>IFERROR(VLOOKUP(INDEX('8- Políticas de Administración '!$B$16:$F$63,MATCH('5- Identificación de Riesgos'!J56,'8- Políticas de Administración '!$C$16:$C$64,0),1),'8- Políticas de Administración '!$B$16:$F$64,5,FALSE),"")</f>
        <v/>
      </c>
      <c r="M56" s="366"/>
      <c r="N56" s="428"/>
      <c r="O56" s="264"/>
    </row>
    <row r="57" spans="1:257">
      <c r="A57" s="364"/>
      <c r="B57" s="381"/>
      <c r="C57" s="388"/>
      <c r="D57" s="269"/>
      <c r="E57" s="389"/>
      <c r="F57" s="374"/>
      <c r="G57" s="393"/>
      <c r="H57" s="386"/>
      <c r="I57" s="236"/>
      <c r="J57" s="239"/>
      <c r="K57" s="236" t="str">
        <f>IFERROR(CONCATENATE(INDEX('8- Políticas de Administración '!$B$16:$F$53,MATCH('5- Identificación de Riesgos'!J57,'8- Políticas de Administración '!$C$16:$C$54,0),1)," - ",L57),"")</f>
        <v/>
      </c>
      <c r="L57" s="166" t="str">
        <f>IFERROR(VLOOKUP(INDEX('8- Políticas de Administración '!$B$16:$F$63,MATCH('5- Identificación de Riesgos'!J57,'8- Políticas de Administración '!$C$16:$C$64,0),1),'8- Políticas de Administración '!$B$16:$F$64,5,FALSE),"")</f>
        <v/>
      </c>
      <c r="M57" s="366"/>
      <c r="N57" s="428"/>
      <c r="O57" s="264"/>
    </row>
    <row r="58" spans="1:257">
      <c r="A58" s="364"/>
      <c r="B58" s="381"/>
      <c r="C58" s="388"/>
      <c r="D58" s="269"/>
      <c r="E58" s="389"/>
      <c r="F58" s="374"/>
      <c r="G58" s="393"/>
      <c r="H58" s="386"/>
      <c r="I58" s="236"/>
      <c r="J58" s="239"/>
      <c r="K58" s="236" t="str">
        <f>IFERROR(CONCATENATE(INDEX('8- Políticas de Administración '!$B$16:$F$53,MATCH('5- Identificación de Riesgos'!J58,'8- Políticas de Administración '!$C$16:$C$54,0),1)," - ",L58),"")</f>
        <v/>
      </c>
      <c r="L58" s="166" t="str">
        <f>IFERROR(VLOOKUP(INDEX('8- Políticas de Administración '!$B$16:$F$63,MATCH('5- Identificación de Riesgos'!J58,'8- Políticas de Administración '!$C$16:$C$64,0),1),'8- Políticas de Administración '!$B$16:$F$64,5,FALSE),"")</f>
        <v/>
      </c>
      <c r="M58" s="366"/>
      <c r="N58" s="428"/>
      <c r="O58" s="264"/>
    </row>
    <row r="59" spans="1:257">
      <c r="A59" s="364"/>
      <c r="B59" s="381"/>
      <c r="C59" s="388"/>
      <c r="D59" s="269"/>
      <c r="E59" s="390"/>
      <c r="F59" s="391"/>
      <c r="G59" s="394"/>
      <c r="H59" s="387"/>
      <c r="I59" s="236"/>
      <c r="J59" s="239"/>
      <c r="K59" s="236" t="str">
        <f>IFERROR(CONCATENATE(INDEX('8- Políticas de Administración '!$B$16:$F$53,MATCH('5- Identificación de Riesgos'!J59,'8- Políticas de Administración '!$C$16:$C$54,0),1)," - ",L59),"")</f>
        <v/>
      </c>
      <c r="L59" s="167" t="str">
        <f>IFERROR(VLOOKUP(INDEX('8- Políticas de Administración '!$B$16:$F$63,MATCH('5- Identificación de Riesgos'!J59,'8- Políticas de Administración '!$C$16:$C$64,0),1),'8- Políticas de Administración '!$B$16:$F$64,5,FALSE),"")</f>
        <v/>
      </c>
      <c r="M59" s="367"/>
      <c r="N59" s="429"/>
      <c r="O59" s="264"/>
    </row>
    <row r="60" spans="1:257" s="123" customFormat="1" ht="60">
      <c r="A60" s="371">
        <v>6</v>
      </c>
      <c r="B60" s="374" t="s">
        <v>331</v>
      </c>
      <c r="C60" s="365" t="s">
        <v>332</v>
      </c>
      <c r="D60" s="237" t="s">
        <v>333</v>
      </c>
      <c r="E60" s="365">
        <v>200</v>
      </c>
      <c r="F60" s="365">
        <v>0</v>
      </c>
      <c r="G60" s="382">
        <v>0</v>
      </c>
      <c r="H60" s="385" t="str">
        <f>CONCATENATE(IF(G60&lt;='8-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 - ",VLOOKUP(IF(G60&lt;='8- Políticas de Administración '!$D$6,'8- Políticas de Administración '!$B$6,IF(G60&lt;='8- Políticas de Administración '!$D$7,'8- Políticas de Administración '!$B$7,IF(G60&lt;='8- Políticas de Administración '!$D$8,'8- Políticas de Administración '!$B$8,IF(G60&lt;='8- Políticas de Administración '!$D$9,'8- Políticas de Administración '!$B$9,IF(G60&lt;='8- Políticas de Administración '!$D$10,'8- Políticas de Administración '!$B$10,"Probabilidad no valida"))))),'8- Políticas de Administración '!$B$6:$F$10,5,FALSE))</f>
        <v>Muy Baja - 1</v>
      </c>
      <c r="I60" s="234" t="s">
        <v>294</v>
      </c>
      <c r="J60" s="157" t="s">
        <v>326</v>
      </c>
      <c r="K60" s="234" t="str">
        <f>IFERROR(CONCATENATE(INDEX('8- Políticas de Administración '!$B$16:$F$53,MATCH('5- Identificación de Riesgos'!J60,'8- Políticas de Administración '!$C$16:$C$54,0),1)," - ",L60),"")</f>
        <v>Mayor - 4</v>
      </c>
      <c r="L60" s="165">
        <f>IFERROR(VLOOKUP(INDEX('8- Políticas de Administración '!$B$16:$F$63,MATCH('5- Identificación de Riesgos'!J60,'8- Políticas de Administración '!$C$16:$C$64,0),1),'8- Políticas de Administración '!$B$16:$F$64,5,FALSE),"")</f>
        <v>4</v>
      </c>
      <c r="M60" s="365" t="str">
        <f>IFERROR(CONCATENATE(INDEX('8- Políticas de Administración '!$B$16:$F$53,MATCH(ROUND(AVERAGE(L60:L69),0),'8- Políticas de Administración '!$F$16:$F$53,0),1)," - ",ROUND(AVERAGE(L60:L69),0)),"")</f>
        <v>Mayor - 4</v>
      </c>
      <c r="N60" s="427" t="str">
        <f>IFERROR(CONCATENATE(VLOOKUP((LEFT(H60,LEN(H60)-4)&amp;LEFT(M60,LEN(M60)-4)),'9- Matriz de Calor '!$D$18:$E$42,2,0)," - ",RIGHT(H60,1)*RIGHT(M60,1)),"")</f>
        <v>Alto  - 4</v>
      </c>
      <c r="O60" s="425">
        <f>RIGHT(H60,1)*RIGHT(M60,1)</f>
        <v>4</v>
      </c>
      <c r="P60" s="122"/>
      <c r="Q60" s="122"/>
      <c r="R60" s="122"/>
      <c r="S60" s="122"/>
      <c r="T60" s="122"/>
      <c r="U60" s="122"/>
      <c r="V60" s="122"/>
      <c r="W60" s="122"/>
      <c r="X60" s="122"/>
      <c r="Y60" s="122"/>
      <c r="Z60" s="122"/>
      <c r="AA60" s="122"/>
      <c r="AB60" s="122"/>
      <c r="AC60" s="122"/>
      <c r="AD60" s="122"/>
      <c r="AE60" s="122"/>
      <c r="AF60" s="122"/>
      <c r="AG60" s="122"/>
      <c r="AH60" s="122"/>
      <c r="AI60" s="122"/>
      <c r="AJ60" s="122"/>
      <c r="AK60" s="122"/>
      <c r="AL60" s="122"/>
      <c r="AM60" s="122"/>
      <c r="AN60" s="122"/>
      <c r="AO60" s="122"/>
      <c r="AP60" s="122"/>
      <c r="AQ60" s="122"/>
      <c r="AR60" s="122"/>
      <c r="AS60" s="122"/>
      <c r="AT60" s="122"/>
      <c r="AU60" s="122"/>
      <c r="AV60" s="122"/>
      <c r="AW60" s="122"/>
      <c r="AX60" s="122"/>
      <c r="AY60" s="122"/>
      <c r="AZ60" s="122"/>
      <c r="BA60" s="122"/>
      <c r="BB60" s="122"/>
      <c r="BC60" s="122"/>
      <c r="BD60" s="122"/>
      <c r="BE60" s="122"/>
      <c r="BF60" s="122"/>
      <c r="BG60" s="122"/>
      <c r="BH60" s="122"/>
      <c r="BI60" s="122"/>
      <c r="BJ60" s="122"/>
      <c r="BK60" s="122"/>
      <c r="BL60" s="122"/>
      <c r="BM60" s="122"/>
      <c r="BN60" s="122"/>
      <c r="BO60" s="122"/>
      <c r="BP60" s="122"/>
      <c r="BQ60" s="122"/>
      <c r="BR60" s="122"/>
      <c r="BS60" s="122"/>
      <c r="BT60" s="122"/>
      <c r="BU60" s="122"/>
      <c r="BV60" s="122"/>
      <c r="BW60" s="122"/>
      <c r="BX60" s="122"/>
      <c r="BY60" s="122"/>
      <c r="BZ60" s="122"/>
      <c r="CA60" s="122"/>
      <c r="CB60" s="122"/>
      <c r="CC60" s="122"/>
      <c r="CD60" s="122"/>
      <c r="CE60" s="122"/>
      <c r="CF60" s="122"/>
      <c r="CG60" s="122"/>
      <c r="CH60" s="122"/>
      <c r="CI60" s="122"/>
      <c r="CJ60" s="122"/>
      <c r="CK60" s="122"/>
      <c r="CL60" s="122"/>
      <c r="CM60" s="122"/>
      <c r="CN60" s="122"/>
      <c r="CO60" s="122"/>
      <c r="CP60" s="122"/>
      <c r="CQ60" s="122"/>
      <c r="CR60" s="122"/>
      <c r="CS60" s="122"/>
      <c r="CT60" s="122"/>
      <c r="CU60" s="122"/>
      <c r="CV60" s="122"/>
      <c r="CW60" s="122"/>
      <c r="CX60" s="122"/>
      <c r="CY60" s="122"/>
      <c r="CZ60" s="122"/>
      <c r="DA60" s="122"/>
      <c r="DB60" s="122"/>
      <c r="DC60" s="122"/>
      <c r="DD60" s="122"/>
      <c r="DE60" s="122"/>
      <c r="DF60" s="122"/>
      <c r="DG60" s="122"/>
      <c r="DH60" s="122"/>
      <c r="DI60" s="122"/>
      <c r="DJ60" s="122"/>
      <c r="DK60" s="122"/>
      <c r="DL60" s="122"/>
      <c r="DM60" s="122"/>
      <c r="DN60" s="122"/>
      <c r="DO60" s="122"/>
      <c r="DP60" s="122"/>
      <c r="DQ60" s="122"/>
      <c r="DR60" s="122"/>
      <c r="DS60" s="122"/>
      <c r="DT60" s="122"/>
      <c r="DU60" s="122"/>
      <c r="DV60" s="122"/>
      <c r="DW60" s="122"/>
      <c r="DX60" s="122"/>
      <c r="DY60" s="122"/>
      <c r="DZ60" s="122"/>
      <c r="EA60" s="122"/>
      <c r="EB60" s="122"/>
      <c r="EC60" s="122"/>
      <c r="ED60" s="122"/>
      <c r="EE60" s="122"/>
      <c r="EF60" s="122"/>
      <c r="EG60" s="122"/>
      <c r="EH60" s="122"/>
      <c r="EI60" s="122"/>
      <c r="EJ60" s="122"/>
      <c r="EK60" s="122"/>
      <c r="EL60" s="122"/>
      <c r="EM60" s="122"/>
      <c r="EN60" s="122"/>
      <c r="EO60" s="122"/>
      <c r="EP60" s="122"/>
      <c r="EQ60" s="122"/>
      <c r="ER60" s="122"/>
      <c r="ES60" s="122"/>
      <c r="ET60" s="122"/>
      <c r="EU60" s="122"/>
      <c r="EV60" s="122"/>
      <c r="EW60" s="122"/>
      <c r="EX60" s="122"/>
      <c r="EY60" s="122"/>
      <c r="EZ60" s="122"/>
      <c r="FA60" s="122"/>
      <c r="FB60" s="122"/>
      <c r="FC60" s="122"/>
      <c r="FD60" s="122"/>
      <c r="FE60" s="122"/>
      <c r="FF60" s="122"/>
      <c r="FG60" s="122"/>
      <c r="FH60" s="122"/>
      <c r="FI60" s="122"/>
      <c r="FJ60" s="122"/>
      <c r="FK60" s="122"/>
      <c r="FL60" s="122"/>
      <c r="FM60" s="122"/>
      <c r="FN60" s="122"/>
      <c r="FO60" s="122"/>
      <c r="FP60" s="122"/>
      <c r="FQ60" s="122"/>
      <c r="FR60" s="122"/>
      <c r="FS60" s="122"/>
      <c r="FT60" s="122"/>
      <c r="FU60" s="122"/>
      <c r="FV60" s="122"/>
      <c r="FW60" s="122"/>
      <c r="FX60" s="122"/>
      <c r="FY60" s="122"/>
      <c r="FZ60" s="122"/>
      <c r="GA60" s="122"/>
      <c r="GB60" s="122"/>
      <c r="GC60" s="122"/>
      <c r="GD60" s="122"/>
      <c r="GE60" s="122"/>
      <c r="GF60" s="122"/>
      <c r="GG60" s="122"/>
      <c r="GH60" s="122"/>
      <c r="GI60" s="122"/>
      <c r="GJ60" s="122"/>
      <c r="GK60" s="122"/>
      <c r="GL60" s="122"/>
      <c r="GM60" s="122"/>
      <c r="GN60" s="122"/>
      <c r="GO60" s="122"/>
      <c r="GP60" s="122"/>
      <c r="GQ60" s="122"/>
      <c r="GR60" s="122"/>
      <c r="GS60" s="122"/>
      <c r="GT60" s="122"/>
      <c r="GU60" s="122"/>
      <c r="GV60" s="122"/>
      <c r="GW60" s="122"/>
      <c r="GX60" s="122"/>
      <c r="GY60" s="122"/>
      <c r="GZ60" s="122"/>
      <c r="HA60" s="122"/>
      <c r="HB60" s="122"/>
      <c r="HC60" s="122"/>
      <c r="HD60" s="122"/>
      <c r="HE60" s="122"/>
      <c r="HF60" s="122"/>
      <c r="HG60" s="122"/>
      <c r="HH60" s="122"/>
      <c r="HI60" s="122"/>
      <c r="HJ60" s="122"/>
      <c r="HK60" s="122"/>
      <c r="HL60" s="122"/>
      <c r="HM60" s="122"/>
      <c r="HN60" s="122"/>
      <c r="HO60" s="122"/>
      <c r="HP60" s="122"/>
      <c r="HQ60" s="122"/>
      <c r="HR60" s="122"/>
      <c r="HS60" s="122"/>
      <c r="HT60" s="122"/>
      <c r="HU60" s="122"/>
      <c r="HV60" s="122"/>
      <c r="HW60" s="122"/>
      <c r="HX60" s="122"/>
      <c r="HY60" s="122"/>
      <c r="HZ60" s="122"/>
      <c r="IA60" s="122"/>
      <c r="IB60" s="122"/>
      <c r="IC60" s="122"/>
      <c r="ID60" s="122"/>
      <c r="IE60" s="122"/>
      <c r="IF60" s="122"/>
      <c r="IG60" s="122"/>
      <c r="IH60" s="122"/>
      <c r="II60" s="122"/>
      <c r="IJ60" s="122"/>
      <c r="IK60" s="122"/>
      <c r="IL60" s="122"/>
      <c r="IM60" s="122"/>
      <c r="IN60" s="122"/>
      <c r="IO60" s="122"/>
      <c r="IP60" s="122"/>
      <c r="IQ60" s="122"/>
      <c r="IR60" s="122"/>
      <c r="IS60" s="122"/>
      <c r="IT60" s="122"/>
      <c r="IU60" s="122"/>
      <c r="IV60" s="122"/>
      <c r="IW60" s="122"/>
    </row>
    <row r="61" spans="1:257" s="123" customFormat="1" ht="30">
      <c r="A61" s="372"/>
      <c r="B61" s="374"/>
      <c r="C61" s="366"/>
      <c r="D61" s="237" t="s">
        <v>334</v>
      </c>
      <c r="E61" s="366"/>
      <c r="F61" s="366"/>
      <c r="G61" s="383"/>
      <c r="H61" s="386"/>
      <c r="I61" s="235" t="s">
        <v>297</v>
      </c>
      <c r="J61" s="238" t="s">
        <v>314</v>
      </c>
      <c r="K61" s="235" t="str">
        <f>IFERROR(CONCATENATE(INDEX('8- Políticas de Administración '!$B$16:$F$53,MATCH('5- Identificación de Riesgos'!J61,'8- Políticas de Administración '!$C$16:$C$54,0),1)," - ",L61),"")</f>
        <v>Moderado - 3</v>
      </c>
      <c r="L61" s="166">
        <f>IFERROR(VLOOKUP(INDEX('8- Políticas de Administración '!$B$16:$F$63,MATCH('5- Identificación de Riesgos'!J61,'8- Políticas de Administración '!$C$16:$C$64,0),1),'8- Políticas de Administración '!$B$16:$F$64,5,FALSE),"")</f>
        <v>3</v>
      </c>
      <c r="M61" s="366"/>
      <c r="N61" s="428"/>
      <c r="O61" s="425"/>
      <c r="P61" s="122"/>
      <c r="Q61" s="122"/>
      <c r="R61" s="122"/>
      <c r="S61" s="122"/>
      <c r="T61" s="122"/>
      <c r="U61" s="122"/>
      <c r="V61" s="122"/>
      <c r="W61" s="122"/>
      <c r="X61" s="122"/>
      <c r="Y61" s="122"/>
      <c r="Z61" s="122"/>
      <c r="AA61" s="122"/>
      <c r="AB61" s="122"/>
      <c r="AC61" s="122"/>
      <c r="AD61" s="122"/>
      <c r="AE61" s="122"/>
      <c r="AF61" s="122"/>
      <c r="AG61" s="122"/>
      <c r="AH61" s="122"/>
      <c r="AI61" s="122"/>
      <c r="AJ61" s="122"/>
      <c r="AK61" s="122"/>
      <c r="AL61" s="122"/>
      <c r="AM61" s="122"/>
      <c r="AN61" s="122"/>
      <c r="AO61" s="122"/>
      <c r="AP61" s="122"/>
      <c r="AQ61" s="122"/>
      <c r="AR61" s="122"/>
      <c r="AS61" s="122"/>
      <c r="AT61" s="122"/>
      <c r="AU61" s="122"/>
      <c r="AV61" s="122"/>
      <c r="AW61" s="122"/>
      <c r="AX61" s="122"/>
      <c r="AY61" s="122"/>
      <c r="AZ61" s="122"/>
      <c r="BA61" s="122"/>
      <c r="BB61" s="122"/>
      <c r="BC61" s="122"/>
      <c r="BD61" s="122"/>
      <c r="BE61" s="122"/>
      <c r="BF61" s="122"/>
      <c r="BG61" s="122"/>
      <c r="BH61" s="122"/>
      <c r="BI61" s="122"/>
      <c r="BJ61" s="122"/>
      <c r="BK61" s="122"/>
      <c r="BL61" s="122"/>
      <c r="BM61" s="122"/>
      <c r="BN61" s="122"/>
      <c r="BO61" s="122"/>
      <c r="BP61" s="122"/>
      <c r="BQ61" s="122"/>
      <c r="BR61" s="122"/>
      <c r="BS61" s="122"/>
      <c r="BT61" s="122"/>
      <c r="BU61" s="122"/>
      <c r="BV61" s="122"/>
      <c r="BW61" s="122"/>
      <c r="BX61" s="122"/>
      <c r="BY61" s="122"/>
      <c r="BZ61" s="122"/>
      <c r="CA61" s="122"/>
      <c r="CB61" s="122"/>
      <c r="CC61" s="122"/>
      <c r="CD61" s="122"/>
      <c r="CE61" s="122"/>
      <c r="CF61" s="122"/>
      <c r="CG61" s="122"/>
      <c r="CH61" s="122"/>
      <c r="CI61" s="122"/>
      <c r="CJ61" s="122"/>
      <c r="CK61" s="122"/>
      <c r="CL61" s="122"/>
      <c r="CM61" s="122"/>
      <c r="CN61" s="122"/>
      <c r="CO61" s="122"/>
      <c r="CP61" s="122"/>
      <c r="CQ61" s="122"/>
      <c r="CR61" s="122"/>
      <c r="CS61" s="122"/>
      <c r="CT61" s="122"/>
      <c r="CU61" s="122"/>
      <c r="CV61" s="122"/>
      <c r="CW61" s="122"/>
      <c r="CX61" s="122"/>
      <c r="CY61" s="122"/>
      <c r="CZ61" s="122"/>
      <c r="DA61" s="122"/>
      <c r="DB61" s="122"/>
      <c r="DC61" s="122"/>
      <c r="DD61" s="122"/>
      <c r="DE61" s="122"/>
      <c r="DF61" s="122"/>
      <c r="DG61" s="122"/>
      <c r="DH61" s="122"/>
      <c r="DI61" s="122"/>
      <c r="DJ61" s="122"/>
      <c r="DK61" s="122"/>
      <c r="DL61" s="122"/>
      <c r="DM61" s="122"/>
      <c r="DN61" s="122"/>
      <c r="DO61" s="122"/>
      <c r="DP61" s="122"/>
      <c r="DQ61" s="122"/>
      <c r="DR61" s="122"/>
      <c r="DS61" s="122"/>
      <c r="DT61" s="122"/>
      <c r="DU61" s="122"/>
      <c r="DV61" s="122"/>
      <c r="DW61" s="122"/>
      <c r="DX61" s="122"/>
      <c r="DY61" s="122"/>
      <c r="DZ61" s="122"/>
      <c r="EA61" s="122"/>
      <c r="EB61" s="122"/>
      <c r="EC61" s="122"/>
      <c r="ED61" s="122"/>
      <c r="EE61" s="122"/>
      <c r="EF61" s="122"/>
      <c r="EG61" s="122"/>
      <c r="EH61" s="122"/>
      <c r="EI61" s="122"/>
      <c r="EJ61" s="122"/>
      <c r="EK61" s="122"/>
      <c r="EL61" s="122"/>
      <c r="EM61" s="122"/>
      <c r="EN61" s="122"/>
      <c r="EO61" s="122"/>
      <c r="EP61" s="122"/>
      <c r="EQ61" s="122"/>
      <c r="ER61" s="122"/>
      <c r="ES61" s="122"/>
      <c r="ET61" s="122"/>
      <c r="EU61" s="122"/>
      <c r="EV61" s="122"/>
      <c r="EW61" s="122"/>
      <c r="EX61" s="122"/>
      <c r="EY61" s="122"/>
      <c r="EZ61" s="122"/>
      <c r="FA61" s="122"/>
      <c r="FB61" s="122"/>
      <c r="FC61" s="122"/>
      <c r="FD61" s="122"/>
      <c r="FE61" s="122"/>
      <c r="FF61" s="122"/>
      <c r="FG61" s="122"/>
      <c r="FH61" s="122"/>
      <c r="FI61" s="122"/>
      <c r="FJ61" s="122"/>
      <c r="FK61" s="122"/>
      <c r="FL61" s="122"/>
      <c r="FM61" s="122"/>
      <c r="FN61" s="122"/>
      <c r="FO61" s="122"/>
      <c r="FP61" s="122"/>
      <c r="FQ61" s="122"/>
      <c r="FR61" s="122"/>
      <c r="FS61" s="122"/>
      <c r="FT61" s="122"/>
      <c r="FU61" s="122"/>
      <c r="FV61" s="122"/>
      <c r="FW61" s="122"/>
      <c r="FX61" s="122"/>
      <c r="FY61" s="122"/>
      <c r="FZ61" s="122"/>
      <c r="GA61" s="122"/>
      <c r="GB61" s="122"/>
      <c r="GC61" s="122"/>
      <c r="GD61" s="122"/>
      <c r="GE61" s="122"/>
      <c r="GF61" s="122"/>
      <c r="GG61" s="122"/>
      <c r="GH61" s="122"/>
      <c r="GI61" s="122"/>
      <c r="GJ61" s="122"/>
      <c r="GK61" s="122"/>
      <c r="GL61" s="122"/>
      <c r="GM61" s="122"/>
      <c r="GN61" s="122"/>
      <c r="GO61" s="122"/>
      <c r="GP61" s="122"/>
      <c r="GQ61" s="122"/>
      <c r="GR61" s="122"/>
      <c r="GS61" s="122"/>
      <c r="GT61" s="122"/>
      <c r="GU61" s="122"/>
      <c r="GV61" s="122"/>
      <c r="GW61" s="122"/>
      <c r="GX61" s="122"/>
      <c r="GY61" s="122"/>
      <c r="GZ61" s="122"/>
      <c r="HA61" s="122"/>
      <c r="HB61" s="122"/>
      <c r="HC61" s="122"/>
      <c r="HD61" s="122"/>
      <c r="HE61" s="122"/>
      <c r="HF61" s="122"/>
      <c r="HG61" s="122"/>
      <c r="HH61" s="122"/>
      <c r="HI61" s="122"/>
      <c r="HJ61" s="122"/>
      <c r="HK61" s="122"/>
      <c r="HL61" s="122"/>
      <c r="HM61" s="122"/>
      <c r="HN61" s="122"/>
      <c r="HO61" s="122"/>
      <c r="HP61" s="122"/>
      <c r="HQ61" s="122"/>
      <c r="HR61" s="122"/>
      <c r="HS61" s="122"/>
      <c r="HT61" s="122"/>
      <c r="HU61" s="122"/>
      <c r="HV61" s="122"/>
      <c r="HW61" s="122"/>
      <c r="HX61" s="122"/>
      <c r="HY61" s="122"/>
      <c r="HZ61" s="122"/>
      <c r="IA61" s="122"/>
      <c r="IB61" s="122"/>
      <c r="IC61" s="122"/>
      <c r="ID61" s="122"/>
      <c r="IE61" s="122"/>
      <c r="IF61" s="122"/>
      <c r="IG61" s="122"/>
      <c r="IH61" s="122"/>
      <c r="II61" s="122"/>
      <c r="IJ61" s="122"/>
      <c r="IK61" s="122"/>
      <c r="IL61" s="122"/>
      <c r="IM61" s="122"/>
      <c r="IN61" s="122"/>
      <c r="IO61" s="122"/>
      <c r="IP61" s="122"/>
      <c r="IQ61" s="122"/>
      <c r="IR61" s="122"/>
      <c r="IS61" s="122"/>
      <c r="IT61" s="122"/>
      <c r="IU61" s="122"/>
      <c r="IV61" s="122"/>
      <c r="IW61" s="122"/>
    </row>
    <row r="62" spans="1:257" s="123" customFormat="1" ht="30">
      <c r="A62" s="372"/>
      <c r="B62" s="374"/>
      <c r="C62" s="366"/>
      <c r="D62" s="235" t="s">
        <v>335</v>
      </c>
      <c r="E62" s="366"/>
      <c r="F62" s="366"/>
      <c r="G62" s="383"/>
      <c r="H62" s="386"/>
      <c r="I62" s="235"/>
      <c r="J62" s="238"/>
      <c r="K62" s="235" t="str">
        <f>IFERROR(CONCATENATE(INDEX('8- Políticas de Administración '!$B$16:$F$53,MATCH('5- Identificación de Riesgos'!J62,'8- Políticas de Administración '!$C$16:$C$54,0),1)," - ",L62),"")</f>
        <v/>
      </c>
      <c r="L62" s="166" t="str">
        <f>IFERROR(VLOOKUP(INDEX('8- Políticas de Administración '!$B$16:$F$63,MATCH('5- Identificación de Riesgos'!J62,'8- Políticas de Administración '!$C$16:$C$64,0),1),'8- Políticas de Administración '!$B$16:$F$64,5,FALSE),"")</f>
        <v/>
      </c>
      <c r="M62" s="366"/>
      <c r="N62" s="428"/>
      <c r="O62" s="425"/>
      <c r="P62" s="122"/>
      <c r="Q62" s="122"/>
      <c r="R62" s="122"/>
      <c r="S62" s="122"/>
      <c r="T62" s="122"/>
      <c r="U62" s="122"/>
      <c r="V62" s="122"/>
      <c r="W62" s="122"/>
      <c r="X62" s="122"/>
      <c r="Y62" s="122"/>
      <c r="Z62" s="122"/>
      <c r="AA62" s="122"/>
      <c r="AB62" s="122"/>
      <c r="AC62" s="122"/>
      <c r="AD62" s="122"/>
      <c r="AE62" s="122"/>
      <c r="AF62" s="122"/>
      <c r="AG62" s="122"/>
      <c r="AH62" s="122"/>
      <c r="AI62" s="122"/>
      <c r="AJ62" s="122"/>
      <c r="AK62" s="122"/>
      <c r="AL62" s="122"/>
      <c r="AM62" s="122"/>
      <c r="AN62" s="122"/>
      <c r="AO62" s="122"/>
      <c r="AP62" s="122"/>
      <c r="AQ62" s="122"/>
      <c r="AR62" s="122"/>
      <c r="AS62" s="122"/>
      <c r="AT62" s="122"/>
      <c r="AU62" s="122"/>
      <c r="AV62" s="122"/>
      <c r="AW62" s="122"/>
      <c r="AX62" s="122"/>
      <c r="AY62" s="122"/>
      <c r="AZ62" s="122"/>
      <c r="BA62" s="122"/>
      <c r="BB62" s="122"/>
      <c r="BC62" s="122"/>
      <c r="BD62" s="122"/>
      <c r="BE62" s="122"/>
      <c r="BF62" s="122"/>
      <c r="BG62" s="122"/>
      <c r="BH62" s="122"/>
      <c r="BI62" s="122"/>
      <c r="BJ62" s="122"/>
      <c r="BK62" s="122"/>
      <c r="BL62" s="122"/>
      <c r="BM62" s="122"/>
      <c r="BN62" s="122"/>
      <c r="BO62" s="122"/>
      <c r="BP62" s="122"/>
      <c r="BQ62" s="122"/>
      <c r="BR62" s="122"/>
      <c r="BS62" s="122"/>
      <c r="BT62" s="122"/>
      <c r="BU62" s="122"/>
      <c r="BV62" s="122"/>
      <c r="BW62" s="122"/>
      <c r="BX62" s="122"/>
      <c r="BY62" s="122"/>
      <c r="BZ62" s="122"/>
      <c r="CA62" s="122"/>
      <c r="CB62" s="122"/>
      <c r="CC62" s="122"/>
      <c r="CD62" s="122"/>
      <c r="CE62" s="122"/>
      <c r="CF62" s="122"/>
      <c r="CG62" s="122"/>
      <c r="CH62" s="122"/>
      <c r="CI62" s="122"/>
      <c r="CJ62" s="122"/>
      <c r="CK62" s="122"/>
      <c r="CL62" s="122"/>
      <c r="CM62" s="122"/>
      <c r="CN62" s="122"/>
      <c r="CO62" s="122"/>
      <c r="CP62" s="122"/>
      <c r="CQ62" s="122"/>
      <c r="CR62" s="122"/>
      <c r="CS62" s="122"/>
      <c r="CT62" s="122"/>
      <c r="CU62" s="122"/>
      <c r="CV62" s="122"/>
      <c r="CW62" s="122"/>
      <c r="CX62" s="122"/>
      <c r="CY62" s="122"/>
      <c r="CZ62" s="122"/>
      <c r="DA62" s="122"/>
      <c r="DB62" s="122"/>
      <c r="DC62" s="122"/>
      <c r="DD62" s="122"/>
      <c r="DE62" s="122"/>
      <c r="DF62" s="122"/>
      <c r="DG62" s="122"/>
      <c r="DH62" s="122"/>
      <c r="DI62" s="122"/>
      <c r="DJ62" s="122"/>
      <c r="DK62" s="122"/>
      <c r="DL62" s="122"/>
      <c r="DM62" s="122"/>
      <c r="DN62" s="122"/>
      <c r="DO62" s="122"/>
      <c r="DP62" s="122"/>
      <c r="DQ62" s="122"/>
      <c r="DR62" s="122"/>
      <c r="DS62" s="122"/>
      <c r="DT62" s="122"/>
      <c r="DU62" s="122"/>
      <c r="DV62" s="122"/>
      <c r="DW62" s="122"/>
      <c r="DX62" s="122"/>
      <c r="DY62" s="122"/>
      <c r="DZ62" s="122"/>
      <c r="EA62" s="122"/>
      <c r="EB62" s="122"/>
      <c r="EC62" s="122"/>
      <c r="ED62" s="122"/>
      <c r="EE62" s="122"/>
      <c r="EF62" s="122"/>
      <c r="EG62" s="122"/>
      <c r="EH62" s="122"/>
      <c r="EI62" s="122"/>
      <c r="EJ62" s="122"/>
      <c r="EK62" s="122"/>
      <c r="EL62" s="122"/>
      <c r="EM62" s="122"/>
      <c r="EN62" s="122"/>
      <c r="EO62" s="122"/>
      <c r="EP62" s="122"/>
      <c r="EQ62" s="122"/>
      <c r="ER62" s="122"/>
      <c r="ES62" s="122"/>
      <c r="ET62" s="122"/>
      <c r="EU62" s="122"/>
      <c r="EV62" s="122"/>
      <c r="EW62" s="122"/>
      <c r="EX62" s="122"/>
      <c r="EY62" s="122"/>
      <c r="EZ62" s="122"/>
      <c r="FA62" s="122"/>
      <c r="FB62" s="122"/>
      <c r="FC62" s="122"/>
      <c r="FD62" s="122"/>
      <c r="FE62" s="122"/>
      <c r="FF62" s="122"/>
      <c r="FG62" s="122"/>
      <c r="FH62" s="122"/>
      <c r="FI62" s="122"/>
      <c r="FJ62" s="122"/>
      <c r="FK62" s="122"/>
      <c r="FL62" s="122"/>
      <c r="FM62" s="122"/>
      <c r="FN62" s="122"/>
      <c r="FO62" s="122"/>
      <c r="FP62" s="122"/>
      <c r="FQ62" s="122"/>
      <c r="FR62" s="122"/>
      <c r="FS62" s="122"/>
      <c r="FT62" s="122"/>
      <c r="FU62" s="122"/>
      <c r="FV62" s="122"/>
      <c r="FW62" s="122"/>
      <c r="FX62" s="122"/>
      <c r="FY62" s="122"/>
      <c r="FZ62" s="122"/>
      <c r="GA62" s="122"/>
      <c r="GB62" s="122"/>
      <c r="GC62" s="122"/>
      <c r="GD62" s="122"/>
      <c r="GE62" s="122"/>
      <c r="GF62" s="122"/>
      <c r="GG62" s="122"/>
      <c r="GH62" s="122"/>
      <c r="GI62" s="122"/>
      <c r="GJ62" s="122"/>
      <c r="GK62" s="122"/>
      <c r="GL62" s="122"/>
      <c r="GM62" s="122"/>
      <c r="GN62" s="122"/>
      <c r="GO62" s="122"/>
      <c r="GP62" s="122"/>
      <c r="GQ62" s="122"/>
      <c r="GR62" s="122"/>
      <c r="GS62" s="122"/>
      <c r="GT62" s="122"/>
      <c r="GU62" s="122"/>
      <c r="GV62" s="122"/>
      <c r="GW62" s="122"/>
      <c r="GX62" s="122"/>
      <c r="GY62" s="122"/>
      <c r="GZ62" s="122"/>
      <c r="HA62" s="122"/>
      <c r="HB62" s="122"/>
      <c r="HC62" s="122"/>
      <c r="HD62" s="122"/>
      <c r="HE62" s="122"/>
      <c r="HF62" s="122"/>
      <c r="HG62" s="122"/>
      <c r="HH62" s="122"/>
      <c r="HI62" s="122"/>
      <c r="HJ62" s="122"/>
      <c r="HK62" s="122"/>
      <c r="HL62" s="122"/>
      <c r="HM62" s="122"/>
      <c r="HN62" s="122"/>
      <c r="HO62" s="122"/>
      <c r="HP62" s="122"/>
      <c r="HQ62" s="122"/>
      <c r="HR62" s="122"/>
      <c r="HS62" s="122"/>
      <c r="HT62" s="122"/>
      <c r="HU62" s="122"/>
      <c r="HV62" s="122"/>
      <c r="HW62" s="122"/>
      <c r="HX62" s="122"/>
      <c r="HY62" s="122"/>
      <c r="HZ62" s="122"/>
      <c r="IA62" s="122"/>
      <c r="IB62" s="122"/>
      <c r="IC62" s="122"/>
      <c r="ID62" s="122"/>
      <c r="IE62" s="122"/>
      <c r="IF62" s="122"/>
      <c r="IG62" s="122"/>
      <c r="IH62" s="122"/>
      <c r="II62" s="122"/>
      <c r="IJ62" s="122"/>
      <c r="IK62" s="122"/>
      <c r="IL62" s="122"/>
      <c r="IM62" s="122"/>
      <c r="IN62" s="122"/>
      <c r="IO62" s="122"/>
      <c r="IP62" s="122"/>
      <c r="IQ62" s="122"/>
      <c r="IR62" s="122"/>
      <c r="IS62" s="122"/>
      <c r="IT62" s="122"/>
      <c r="IU62" s="122"/>
      <c r="IV62" s="122"/>
      <c r="IW62" s="122"/>
    </row>
    <row r="63" spans="1:257" s="123" customFormat="1" ht="28.5">
      <c r="A63" s="372"/>
      <c r="B63" s="374"/>
      <c r="C63" s="366"/>
      <c r="D63" s="246" t="s">
        <v>336</v>
      </c>
      <c r="E63" s="366"/>
      <c r="F63" s="366"/>
      <c r="G63" s="383"/>
      <c r="H63" s="386"/>
      <c r="I63" s="235"/>
      <c r="J63" s="238"/>
      <c r="K63" s="235" t="str">
        <f>IFERROR(CONCATENATE(INDEX('8- Políticas de Administración '!$B$16:$F$53,MATCH('5- Identificación de Riesgos'!J63,'8- Políticas de Administración '!$C$16:$C$54,0),1)," - ",L63),"")</f>
        <v/>
      </c>
      <c r="L63" s="166" t="str">
        <f>IFERROR(VLOOKUP(INDEX('8- Políticas de Administración '!$B$16:$F$63,MATCH('5- Identificación de Riesgos'!J63,'8- Políticas de Administración '!$C$16:$C$64,0),1),'8- Políticas de Administración '!$B$16:$F$64,5,FALSE),"")</f>
        <v/>
      </c>
      <c r="M63" s="366"/>
      <c r="N63" s="428"/>
      <c r="O63" s="425"/>
      <c r="P63" s="122"/>
      <c r="Q63" s="122"/>
      <c r="R63" s="122"/>
      <c r="S63" s="122"/>
      <c r="T63" s="122"/>
      <c r="U63" s="122"/>
      <c r="V63" s="122"/>
      <c r="W63" s="122"/>
      <c r="X63" s="122"/>
      <c r="Y63" s="122"/>
      <c r="Z63" s="122"/>
      <c r="AA63" s="122"/>
      <c r="AB63" s="122"/>
      <c r="AC63" s="122"/>
      <c r="AD63" s="122"/>
      <c r="AE63" s="122"/>
      <c r="AF63" s="122"/>
      <c r="AG63" s="122"/>
      <c r="AH63" s="122"/>
      <c r="AI63" s="122"/>
      <c r="AJ63" s="122"/>
      <c r="AK63" s="122"/>
      <c r="AL63" s="122"/>
      <c r="AM63" s="122"/>
      <c r="AN63" s="122"/>
      <c r="AO63" s="122"/>
      <c r="AP63" s="122"/>
      <c r="AQ63" s="122"/>
      <c r="AR63" s="122"/>
      <c r="AS63" s="122"/>
      <c r="AT63" s="122"/>
      <c r="AU63" s="122"/>
      <c r="AV63" s="122"/>
      <c r="AW63" s="122"/>
      <c r="AX63" s="122"/>
      <c r="AY63" s="122"/>
      <c r="AZ63" s="122"/>
      <c r="BA63" s="122"/>
      <c r="BB63" s="122"/>
      <c r="BC63" s="122"/>
      <c r="BD63" s="122"/>
      <c r="BE63" s="122"/>
      <c r="BF63" s="122"/>
      <c r="BG63" s="122"/>
      <c r="BH63" s="122"/>
      <c r="BI63" s="122"/>
      <c r="BJ63" s="122"/>
      <c r="BK63" s="122"/>
      <c r="BL63" s="122"/>
      <c r="BM63" s="122"/>
      <c r="BN63" s="122"/>
      <c r="BO63" s="122"/>
      <c r="BP63" s="122"/>
      <c r="BQ63" s="122"/>
      <c r="BR63" s="122"/>
      <c r="BS63" s="122"/>
      <c r="BT63" s="122"/>
      <c r="BU63" s="122"/>
      <c r="BV63" s="122"/>
      <c r="BW63" s="122"/>
      <c r="BX63" s="122"/>
      <c r="BY63" s="122"/>
      <c r="BZ63" s="122"/>
      <c r="CA63" s="122"/>
      <c r="CB63" s="122"/>
      <c r="CC63" s="122"/>
      <c r="CD63" s="122"/>
      <c r="CE63" s="122"/>
      <c r="CF63" s="122"/>
      <c r="CG63" s="122"/>
      <c r="CH63" s="122"/>
      <c r="CI63" s="122"/>
      <c r="CJ63" s="122"/>
      <c r="CK63" s="122"/>
      <c r="CL63" s="122"/>
      <c r="CM63" s="122"/>
      <c r="CN63" s="122"/>
      <c r="CO63" s="122"/>
      <c r="CP63" s="122"/>
      <c r="CQ63" s="122"/>
      <c r="CR63" s="122"/>
      <c r="CS63" s="122"/>
      <c r="CT63" s="122"/>
      <c r="CU63" s="122"/>
      <c r="CV63" s="122"/>
      <c r="CW63" s="122"/>
      <c r="CX63" s="122"/>
      <c r="CY63" s="122"/>
      <c r="CZ63" s="122"/>
      <c r="DA63" s="122"/>
      <c r="DB63" s="122"/>
      <c r="DC63" s="122"/>
      <c r="DD63" s="122"/>
      <c r="DE63" s="122"/>
      <c r="DF63" s="122"/>
      <c r="DG63" s="122"/>
      <c r="DH63" s="122"/>
      <c r="DI63" s="122"/>
      <c r="DJ63" s="122"/>
      <c r="DK63" s="122"/>
      <c r="DL63" s="122"/>
      <c r="DM63" s="122"/>
      <c r="DN63" s="122"/>
      <c r="DO63" s="122"/>
      <c r="DP63" s="122"/>
      <c r="DQ63" s="122"/>
      <c r="DR63" s="122"/>
      <c r="DS63" s="122"/>
      <c r="DT63" s="122"/>
      <c r="DU63" s="122"/>
      <c r="DV63" s="122"/>
      <c r="DW63" s="122"/>
      <c r="DX63" s="122"/>
      <c r="DY63" s="122"/>
      <c r="DZ63" s="122"/>
      <c r="EA63" s="122"/>
      <c r="EB63" s="122"/>
      <c r="EC63" s="122"/>
      <c r="ED63" s="122"/>
      <c r="EE63" s="122"/>
      <c r="EF63" s="122"/>
      <c r="EG63" s="122"/>
      <c r="EH63" s="122"/>
      <c r="EI63" s="122"/>
      <c r="EJ63" s="122"/>
      <c r="EK63" s="122"/>
      <c r="EL63" s="122"/>
      <c r="EM63" s="122"/>
      <c r="EN63" s="122"/>
      <c r="EO63" s="122"/>
      <c r="EP63" s="122"/>
      <c r="EQ63" s="122"/>
      <c r="ER63" s="122"/>
      <c r="ES63" s="122"/>
      <c r="ET63" s="122"/>
      <c r="EU63" s="122"/>
      <c r="EV63" s="122"/>
      <c r="EW63" s="122"/>
      <c r="EX63" s="122"/>
      <c r="EY63" s="122"/>
      <c r="EZ63" s="122"/>
      <c r="FA63" s="122"/>
      <c r="FB63" s="122"/>
      <c r="FC63" s="122"/>
      <c r="FD63" s="122"/>
      <c r="FE63" s="122"/>
      <c r="FF63" s="122"/>
      <c r="FG63" s="122"/>
      <c r="FH63" s="122"/>
      <c r="FI63" s="122"/>
      <c r="FJ63" s="122"/>
      <c r="FK63" s="122"/>
      <c r="FL63" s="122"/>
      <c r="FM63" s="122"/>
      <c r="FN63" s="122"/>
      <c r="FO63" s="122"/>
      <c r="FP63" s="122"/>
      <c r="FQ63" s="122"/>
      <c r="FR63" s="122"/>
      <c r="FS63" s="122"/>
      <c r="FT63" s="122"/>
      <c r="FU63" s="122"/>
      <c r="FV63" s="122"/>
      <c r="FW63" s="122"/>
      <c r="FX63" s="122"/>
      <c r="FY63" s="122"/>
      <c r="FZ63" s="122"/>
      <c r="GA63" s="122"/>
      <c r="GB63" s="122"/>
      <c r="GC63" s="122"/>
      <c r="GD63" s="122"/>
      <c r="GE63" s="122"/>
      <c r="GF63" s="122"/>
      <c r="GG63" s="122"/>
      <c r="GH63" s="122"/>
      <c r="GI63" s="122"/>
      <c r="GJ63" s="122"/>
      <c r="GK63" s="122"/>
      <c r="GL63" s="122"/>
      <c r="GM63" s="122"/>
      <c r="GN63" s="122"/>
      <c r="GO63" s="122"/>
      <c r="GP63" s="122"/>
      <c r="GQ63" s="122"/>
      <c r="GR63" s="122"/>
      <c r="GS63" s="122"/>
      <c r="GT63" s="122"/>
      <c r="GU63" s="122"/>
      <c r="GV63" s="122"/>
      <c r="GW63" s="122"/>
      <c r="GX63" s="122"/>
      <c r="GY63" s="122"/>
      <c r="GZ63" s="122"/>
      <c r="HA63" s="122"/>
      <c r="HB63" s="122"/>
      <c r="HC63" s="122"/>
      <c r="HD63" s="122"/>
      <c r="HE63" s="122"/>
      <c r="HF63" s="122"/>
      <c r="HG63" s="122"/>
      <c r="HH63" s="122"/>
      <c r="HI63" s="122"/>
      <c r="HJ63" s="122"/>
      <c r="HK63" s="122"/>
      <c r="HL63" s="122"/>
      <c r="HM63" s="122"/>
      <c r="HN63" s="122"/>
      <c r="HO63" s="122"/>
      <c r="HP63" s="122"/>
      <c r="HQ63" s="122"/>
      <c r="HR63" s="122"/>
      <c r="HS63" s="122"/>
      <c r="HT63" s="122"/>
      <c r="HU63" s="122"/>
      <c r="HV63" s="122"/>
      <c r="HW63" s="122"/>
      <c r="HX63" s="122"/>
      <c r="HY63" s="122"/>
      <c r="HZ63" s="122"/>
      <c r="IA63" s="122"/>
      <c r="IB63" s="122"/>
      <c r="IC63" s="122"/>
      <c r="ID63" s="122"/>
      <c r="IE63" s="122"/>
      <c r="IF63" s="122"/>
      <c r="IG63" s="122"/>
      <c r="IH63" s="122"/>
      <c r="II63" s="122"/>
      <c r="IJ63" s="122"/>
      <c r="IK63" s="122"/>
      <c r="IL63" s="122"/>
      <c r="IM63" s="122"/>
      <c r="IN63" s="122"/>
      <c r="IO63" s="122"/>
      <c r="IP63" s="122"/>
      <c r="IQ63" s="122"/>
      <c r="IR63" s="122"/>
      <c r="IS63" s="122"/>
      <c r="IT63" s="122"/>
      <c r="IU63" s="122"/>
      <c r="IV63" s="122"/>
      <c r="IW63" s="122"/>
    </row>
    <row r="64" spans="1:257" s="123" customFormat="1" ht="28.5">
      <c r="A64" s="372"/>
      <c r="B64" s="374"/>
      <c r="C64" s="366"/>
      <c r="D64" s="247" t="s">
        <v>337</v>
      </c>
      <c r="E64" s="366"/>
      <c r="F64" s="366"/>
      <c r="G64" s="383"/>
      <c r="H64" s="386"/>
      <c r="I64" s="235"/>
      <c r="J64" s="238"/>
      <c r="K64" s="235" t="str">
        <f>IFERROR(CONCATENATE(INDEX('8- Políticas de Administración '!$B$16:$F$53,MATCH('5- Identificación de Riesgos'!J64,'8- Políticas de Administración '!$C$16:$C$54,0),1)," - ",L64),"")</f>
        <v/>
      </c>
      <c r="L64" s="166" t="str">
        <f>IFERROR(VLOOKUP(INDEX('8- Políticas de Administración '!$B$16:$F$63,MATCH('5- Identificación de Riesgos'!J64,'8- Políticas de Administración '!$C$16:$C$64,0),1),'8- Políticas de Administración '!$B$16:$F$64,5,FALSE),"")</f>
        <v/>
      </c>
      <c r="M64" s="366"/>
      <c r="N64" s="428"/>
      <c r="O64" s="425"/>
      <c r="P64" s="122"/>
      <c r="Q64" s="122"/>
      <c r="R64" s="122"/>
      <c r="S64" s="122"/>
      <c r="T64" s="122"/>
      <c r="U64" s="122"/>
      <c r="V64" s="122"/>
      <c r="W64" s="122"/>
      <c r="X64" s="122"/>
      <c r="Y64" s="122"/>
      <c r="Z64" s="122"/>
      <c r="AA64" s="122"/>
      <c r="AB64" s="122"/>
      <c r="AC64" s="122"/>
      <c r="AD64" s="122"/>
      <c r="AE64" s="122"/>
      <c r="AF64" s="122"/>
      <c r="AG64" s="122"/>
      <c r="AH64" s="122"/>
      <c r="AI64" s="122"/>
      <c r="AJ64" s="122"/>
      <c r="AK64" s="122"/>
      <c r="AL64" s="122"/>
      <c r="AM64" s="122"/>
      <c r="AN64" s="122"/>
      <c r="AO64" s="122"/>
      <c r="AP64" s="122"/>
      <c r="AQ64" s="122"/>
      <c r="AR64" s="122"/>
      <c r="AS64" s="122"/>
      <c r="AT64" s="122"/>
      <c r="AU64" s="122"/>
      <c r="AV64" s="122"/>
      <c r="AW64" s="122"/>
      <c r="AX64" s="122"/>
      <c r="AY64" s="122"/>
      <c r="AZ64" s="122"/>
      <c r="BA64" s="122"/>
      <c r="BB64" s="122"/>
      <c r="BC64" s="122"/>
      <c r="BD64" s="122"/>
      <c r="BE64" s="122"/>
      <c r="BF64" s="122"/>
      <c r="BG64" s="122"/>
      <c r="BH64" s="122"/>
      <c r="BI64" s="122"/>
      <c r="BJ64" s="122"/>
      <c r="BK64" s="122"/>
      <c r="BL64" s="122"/>
      <c r="BM64" s="122"/>
      <c r="BN64" s="122"/>
      <c r="BO64" s="122"/>
      <c r="BP64" s="122"/>
      <c r="BQ64" s="122"/>
      <c r="BR64" s="122"/>
      <c r="BS64" s="122"/>
      <c r="BT64" s="122"/>
      <c r="BU64" s="122"/>
      <c r="BV64" s="122"/>
      <c r="BW64" s="122"/>
      <c r="BX64" s="122"/>
      <c r="BY64" s="122"/>
      <c r="BZ64" s="122"/>
      <c r="CA64" s="122"/>
      <c r="CB64" s="122"/>
      <c r="CC64" s="122"/>
      <c r="CD64" s="122"/>
      <c r="CE64" s="122"/>
      <c r="CF64" s="122"/>
      <c r="CG64" s="122"/>
      <c r="CH64" s="122"/>
      <c r="CI64" s="122"/>
      <c r="CJ64" s="122"/>
      <c r="CK64" s="122"/>
      <c r="CL64" s="122"/>
      <c r="CM64" s="122"/>
      <c r="CN64" s="122"/>
      <c r="CO64" s="122"/>
      <c r="CP64" s="122"/>
      <c r="CQ64" s="122"/>
      <c r="CR64" s="122"/>
      <c r="CS64" s="122"/>
      <c r="CT64" s="122"/>
      <c r="CU64" s="122"/>
      <c r="CV64" s="122"/>
      <c r="CW64" s="122"/>
      <c r="CX64" s="122"/>
      <c r="CY64" s="122"/>
      <c r="CZ64" s="122"/>
      <c r="DA64" s="122"/>
      <c r="DB64" s="122"/>
      <c r="DC64" s="122"/>
      <c r="DD64" s="122"/>
      <c r="DE64" s="122"/>
      <c r="DF64" s="122"/>
      <c r="DG64" s="122"/>
      <c r="DH64" s="122"/>
      <c r="DI64" s="122"/>
      <c r="DJ64" s="122"/>
      <c r="DK64" s="122"/>
      <c r="DL64" s="122"/>
      <c r="DM64" s="122"/>
      <c r="DN64" s="122"/>
      <c r="DO64" s="122"/>
      <c r="DP64" s="122"/>
      <c r="DQ64" s="122"/>
      <c r="DR64" s="122"/>
      <c r="DS64" s="122"/>
      <c r="DT64" s="122"/>
      <c r="DU64" s="122"/>
      <c r="DV64" s="122"/>
      <c r="DW64" s="122"/>
      <c r="DX64" s="122"/>
      <c r="DY64" s="122"/>
      <c r="DZ64" s="122"/>
      <c r="EA64" s="122"/>
      <c r="EB64" s="122"/>
      <c r="EC64" s="122"/>
      <c r="ED64" s="122"/>
      <c r="EE64" s="122"/>
      <c r="EF64" s="122"/>
      <c r="EG64" s="122"/>
      <c r="EH64" s="122"/>
      <c r="EI64" s="122"/>
      <c r="EJ64" s="122"/>
      <c r="EK64" s="122"/>
      <c r="EL64" s="122"/>
      <c r="EM64" s="122"/>
      <c r="EN64" s="122"/>
      <c r="EO64" s="122"/>
      <c r="EP64" s="122"/>
      <c r="EQ64" s="122"/>
      <c r="ER64" s="122"/>
      <c r="ES64" s="122"/>
      <c r="ET64" s="122"/>
      <c r="EU64" s="122"/>
      <c r="EV64" s="122"/>
      <c r="EW64" s="122"/>
      <c r="EX64" s="122"/>
      <c r="EY64" s="122"/>
      <c r="EZ64" s="122"/>
      <c r="FA64" s="122"/>
      <c r="FB64" s="122"/>
      <c r="FC64" s="122"/>
      <c r="FD64" s="122"/>
      <c r="FE64" s="122"/>
      <c r="FF64" s="122"/>
      <c r="FG64" s="122"/>
      <c r="FH64" s="122"/>
      <c r="FI64" s="122"/>
      <c r="FJ64" s="122"/>
      <c r="FK64" s="122"/>
      <c r="FL64" s="122"/>
      <c r="FM64" s="122"/>
      <c r="FN64" s="122"/>
      <c r="FO64" s="122"/>
      <c r="FP64" s="122"/>
      <c r="FQ64" s="122"/>
      <c r="FR64" s="122"/>
      <c r="FS64" s="122"/>
      <c r="FT64" s="122"/>
      <c r="FU64" s="122"/>
      <c r="FV64" s="122"/>
      <c r="FW64" s="122"/>
      <c r="FX64" s="122"/>
      <c r="FY64" s="122"/>
      <c r="FZ64" s="122"/>
      <c r="GA64" s="122"/>
      <c r="GB64" s="122"/>
      <c r="GC64" s="122"/>
      <c r="GD64" s="122"/>
      <c r="GE64" s="122"/>
      <c r="GF64" s="122"/>
      <c r="GG64" s="122"/>
      <c r="GH64" s="122"/>
      <c r="GI64" s="122"/>
      <c r="GJ64" s="122"/>
      <c r="GK64" s="122"/>
      <c r="GL64" s="122"/>
      <c r="GM64" s="122"/>
      <c r="GN64" s="122"/>
      <c r="GO64" s="122"/>
      <c r="GP64" s="122"/>
      <c r="GQ64" s="122"/>
      <c r="GR64" s="122"/>
      <c r="GS64" s="122"/>
      <c r="GT64" s="122"/>
      <c r="GU64" s="122"/>
      <c r="GV64" s="122"/>
      <c r="GW64" s="122"/>
      <c r="GX64" s="122"/>
      <c r="GY64" s="122"/>
      <c r="GZ64" s="122"/>
      <c r="HA64" s="122"/>
      <c r="HB64" s="122"/>
      <c r="HC64" s="122"/>
      <c r="HD64" s="122"/>
      <c r="HE64" s="122"/>
      <c r="HF64" s="122"/>
      <c r="HG64" s="122"/>
      <c r="HH64" s="122"/>
      <c r="HI64" s="122"/>
      <c r="HJ64" s="122"/>
      <c r="HK64" s="122"/>
      <c r="HL64" s="122"/>
      <c r="HM64" s="122"/>
      <c r="HN64" s="122"/>
      <c r="HO64" s="122"/>
      <c r="HP64" s="122"/>
      <c r="HQ64" s="122"/>
      <c r="HR64" s="122"/>
      <c r="HS64" s="122"/>
      <c r="HT64" s="122"/>
      <c r="HU64" s="122"/>
      <c r="HV64" s="122"/>
      <c r="HW64" s="122"/>
      <c r="HX64" s="122"/>
      <c r="HY64" s="122"/>
      <c r="HZ64" s="122"/>
      <c r="IA64" s="122"/>
      <c r="IB64" s="122"/>
      <c r="IC64" s="122"/>
      <c r="ID64" s="122"/>
      <c r="IE64" s="122"/>
      <c r="IF64" s="122"/>
      <c r="IG64" s="122"/>
      <c r="IH64" s="122"/>
      <c r="II64" s="122"/>
      <c r="IJ64" s="122"/>
      <c r="IK64" s="122"/>
      <c r="IL64" s="122"/>
      <c r="IM64" s="122"/>
      <c r="IN64" s="122"/>
      <c r="IO64" s="122"/>
      <c r="IP64" s="122"/>
      <c r="IQ64" s="122"/>
      <c r="IR64" s="122"/>
      <c r="IS64" s="122"/>
      <c r="IT64" s="122"/>
      <c r="IU64" s="122"/>
      <c r="IV64" s="122"/>
      <c r="IW64" s="122"/>
    </row>
    <row r="65" spans="1:257" s="123" customFormat="1">
      <c r="A65" s="372"/>
      <c r="B65" s="374"/>
      <c r="C65" s="366"/>
      <c r="D65" s="235"/>
      <c r="E65" s="366"/>
      <c r="F65" s="366"/>
      <c r="G65" s="383"/>
      <c r="H65" s="386"/>
      <c r="I65" s="235"/>
      <c r="J65" s="238"/>
      <c r="K65" s="235" t="str">
        <f>IFERROR(CONCATENATE(INDEX('8- Políticas de Administración '!$B$16:$F$53,MATCH('5- Identificación de Riesgos'!J65,'8- Políticas de Administración '!$C$16:$C$54,0),1)," - ",L65),"")</f>
        <v/>
      </c>
      <c r="L65" s="166" t="str">
        <f>IFERROR(VLOOKUP(INDEX('8- Políticas de Administración '!$B$16:$F$63,MATCH('5- Identificación de Riesgos'!J65,'8- Políticas de Administración '!$C$16:$C$64,0),1),'8- Políticas de Administración '!$B$16:$F$64,5,FALSE),"")</f>
        <v/>
      </c>
      <c r="M65" s="366"/>
      <c r="N65" s="428"/>
      <c r="O65" s="425"/>
      <c r="P65" s="122"/>
      <c r="Q65" s="122"/>
      <c r="R65" s="122"/>
      <c r="S65" s="122"/>
      <c r="T65" s="122"/>
      <c r="U65" s="122"/>
      <c r="V65" s="122"/>
      <c r="W65" s="122"/>
      <c r="X65" s="122"/>
      <c r="Y65" s="122"/>
      <c r="Z65" s="122"/>
      <c r="AA65" s="122"/>
      <c r="AB65" s="122"/>
      <c r="AC65" s="122"/>
      <c r="AD65" s="122"/>
      <c r="AE65" s="122"/>
      <c r="AF65" s="122"/>
      <c r="AG65" s="122"/>
      <c r="AH65" s="122"/>
      <c r="AI65" s="122"/>
      <c r="AJ65" s="122"/>
      <c r="AK65" s="122"/>
      <c r="AL65" s="122"/>
      <c r="AM65" s="122"/>
      <c r="AN65" s="122"/>
      <c r="AO65" s="122"/>
      <c r="AP65" s="122"/>
      <c r="AQ65" s="122"/>
      <c r="AR65" s="122"/>
      <c r="AS65" s="122"/>
      <c r="AT65" s="122"/>
      <c r="AU65" s="122"/>
      <c r="AV65" s="122"/>
      <c r="AW65" s="122"/>
      <c r="AX65" s="122"/>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c r="CJ65" s="122"/>
      <c r="CK65" s="122"/>
      <c r="CL65" s="122"/>
      <c r="CM65" s="122"/>
      <c r="CN65" s="122"/>
      <c r="CO65" s="122"/>
      <c r="CP65" s="122"/>
      <c r="CQ65" s="122"/>
      <c r="CR65" s="122"/>
      <c r="CS65" s="122"/>
      <c r="CT65" s="122"/>
      <c r="CU65" s="122"/>
      <c r="CV65" s="122"/>
      <c r="CW65" s="122"/>
      <c r="CX65" s="122"/>
      <c r="CY65" s="122"/>
      <c r="CZ65" s="122"/>
      <c r="DA65" s="122"/>
      <c r="DB65" s="122"/>
      <c r="DC65" s="122"/>
      <c r="DD65" s="122"/>
      <c r="DE65" s="122"/>
      <c r="DF65" s="122"/>
      <c r="DG65" s="122"/>
      <c r="DH65" s="122"/>
      <c r="DI65" s="122"/>
      <c r="DJ65" s="122"/>
      <c r="DK65" s="122"/>
      <c r="DL65" s="122"/>
      <c r="DM65" s="122"/>
      <c r="DN65" s="122"/>
      <c r="DO65" s="122"/>
      <c r="DP65" s="122"/>
      <c r="DQ65" s="122"/>
      <c r="DR65" s="122"/>
      <c r="DS65" s="122"/>
      <c r="DT65" s="122"/>
      <c r="DU65" s="122"/>
      <c r="DV65" s="122"/>
      <c r="DW65" s="122"/>
      <c r="DX65" s="122"/>
      <c r="DY65" s="122"/>
      <c r="DZ65" s="122"/>
      <c r="EA65" s="122"/>
      <c r="EB65" s="122"/>
      <c r="EC65" s="122"/>
      <c r="ED65" s="122"/>
      <c r="EE65" s="122"/>
      <c r="EF65" s="122"/>
      <c r="EG65" s="122"/>
      <c r="EH65" s="122"/>
      <c r="EI65" s="122"/>
      <c r="EJ65" s="122"/>
      <c r="EK65" s="122"/>
      <c r="EL65" s="122"/>
      <c r="EM65" s="122"/>
      <c r="EN65" s="122"/>
      <c r="EO65" s="122"/>
      <c r="EP65" s="122"/>
      <c r="EQ65" s="122"/>
      <c r="ER65" s="122"/>
      <c r="ES65" s="122"/>
      <c r="ET65" s="122"/>
      <c r="EU65" s="122"/>
      <c r="EV65" s="122"/>
      <c r="EW65" s="122"/>
      <c r="EX65" s="122"/>
      <c r="EY65" s="122"/>
      <c r="EZ65" s="122"/>
      <c r="FA65" s="122"/>
      <c r="FB65" s="122"/>
      <c r="FC65" s="122"/>
      <c r="FD65" s="122"/>
      <c r="FE65" s="122"/>
      <c r="FF65" s="122"/>
      <c r="FG65" s="122"/>
      <c r="FH65" s="122"/>
      <c r="FI65" s="122"/>
      <c r="FJ65" s="122"/>
      <c r="FK65" s="122"/>
      <c r="FL65" s="122"/>
      <c r="FM65" s="122"/>
      <c r="FN65" s="122"/>
      <c r="FO65" s="122"/>
      <c r="FP65" s="122"/>
      <c r="FQ65" s="122"/>
      <c r="FR65" s="122"/>
      <c r="FS65" s="122"/>
      <c r="FT65" s="122"/>
      <c r="FU65" s="122"/>
      <c r="FV65" s="122"/>
      <c r="FW65" s="122"/>
      <c r="FX65" s="122"/>
      <c r="FY65" s="122"/>
      <c r="FZ65" s="122"/>
      <c r="GA65" s="122"/>
      <c r="GB65" s="122"/>
      <c r="GC65" s="122"/>
      <c r="GD65" s="122"/>
      <c r="GE65" s="122"/>
      <c r="GF65" s="122"/>
      <c r="GG65" s="122"/>
      <c r="GH65" s="122"/>
      <c r="GI65" s="122"/>
      <c r="GJ65" s="122"/>
      <c r="GK65" s="122"/>
      <c r="GL65" s="122"/>
      <c r="GM65" s="122"/>
      <c r="GN65" s="122"/>
      <c r="GO65" s="122"/>
      <c r="GP65" s="122"/>
      <c r="GQ65" s="122"/>
      <c r="GR65" s="122"/>
      <c r="GS65" s="122"/>
      <c r="GT65" s="122"/>
      <c r="GU65" s="122"/>
      <c r="GV65" s="122"/>
      <c r="GW65" s="122"/>
      <c r="GX65" s="122"/>
      <c r="GY65" s="122"/>
      <c r="GZ65" s="122"/>
      <c r="HA65" s="122"/>
      <c r="HB65" s="122"/>
      <c r="HC65" s="122"/>
      <c r="HD65" s="122"/>
      <c r="HE65" s="122"/>
      <c r="HF65" s="122"/>
      <c r="HG65" s="122"/>
      <c r="HH65" s="122"/>
      <c r="HI65" s="122"/>
      <c r="HJ65" s="122"/>
      <c r="HK65" s="122"/>
      <c r="HL65" s="122"/>
      <c r="HM65" s="122"/>
      <c r="HN65" s="122"/>
      <c r="HO65" s="122"/>
      <c r="HP65" s="122"/>
      <c r="HQ65" s="122"/>
      <c r="HR65" s="122"/>
      <c r="HS65" s="122"/>
      <c r="HT65" s="122"/>
      <c r="HU65" s="122"/>
      <c r="HV65" s="122"/>
      <c r="HW65" s="122"/>
      <c r="HX65" s="122"/>
      <c r="HY65" s="122"/>
      <c r="HZ65" s="122"/>
      <c r="IA65" s="122"/>
      <c r="IB65" s="122"/>
      <c r="IC65" s="122"/>
      <c r="ID65" s="122"/>
      <c r="IE65" s="122"/>
      <c r="IF65" s="122"/>
      <c r="IG65" s="122"/>
      <c r="IH65" s="122"/>
      <c r="II65" s="122"/>
      <c r="IJ65" s="122"/>
      <c r="IK65" s="122"/>
      <c r="IL65" s="122"/>
      <c r="IM65" s="122"/>
      <c r="IN65" s="122"/>
      <c r="IO65" s="122"/>
      <c r="IP65" s="122"/>
      <c r="IQ65" s="122"/>
      <c r="IR65" s="122"/>
      <c r="IS65" s="122"/>
      <c r="IT65" s="122"/>
      <c r="IU65" s="122"/>
      <c r="IV65" s="122"/>
      <c r="IW65" s="122"/>
    </row>
    <row r="66" spans="1:257" s="123" customFormat="1">
      <c r="A66" s="372"/>
      <c r="B66" s="374"/>
      <c r="C66" s="366"/>
      <c r="D66" s="235"/>
      <c r="E66" s="366"/>
      <c r="F66" s="366"/>
      <c r="G66" s="383"/>
      <c r="H66" s="386"/>
      <c r="I66" s="235"/>
      <c r="J66" s="238"/>
      <c r="K66" s="235" t="str">
        <f>IFERROR(CONCATENATE(INDEX('8- Políticas de Administración '!$B$16:$F$53,MATCH('5- Identificación de Riesgos'!J66,'8- Políticas de Administración '!$C$16:$C$54,0),1)," - ",L66),"")</f>
        <v/>
      </c>
      <c r="L66" s="166" t="str">
        <f>IFERROR(VLOOKUP(INDEX('8- Políticas de Administración '!$B$16:$F$63,MATCH('5- Identificación de Riesgos'!J66,'8- Políticas de Administración '!$C$16:$C$64,0),1),'8- Políticas de Administración '!$B$16:$F$64,5,FALSE),"")</f>
        <v/>
      </c>
      <c r="M66" s="366"/>
      <c r="N66" s="428"/>
      <c r="O66" s="425"/>
      <c r="P66" s="122"/>
      <c r="Q66" s="122"/>
      <c r="R66" s="122"/>
      <c r="S66" s="122"/>
      <c r="T66" s="122"/>
      <c r="U66" s="122"/>
      <c r="V66" s="122"/>
      <c r="W66" s="122"/>
      <c r="X66" s="122"/>
      <c r="Y66" s="122"/>
      <c r="Z66" s="122"/>
      <c r="AA66" s="122"/>
      <c r="AB66" s="122"/>
      <c r="AC66" s="122"/>
      <c r="AD66" s="122"/>
      <c r="AE66" s="122"/>
      <c r="AF66" s="122"/>
      <c r="AG66" s="122"/>
      <c r="AH66" s="122"/>
      <c r="AI66" s="122"/>
      <c r="AJ66" s="122"/>
      <c r="AK66" s="122"/>
      <c r="AL66" s="122"/>
      <c r="AM66" s="122"/>
      <c r="AN66" s="122"/>
      <c r="AO66" s="122"/>
      <c r="AP66" s="122"/>
      <c r="AQ66" s="122"/>
      <c r="AR66" s="122"/>
      <c r="AS66" s="122"/>
      <c r="AT66" s="122"/>
      <c r="AU66" s="122"/>
      <c r="AV66" s="122"/>
      <c r="AW66" s="122"/>
      <c r="AX66" s="122"/>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c r="CJ66" s="122"/>
      <c r="CK66" s="122"/>
      <c r="CL66" s="122"/>
      <c r="CM66" s="122"/>
      <c r="CN66" s="122"/>
      <c r="CO66" s="122"/>
      <c r="CP66" s="122"/>
      <c r="CQ66" s="122"/>
      <c r="CR66" s="122"/>
      <c r="CS66" s="122"/>
      <c r="CT66" s="122"/>
      <c r="CU66" s="122"/>
      <c r="CV66" s="122"/>
      <c r="CW66" s="122"/>
      <c r="CX66" s="122"/>
      <c r="CY66" s="122"/>
      <c r="CZ66" s="122"/>
      <c r="DA66" s="122"/>
      <c r="DB66" s="122"/>
      <c r="DC66" s="122"/>
      <c r="DD66" s="122"/>
      <c r="DE66" s="122"/>
      <c r="DF66" s="122"/>
      <c r="DG66" s="122"/>
      <c r="DH66" s="122"/>
      <c r="DI66" s="122"/>
      <c r="DJ66" s="122"/>
      <c r="DK66" s="122"/>
      <c r="DL66" s="122"/>
      <c r="DM66" s="122"/>
      <c r="DN66" s="122"/>
      <c r="DO66" s="122"/>
      <c r="DP66" s="122"/>
      <c r="DQ66" s="122"/>
      <c r="DR66" s="122"/>
      <c r="DS66" s="122"/>
      <c r="DT66" s="122"/>
      <c r="DU66" s="122"/>
      <c r="DV66" s="122"/>
      <c r="DW66" s="122"/>
      <c r="DX66" s="122"/>
      <c r="DY66" s="122"/>
      <c r="DZ66" s="122"/>
      <c r="EA66" s="122"/>
      <c r="EB66" s="122"/>
      <c r="EC66" s="122"/>
      <c r="ED66" s="122"/>
      <c r="EE66" s="122"/>
      <c r="EF66" s="122"/>
      <c r="EG66" s="122"/>
      <c r="EH66" s="122"/>
      <c r="EI66" s="122"/>
      <c r="EJ66" s="122"/>
      <c r="EK66" s="122"/>
      <c r="EL66" s="122"/>
      <c r="EM66" s="122"/>
      <c r="EN66" s="122"/>
      <c r="EO66" s="122"/>
      <c r="EP66" s="122"/>
      <c r="EQ66" s="122"/>
      <c r="ER66" s="122"/>
      <c r="ES66" s="122"/>
      <c r="ET66" s="122"/>
      <c r="EU66" s="122"/>
      <c r="EV66" s="122"/>
      <c r="EW66" s="122"/>
      <c r="EX66" s="122"/>
      <c r="EY66" s="122"/>
      <c r="EZ66" s="122"/>
      <c r="FA66" s="122"/>
      <c r="FB66" s="122"/>
      <c r="FC66" s="122"/>
      <c r="FD66" s="122"/>
      <c r="FE66" s="122"/>
      <c r="FF66" s="122"/>
      <c r="FG66" s="122"/>
      <c r="FH66" s="122"/>
      <c r="FI66" s="122"/>
      <c r="FJ66" s="122"/>
      <c r="FK66" s="122"/>
      <c r="FL66" s="122"/>
      <c r="FM66" s="122"/>
      <c r="FN66" s="122"/>
      <c r="FO66" s="122"/>
      <c r="FP66" s="122"/>
      <c r="FQ66" s="122"/>
      <c r="FR66" s="122"/>
      <c r="FS66" s="122"/>
      <c r="FT66" s="122"/>
      <c r="FU66" s="122"/>
      <c r="FV66" s="122"/>
      <c r="FW66" s="122"/>
      <c r="FX66" s="122"/>
      <c r="FY66" s="122"/>
      <c r="FZ66" s="122"/>
      <c r="GA66" s="122"/>
      <c r="GB66" s="122"/>
      <c r="GC66" s="122"/>
      <c r="GD66" s="122"/>
      <c r="GE66" s="122"/>
      <c r="GF66" s="122"/>
      <c r="GG66" s="122"/>
      <c r="GH66" s="122"/>
      <c r="GI66" s="122"/>
      <c r="GJ66" s="122"/>
      <c r="GK66" s="122"/>
      <c r="GL66" s="122"/>
      <c r="GM66" s="122"/>
      <c r="GN66" s="122"/>
      <c r="GO66" s="122"/>
      <c r="GP66" s="122"/>
      <c r="GQ66" s="122"/>
      <c r="GR66" s="122"/>
      <c r="GS66" s="122"/>
      <c r="GT66" s="122"/>
      <c r="GU66" s="122"/>
      <c r="GV66" s="122"/>
      <c r="GW66" s="122"/>
      <c r="GX66" s="122"/>
      <c r="GY66" s="122"/>
      <c r="GZ66" s="122"/>
      <c r="HA66" s="122"/>
      <c r="HB66" s="122"/>
      <c r="HC66" s="122"/>
      <c r="HD66" s="122"/>
      <c r="HE66" s="122"/>
      <c r="HF66" s="122"/>
      <c r="HG66" s="122"/>
      <c r="HH66" s="122"/>
      <c r="HI66" s="122"/>
      <c r="HJ66" s="122"/>
      <c r="HK66" s="122"/>
      <c r="HL66" s="122"/>
      <c r="HM66" s="122"/>
      <c r="HN66" s="122"/>
      <c r="HO66" s="122"/>
      <c r="HP66" s="122"/>
      <c r="HQ66" s="122"/>
      <c r="HR66" s="122"/>
      <c r="HS66" s="122"/>
      <c r="HT66" s="122"/>
      <c r="HU66" s="122"/>
      <c r="HV66" s="122"/>
      <c r="HW66" s="122"/>
      <c r="HX66" s="122"/>
      <c r="HY66" s="122"/>
      <c r="HZ66" s="122"/>
      <c r="IA66" s="122"/>
      <c r="IB66" s="122"/>
      <c r="IC66" s="122"/>
      <c r="ID66" s="122"/>
      <c r="IE66" s="122"/>
      <c r="IF66" s="122"/>
      <c r="IG66" s="122"/>
      <c r="IH66" s="122"/>
      <c r="II66" s="122"/>
      <c r="IJ66" s="122"/>
      <c r="IK66" s="122"/>
      <c r="IL66" s="122"/>
      <c r="IM66" s="122"/>
      <c r="IN66" s="122"/>
      <c r="IO66" s="122"/>
      <c r="IP66" s="122"/>
      <c r="IQ66" s="122"/>
      <c r="IR66" s="122"/>
      <c r="IS66" s="122"/>
      <c r="IT66" s="122"/>
      <c r="IU66" s="122"/>
      <c r="IV66" s="122"/>
      <c r="IW66" s="122"/>
    </row>
    <row r="67" spans="1:257" s="123" customFormat="1">
      <c r="A67" s="372"/>
      <c r="B67" s="374"/>
      <c r="C67" s="366"/>
      <c r="D67" s="235"/>
      <c r="E67" s="366"/>
      <c r="F67" s="366"/>
      <c r="G67" s="383"/>
      <c r="H67" s="386"/>
      <c r="I67" s="235"/>
      <c r="J67" s="238"/>
      <c r="K67" s="235" t="str">
        <f>IFERROR(CONCATENATE(INDEX('8- Políticas de Administración '!$B$16:$F$53,MATCH('5- Identificación de Riesgos'!J67,'8- Políticas de Administración '!$C$16:$C$54,0),1)," - ",L67),"")</f>
        <v/>
      </c>
      <c r="L67" s="166" t="str">
        <f>IFERROR(VLOOKUP(INDEX('8- Políticas de Administración '!$B$16:$F$63,MATCH('5- Identificación de Riesgos'!J67,'8- Políticas de Administración '!$C$16:$C$64,0),1),'8- Políticas de Administración '!$B$16:$F$64,5,FALSE),"")</f>
        <v/>
      </c>
      <c r="M67" s="366"/>
      <c r="N67" s="428"/>
      <c r="O67" s="425"/>
      <c r="P67" s="122"/>
      <c r="Q67" s="122"/>
      <c r="R67" s="122"/>
      <c r="S67" s="122"/>
      <c r="T67" s="122"/>
      <c r="U67" s="122"/>
      <c r="V67" s="122"/>
      <c r="W67" s="122"/>
      <c r="X67" s="122"/>
      <c r="Y67" s="122"/>
      <c r="Z67" s="122"/>
      <c r="AA67" s="122"/>
      <c r="AB67" s="122"/>
      <c r="AC67" s="122"/>
      <c r="AD67" s="122"/>
      <c r="AE67" s="122"/>
      <c r="AF67" s="122"/>
      <c r="AG67" s="122"/>
      <c r="AH67" s="122"/>
      <c r="AI67" s="122"/>
      <c r="AJ67" s="122"/>
      <c r="AK67" s="122"/>
      <c r="AL67" s="122"/>
      <c r="AM67" s="122"/>
      <c r="AN67" s="122"/>
      <c r="AO67" s="122"/>
      <c r="AP67" s="122"/>
      <c r="AQ67" s="122"/>
      <c r="AR67" s="122"/>
      <c r="AS67" s="122"/>
      <c r="AT67" s="122"/>
      <c r="AU67" s="122"/>
      <c r="AV67" s="122"/>
      <c r="AW67" s="122"/>
      <c r="AX67" s="122"/>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c r="CJ67" s="122"/>
      <c r="CK67" s="122"/>
      <c r="CL67" s="122"/>
      <c r="CM67" s="122"/>
      <c r="CN67" s="122"/>
      <c r="CO67" s="122"/>
      <c r="CP67" s="122"/>
      <c r="CQ67" s="122"/>
      <c r="CR67" s="122"/>
      <c r="CS67" s="122"/>
      <c r="CT67" s="122"/>
      <c r="CU67" s="122"/>
      <c r="CV67" s="122"/>
      <c r="CW67" s="122"/>
      <c r="CX67" s="122"/>
      <c r="CY67" s="122"/>
      <c r="CZ67" s="122"/>
      <c r="DA67" s="122"/>
      <c r="DB67" s="122"/>
      <c r="DC67" s="122"/>
      <c r="DD67" s="122"/>
      <c r="DE67" s="122"/>
      <c r="DF67" s="122"/>
      <c r="DG67" s="122"/>
      <c r="DH67" s="122"/>
      <c r="DI67" s="122"/>
      <c r="DJ67" s="122"/>
      <c r="DK67" s="122"/>
      <c r="DL67" s="122"/>
      <c r="DM67" s="122"/>
      <c r="DN67" s="122"/>
      <c r="DO67" s="122"/>
      <c r="DP67" s="122"/>
      <c r="DQ67" s="122"/>
      <c r="DR67" s="122"/>
      <c r="DS67" s="122"/>
      <c r="DT67" s="122"/>
      <c r="DU67" s="122"/>
      <c r="DV67" s="122"/>
      <c r="DW67" s="122"/>
      <c r="DX67" s="122"/>
      <c r="DY67" s="122"/>
      <c r="DZ67" s="122"/>
      <c r="EA67" s="122"/>
      <c r="EB67" s="122"/>
      <c r="EC67" s="122"/>
      <c r="ED67" s="122"/>
      <c r="EE67" s="122"/>
      <c r="EF67" s="122"/>
      <c r="EG67" s="122"/>
      <c r="EH67" s="122"/>
      <c r="EI67" s="122"/>
      <c r="EJ67" s="122"/>
      <c r="EK67" s="122"/>
      <c r="EL67" s="122"/>
      <c r="EM67" s="122"/>
      <c r="EN67" s="122"/>
      <c r="EO67" s="122"/>
      <c r="EP67" s="122"/>
      <c r="EQ67" s="122"/>
      <c r="ER67" s="122"/>
      <c r="ES67" s="122"/>
      <c r="ET67" s="122"/>
      <c r="EU67" s="122"/>
      <c r="EV67" s="122"/>
      <c r="EW67" s="122"/>
      <c r="EX67" s="122"/>
      <c r="EY67" s="122"/>
      <c r="EZ67" s="122"/>
      <c r="FA67" s="122"/>
      <c r="FB67" s="122"/>
      <c r="FC67" s="122"/>
      <c r="FD67" s="122"/>
      <c r="FE67" s="122"/>
      <c r="FF67" s="122"/>
      <c r="FG67" s="122"/>
      <c r="FH67" s="122"/>
      <c r="FI67" s="122"/>
      <c r="FJ67" s="122"/>
      <c r="FK67" s="122"/>
      <c r="FL67" s="122"/>
      <c r="FM67" s="122"/>
      <c r="FN67" s="122"/>
      <c r="FO67" s="122"/>
      <c r="FP67" s="122"/>
      <c r="FQ67" s="122"/>
      <c r="FR67" s="122"/>
      <c r="FS67" s="122"/>
      <c r="FT67" s="122"/>
      <c r="FU67" s="122"/>
      <c r="FV67" s="122"/>
      <c r="FW67" s="122"/>
      <c r="FX67" s="122"/>
      <c r="FY67" s="122"/>
      <c r="FZ67" s="122"/>
      <c r="GA67" s="122"/>
      <c r="GB67" s="122"/>
      <c r="GC67" s="122"/>
      <c r="GD67" s="122"/>
      <c r="GE67" s="122"/>
      <c r="GF67" s="122"/>
      <c r="GG67" s="122"/>
      <c r="GH67" s="122"/>
      <c r="GI67" s="122"/>
      <c r="GJ67" s="122"/>
      <c r="GK67" s="122"/>
      <c r="GL67" s="122"/>
      <c r="GM67" s="122"/>
      <c r="GN67" s="122"/>
      <c r="GO67" s="122"/>
      <c r="GP67" s="122"/>
      <c r="GQ67" s="122"/>
      <c r="GR67" s="122"/>
      <c r="GS67" s="122"/>
      <c r="GT67" s="122"/>
      <c r="GU67" s="122"/>
      <c r="GV67" s="122"/>
      <c r="GW67" s="122"/>
      <c r="GX67" s="122"/>
      <c r="GY67" s="122"/>
      <c r="GZ67" s="122"/>
      <c r="HA67" s="122"/>
      <c r="HB67" s="122"/>
      <c r="HC67" s="122"/>
      <c r="HD67" s="122"/>
      <c r="HE67" s="122"/>
      <c r="HF67" s="122"/>
      <c r="HG67" s="122"/>
      <c r="HH67" s="122"/>
      <c r="HI67" s="122"/>
      <c r="HJ67" s="122"/>
      <c r="HK67" s="122"/>
      <c r="HL67" s="122"/>
      <c r="HM67" s="122"/>
      <c r="HN67" s="122"/>
      <c r="HO67" s="122"/>
      <c r="HP67" s="122"/>
      <c r="HQ67" s="122"/>
      <c r="HR67" s="122"/>
      <c r="HS67" s="122"/>
      <c r="HT67" s="122"/>
      <c r="HU67" s="122"/>
      <c r="HV67" s="122"/>
      <c r="HW67" s="122"/>
      <c r="HX67" s="122"/>
      <c r="HY67" s="122"/>
      <c r="HZ67" s="122"/>
      <c r="IA67" s="122"/>
      <c r="IB67" s="122"/>
      <c r="IC67" s="122"/>
      <c r="ID67" s="122"/>
      <c r="IE67" s="122"/>
      <c r="IF67" s="122"/>
      <c r="IG67" s="122"/>
      <c r="IH67" s="122"/>
      <c r="II67" s="122"/>
      <c r="IJ67" s="122"/>
      <c r="IK67" s="122"/>
      <c r="IL67" s="122"/>
      <c r="IM67" s="122"/>
      <c r="IN67" s="122"/>
      <c r="IO67" s="122"/>
      <c r="IP67" s="122"/>
      <c r="IQ67" s="122"/>
      <c r="IR67" s="122"/>
      <c r="IS67" s="122"/>
      <c r="IT67" s="122"/>
      <c r="IU67" s="122"/>
      <c r="IV67" s="122"/>
      <c r="IW67" s="122"/>
    </row>
    <row r="68" spans="1:257" s="123" customFormat="1">
      <c r="A68" s="372"/>
      <c r="B68" s="374"/>
      <c r="C68" s="366"/>
      <c r="D68" s="235"/>
      <c r="E68" s="366"/>
      <c r="F68" s="366"/>
      <c r="G68" s="383"/>
      <c r="H68" s="386"/>
      <c r="I68" s="235"/>
      <c r="J68" s="238"/>
      <c r="K68" s="235" t="str">
        <f>IFERROR(CONCATENATE(INDEX('8- Políticas de Administración '!$B$16:$F$53,MATCH('5- Identificación de Riesgos'!J68,'8- Políticas de Administración '!$C$16:$C$54,0),1)," - ",L68),"")</f>
        <v/>
      </c>
      <c r="L68" s="166" t="str">
        <f>IFERROR(VLOOKUP(INDEX('8- Políticas de Administración '!$B$16:$F$63,MATCH('5- Identificación de Riesgos'!J68,'8- Políticas de Administración '!$C$16:$C$64,0),1),'8- Políticas de Administración '!$B$16:$F$64,5,FALSE),"")</f>
        <v/>
      </c>
      <c r="M68" s="366"/>
      <c r="N68" s="428"/>
      <c r="O68" s="425"/>
      <c r="P68" s="122"/>
      <c r="Q68" s="122"/>
      <c r="R68" s="122"/>
      <c r="S68" s="122"/>
      <c r="T68" s="122"/>
      <c r="U68" s="122"/>
      <c r="V68" s="122"/>
      <c r="W68" s="122"/>
      <c r="X68" s="122"/>
      <c r="Y68" s="122"/>
      <c r="Z68" s="122"/>
      <c r="AA68" s="122"/>
      <c r="AB68" s="122"/>
      <c r="AC68" s="122"/>
      <c r="AD68" s="122"/>
      <c r="AE68" s="122"/>
      <c r="AF68" s="122"/>
      <c r="AG68" s="122"/>
      <c r="AH68" s="122"/>
      <c r="AI68" s="122"/>
      <c r="AJ68" s="122"/>
      <c r="AK68" s="122"/>
      <c r="AL68" s="122"/>
      <c r="AM68" s="122"/>
      <c r="AN68" s="122"/>
      <c r="AO68" s="122"/>
      <c r="AP68" s="122"/>
      <c r="AQ68" s="122"/>
      <c r="AR68" s="122"/>
      <c r="AS68" s="122"/>
      <c r="AT68" s="122"/>
      <c r="AU68" s="122"/>
      <c r="AV68" s="122"/>
      <c r="AW68" s="122"/>
      <c r="AX68" s="122"/>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c r="CJ68" s="122"/>
      <c r="CK68" s="122"/>
      <c r="CL68" s="122"/>
      <c r="CM68" s="122"/>
      <c r="CN68" s="122"/>
      <c r="CO68" s="122"/>
      <c r="CP68" s="122"/>
      <c r="CQ68" s="122"/>
      <c r="CR68" s="122"/>
      <c r="CS68" s="122"/>
      <c r="CT68" s="122"/>
      <c r="CU68" s="122"/>
      <c r="CV68" s="122"/>
      <c r="CW68" s="122"/>
      <c r="CX68" s="122"/>
      <c r="CY68" s="122"/>
      <c r="CZ68" s="122"/>
      <c r="DA68" s="122"/>
      <c r="DB68" s="122"/>
      <c r="DC68" s="122"/>
      <c r="DD68" s="122"/>
      <c r="DE68" s="122"/>
      <c r="DF68" s="122"/>
      <c r="DG68" s="122"/>
      <c r="DH68" s="122"/>
      <c r="DI68" s="122"/>
      <c r="DJ68" s="122"/>
      <c r="DK68" s="122"/>
      <c r="DL68" s="122"/>
      <c r="DM68" s="122"/>
      <c r="DN68" s="122"/>
      <c r="DO68" s="122"/>
      <c r="DP68" s="122"/>
      <c r="DQ68" s="122"/>
      <c r="DR68" s="122"/>
      <c r="DS68" s="122"/>
      <c r="DT68" s="122"/>
      <c r="DU68" s="122"/>
      <c r="DV68" s="122"/>
      <c r="DW68" s="122"/>
      <c r="DX68" s="122"/>
      <c r="DY68" s="122"/>
      <c r="DZ68" s="122"/>
      <c r="EA68" s="122"/>
      <c r="EB68" s="122"/>
      <c r="EC68" s="122"/>
      <c r="ED68" s="122"/>
      <c r="EE68" s="122"/>
      <c r="EF68" s="122"/>
      <c r="EG68" s="122"/>
      <c r="EH68" s="122"/>
      <c r="EI68" s="122"/>
      <c r="EJ68" s="122"/>
      <c r="EK68" s="122"/>
      <c r="EL68" s="122"/>
      <c r="EM68" s="122"/>
      <c r="EN68" s="122"/>
      <c r="EO68" s="122"/>
      <c r="EP68" s="122"/>
      <c r="EQ68" s="122"/>
      <c r="ER68" s="122"/>
      <c r="ES68" s="122"/>
      <c r="ET68" s="122"/>
      <c r="EU68" s="122"/>
      <c r="EV68" s="122"/>
      <c r="EW68" s="122"/>
      <c r="EX68" s="122"/>
      <c r="EY68" s="122"/>
      <c r="EZ68" s="122"/>
      <c r="FA68" s="122"/>
      <c r="FB68" s="122"/>
      <c r="FC68" s="122"/>
      <c r="FD68" s="122"/>
      <c r="FE68" s="122"/>
      <c r="FF68" s="122"/>
      <c r="FG68" s="122"/>
      <c r="FH68" s="122"/>
      <c r="FI68" s="122"/>
      <c r="FJ68" s="122"/>
      <c r="FK68" s="122"/>
      <c r="FL68" s="122"/>
      <c r="FM68" s="122"/>
      <c r="FN68" s="122"/>
      <c r="FO68" s="122"/>
      <c r="FP68" s="122"/>
      <c r="FQ68" s="122"/>
      <c r="FR68" s="122"/>
      <c r="FS68" s="122"/>
      <c r="FT68" s="122"/>
      <c r="FU68" s="122"/>
      <c r="FV68" s="122"/>
      <c r="FW68" s="122"/>
      <c r="FX68" s="122"/>
      <c r="FY68" s="122"/>
      <c r="FZ68" s="122"/>
      <c r="GA68" s="122"/>
      <c r="GB68" s="122"/>
      <c r="GC68" s="122"/>
      <c r="GD68" s="122"/>
      <c r="GE68" s="122"/>
      <c r="GF68" s="122"/>
      <c r="GG68" s="122"/>
      <c r="GH68" s="122"/>
      <c r="GI68" s="122"/>
      <c r="GJ68" s="122"/>
      <c r="GK68" s="122"/>
      <c r="GL68" s="122"/>
      <c r="GM68" s="122"/>
      <c r="GN68" s="122"/>
      <c r="GO68" s="122"/>
      <c r="GP68" s="122"/>
      <c r="GQ68" s="122"/>
      <c r="GR68" s="122"/>
      <c r="GS68" s="122"/>
      <c r="GT68" s="122"/>
      <c r="GU68" s="122"/>
      <c r="GV68" s="122"/>
      <c r="GW68" s="122"/>
      <c r="GX68" s="122"/>
      <c r="GY68" s="122"/>
      <c r="GZ68" s="122"/>
      <c r="HA68" s="122"/>
      <c r="HB68" s="122"/>
      <c r="HC68" s="122"/>
      <c r="HD68" s="122"/>
      <c r="HE68" s="122"/>
      <c r="HF68" s="122"/>
      <c r="HG68" s="122"/>
      <c r="HH68" s="122"/>
      <c r="HI68" s="122"/>
      <c r="HJ68" s="122"/>
      <c r="HK68" s="122"/>
      <c r="HL68" s="122"/>
      <c r="HM68" s="122"/>
      <c r="HN68" s="122"/>
      <c r="HO68" s="122"/>
      <c r="HP68" s="122"/>
      <c r="HQ68" s="122"/>
      <c r="HR68" s="122"/>
      <c r="HS68" s="122"/>
      <c r="HT68" s="122"/>
      <c r="HU68" s="122"/>
      <c r="HV68" s="122"/>
      <c r="HW68" s="122"/>
      <c r="HX68" s="122"/>
      <c r="HY68" s="122"/>
      <c r="HZ68" s="122"/>
      <c r="IA68" s="122"/>
      <c r="IB68" s="122"/>
      <c r="IC68" s="122"/>
      <c r="ID68" s="122"/>
      <c r="IE68" s="122"/>
      <c r="IF68" s="122"/>
      <c r="IG68" s="122"/>
      <c r="IH68" s="122"/>
      <c r="II68" s="122"/>
      <c r="IJ68" s="122"/>
      <c r="IK68" s="122"/>
      <c r="IL68" s="122"/>
      <c r="IM68" s="122"/>
      <c r="IN68" s="122"/>
      <c r="IO68" s="122"/>
      <c r="IP68" s="122"/>
      <c r="IQ68" s="122"/>
      <c r="IR68" s="122"/>
      <c r="IS68" s="122"/>
      <c r="IT68" s="122"/>
      <c r="IU68" s="122"/>
      <c r="IV68" s="122"/>
      <c r="IW68" s="122"/>
    </row>
    <row r="69" spans="1:257" s="123" customFormat="1" ht="15.75" thickBot="1">
      <c r="A69" s="373"/>
      <c r="B69" s="375"/>
      <c r="C69" s="367"/>
      <c r="D69" s="236"/>
      <c r="E69" s="367"/>
      <c r="F69" s="367"/>
      <c r="G69" s="384"/>
      <c r="H69" s="387"/>
      <c r="I69" s="236"/>
      <c r="J69" s="239"/>
      <c r="K69" s="236" t="str">
        <f>IFERROR(CONCATENATE(INDEX('8- Políticas de Administración '!$B$16:$F$53,MATCH('5- Identificación de Riesgos'!J69,'8- Políticas de Administración '!$C$16:$C$54,0),1)," - ",L69),"")</f>
        <v/>
      </c>
      <c r="L69" s="167" t="str">
        <f>IFERROR(VLOOKUP(INDEX('8- Políticas de Administración '!$B$16:$F$63,MATCH('5- Identificación de Riesgos'!J69,'8- Políticas de Administración '!$C$16:$C$64,0),1),'8- Políticas de Administración '!$B$16:$F$64,5,FALSE),"")</f>
        <v/>
      </c>
      <c r="M69" s="367"/>
      <c r="N69" s="429"/>
      <c r="O69" s="425"/>
      <c r="P69" s="122"/>
      <c r="Q69" s="122"/>
      <c r="R69" s="122"/>
      <c r="S69" s="122"/>
      <c r="T69" s="122"/>
      <c r="U69" s="122"/>
      <c r="V69" s="122"/>
      <c r="W69" s="122"/>
      <c r="X69" s="122"/>
      <c r="Y69" s="122"/>
      <c r="Z69" s="122"/>
      <c r="AA69" s="122"/>
      <c r="AB69" s="122"/>
      <c r="AC69" s="122"/>
      <c r="AD69" s="122"/>
      <c r="AE69" s="122"/>
      <c r="AF69" s="122"/>
      <c r="AG69" s="122"/>
      <c r="AH69" s="122"/>
      <c r="AI69" s="122"/>
      <c r="AJ69" s="122"/>
      <c r="AK69" s="122"/>
      <c r="AL69" s="122"/>
      <c r="AM69" s="122"/>
      <c r="AN69" s="122"/>
      <c r="AO69" s="122"/>
      <c r="AP69" s="122"/>
      <c r="AQ69" s="122"/>
      <c r="AR69" s="122"/>
      <c r="AS69" s="122"/>
      <c r="AT69" s="122"/>
      <c r="AU69" s="122"/>
      <c r="AV69" s="122"/>
      <c r="AW69" s="122"/>
      <c r="AX69" s="122"/>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c r="CJ69" s="122"/>
      <c r="CK69" s="122"/>
      <c r="CL69" s="122"/>
      <c r="CM69" s="122"/>
      <c r="CN69" s="122"/>
      <c r="CO69" s="122"/>
      <c r="CP69" s="122"/>
      <c r="CQ69" s="122"/>
      <c r="CR69" s="122"/>
      <c r="CS69" s="122"/>
      <c r="CT69" s="122"/>
      <c r="CU69" s="122"/>
      <c r="CV69" s="122"/>
      <c r="CW69" s="122"/>
      <c r="CX69" s="122"/>
      <c r="CY69" s="122"/>
      <c r="CZ69" s="122"/>
      <c r="DA69" s="122"/>
      <c r="DB69" s="122"/>
      <c r="DC69" s="122"/>
      <c r="DD69" s="122"/>
      <c r="DE69" s="122"/>
      <c r="DF69" s="122"/>
      <c r="DG69" s="122"/>
      <c r="DH69" s="122"/>
      <c r="DI69" s="122"/>
      <c r="DJ69" s="122"/>
      <c r="DK69" s="122"/>
      <c r="DL69" s="122"/>
      <c r="DM69" s="122"/>
      <c r="DN69" s="122"/>
      <c r="DO69" s="122"/>
      <c r="DP69" s="122"/>
      <c r="DQ69" s="122"/>
      <c r="DR69" s="122"/>
      <c r="DS69" s="122"/>
      <c r="DT69" s="122"/>
      <c r="DU69" s="122"/>
      <c r="DV69" s="122"/>
      <c r="DW69" s="122"/>
      <c r="DX69" s="122"/>
      <c r="DY69" s="122"/>
      <c r="DZ69" s="122"/>
      <c r="EA69" s="122"/>
      <c r="EB69" s="122"/>
      <c r="EC69" s="122"/>
      <c r="ED69" s="122"/>
      <c r="EE69" s="122"/>
      <c r="EF69" s="122"/>
      <c r="EG69" s="122"/>
      <c r="EH69" s="122"/>
      <c r="EI69" s="122"/>
      <c r="EJ69" s="122"/>
      <c r="EK69" s="122"/>
      <c r="EL69" s="122"/>
      <c r="EM69" s="122"/>
      <c r="EN69" s="122"/>
      <c r="EO69" s="122"/>
      <c r="EP69" s="122"/>
      <c r="EQ69" s="122"/>
      <c r="ER69" s="122"/>
      <c r="ES69" s="122"/>
      <c r="ET69" s="122"/>
      <c r="EU69" s="122"/>
      <c r="EV69" s="122"/>
      <c r="EW69" s="122"/>
      <c r="EX69" s="122"/>
      <c r="EY69" s="122"/>
      <c r="EZ69" s="122"/>
      <c r="FA69" s="122"/>
      <c r="FB69" s="122"/>
      <c r="FC69" s="122"/>
      <c r="FD69" s="122"/>
      <c r="FE69" s="122"/>
      <c r="FF69" s="122"/>
      <c r="FG69" s="122"/>
      <c r="FH69" s="122"/>
      <c r="FI69" s="122"/>
      <c r="FJ69" s="122"/>
      <c r="FK69" s="122"/>
      <c r="FL69" s="122"/>
      <c r="FM69" s="122"/>
      <c r="FN69" s="122"/>
      <c r="FO69" s="122"/>
      <c r="FP69" s="122"/>
      <c r="FQ69" s="122"/>
      <c r="FR69" s="122"/>
      <c r="FS69" s="122"/>
      <c r="FT69" s="122"/>
      <c r="FU69" s="122"/>
      <c r="FV69" s="122"/>
      <c r="FW69" s="122"/>
      <c r="FX69" s="122"/>
      <c r="FY69" s="122"/>
      <c r="FZ69" s="122"/>
      <c r="GA69" s="122"/>
      <c r="GB69" s="122"/>
      <c r="GC69" s="122"/>
      <c r="GD69" s="122"/>
      <c r="GE69" s="122"/>
      <c r="GF69" s="122"/>
      <c r="GG69" s="122"/>
      <c r="GH69" s="122"/>
      <c r="GI69" s="122"/>
      <c r="GJ69" s="122"/>
      <c r="GK69" s="122"/>
      <c r="GL69" s="122"/>
      <c r="GM69" s="122"/>
      <c r="GN69" s="122"/>
      <c r="GO69" s="122"/>
      <c r="GP69" s="122"/>
      <c r="GQ69" s="122"/>
      <c r="GR69" s="122"/>
      <c r="GS69" s="122"/>
      <c r="GT69" s="122"/>
      <c r="GU69" s="122"/>
      <c r="GV69" s="122"/>
      <c r="GW69" s="122"/>
      <c r="GX69" s="122"/>
      <c r="GY69" s="122"/>
      <c r="GZ69" s="122"/>
      <c r="HA69" s="122"/>
      <c r="HB69" s="122"/>
      <c r="HC69" s="122"/>
      <c r="HD69" s="122"/>
      <c r="HE69" s="122"/>
      <c r="HF69" s="122"/>
      <c r="HG69" s="122"/>
      <c r="HH69" s="122"/>
      <c r="HI69" s="122"/>
      <c r="HJ69" s="122"/>
      <c r="HK69" s="122"/>
      <c r="HL69" s="122"/>
      <c r="HM69" s="122"/>
      <c r="HN69" s="122"/>
      <c r="HO69" s="122"/>
      <c r="HP69" s="122"/>
      <c r="HQ69" s="122"/>
      <c r="HR69" s="122"/>
      <c r="HS69" s="122"/>
      <c r="HT69" s="122"/>
      <c r="HU69" s="122"/>
      <c r="HV69" s="122"/>
      <c r="HW69" s="122"/>
      <c r="HX69" s="122"/>
      <c r="HY69" s="122"/>
      <c r="HZ69" s="122"/>
      <c r="IA69" s="122"/>
      <c r="IB69" s="122"/>
      <c r="IC69" s="122"/>
      <c r="ID69" s="122"/>
      <c r="IE69" s="122"/>
      <c r="IF69" s="122"/>
      <c r="IG69" s="122"/>
      <c r="IH69" s="122"/>
      <c r="II69" s="122"/>
      <c r="IJ69" s="122"/>
      <c r="IK69" s="122"/>
      <c r="IL69" s="122"/>
      <c r="IM69" s="122"/>
      <c r="IN69" s="122"/>
      <c r="IO69" s="122"/>
      <c r="IP69" s="122"/>
      <c r="IQ69" s="122"/>
      <c r="IR69" s="122"/>
      <c r="IS69" s="122"/>
      <c r="IT69" s="122"/>
      <c r="IU69" s="122"/>
      <c r="IV69" s="122"/>
      <c r="IW69" s="122"/>
    </row>
    <row r="70" spans="1:257" ht="45">
      <c r="A70" s="371">
        <v>7</v>
      </c>
      <c r="B70" s="374" t="s">
        <v>338</v>
      </c>
      <c r="C70" s="375" t="s">
        <v>339</v>
      </c>
      <c r="D70" s="237" t="s">
        <v>340</v>
      </c>
      <c r="E70" s="375">
        <v>1</v>
      </c>
      <c r="F70" s="375">
        <v>0</v>
      </c>
      <c r="G70" s="435">
        <f t="shared" ref="G70" si="4">F70/E70</f>
        <v>0</v>
      </c>
      <c r="H70" s="436" t="str">
        <f>CONCATENATE(IF(G70&lt;='8-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 - ",VLOOKUP(IF(G70&lt;='8- Políticas de Administración '!$D$6,'8- Políticas de Administración '!$B$6,IF(G70&lt;='8- Políticas de Administración '!$D$7,'8- Políticas de Administración '!$B$7,IF(G70&lt;='8- Políticas de Administración '!$D$8,'8- Políticas de Administración '!$B$8,IF(G70&lt;='8- Políticas de Administración '!$D$9,'8- Políticas de Administración '!$B$9,IF(G70&lt;='8- Políticas de Administración '!$D$10,'8- Políticas de Administración '!$B$10,"Probabilidad no valida"))))),'8- Políticas de Administración '!$B$6:$F$10,5,FALSE))</f>
        <v>Muy Baja - 1</v>
      </c>
      <c r="I70" s="237" t="s">
        <v>294</v>
      </c>
      <c r="J70" s="158" t="s">
        <v>326</v>
      </c>
      <c r="K70" s="234" t="str">
        <f>IFERROR(CONCATENATE(INDEX('8- Políticas de Administración '!$B$16:$F$53,MATCH('5- Identificación de Riesgos'!J70,'8- Políticas de Administración '!$C$16:$C$54,0),1)," - ",L70),"")</f>
        <v>Mayor - 4</v>
      </c>
      <c r="L70" s="165">
        <f>IFERROR(VLOOKUP(INDEX('8- Políticas de Administración '!$B$16:$F$63,MATCH('5- Identificación de Riesgos'!J70,'8- Políticas de Administración '!$C$16:$C$64,0),1),'8- Políticas de Administración '!$B$16:$F$64,5,FALSE),"")</f>
        <v>4</v>
      </c>
      <c r="M70" s="365" t="str">
        <f>IFERROR(CONCATENATE(INDEX('8- Políticas de Administración '!$B$16:$F$53,MATCH(ROUND(AVERAGE(L70:L79),0),'8- Políticas de Administración '!$F$16:$F$53,0),1)," - ",ROUND(AVERAGE(L70:L79),0)),"")</f>
        <v>Mayor - 4</v>
      </c>
      <c r="N70" s="427" t="str">
        <f>IFERROR(CONCATENATE(VLOOKUP((LEFT(H70,LEN(H70)-4)&amp;LEFT(M70,LEN(M70)-4)),'9- Matriz de Calor '!$D$18:$E$42,2,0)," - ",RIGHT(H70,1)*RIGHT(M70,1)),"")</f>
        <v>Alto  - 4</v>
      </c>
      <c r="O70" s="49"/>
    </row>
    <row r="71" spans="1:257" ht="30">
      <c r="A71" s="372"/>
      <c r="B71" s="374"/>
      <c r="C71" s="366"/>
      <c r="D71" s="237" t="s">
        <v>341</v>
      </c>
      <c r="E71" s="366"/>
      <c r="F71" s="366"/>
      <c r="G71" s="383"/>
      <c r="H71" s="386"/>
      <c r="I71" s="235" t="s">
        <v>297</v>
      </c>
      <c r="J71" s="238" t="s">
        <v>314</v>
      </c>
      <c r="K71" s="235" t="str">
        <f>IFERROR(CONCATENATE(INDEX('8- Políticas de Administración '!$B$16:$F$53,MATCH('5- Identificación de Riesgos'!J71,'8- Políticas de Administración '!$C$16:$C$54,0),1)," - ",L71),"")</f>
        <v>Moderado - 3</v>
      </c>
      <c r="L71" s="166">
        <f>IFERROR(VLOOKUP(INDEX('8- Políticas de Administración '!$B$16:$F$63,MATCH('5- Identificación de Riesgos'!J71,'8- Políticas de Administración '!$C$16:$C$64,0),1),'8- Políticas de Administración '!$B$16:$F$64,5,FALSE),"")</f>
        <v>3</v>
      </c>
      <c r="M71" s="366"/>
      <c r="N71" s="428"/>
      <c r="O71" s="49"/>
    </row>
    <row r="72" spans="1:257" ht="30">
      <c r="A72" s="372"/>
      <c r="B72" s="374"/>
      <c r="C72" s="366"/>
      <c r="D72" s="235" t="s">
        <v>342</v>
      </c>
      <c r="E72" s="366"/>
      <c r="F72" s="366"/>
      <c r="G72" s="383"/>
      <c r="H72" s="386"/>
      <c r="I72" s="235"/>
      <c r="J72" s="238"/>
      <c r="K72" s="235" t="str">
        <f>IFERROR(CONCATENATE(INDEX('8- Políticas de Administración '!$B$16:$F$53,MATCH('5- Identificación de Riesgos'!J72,'8- Políticas de Administración '!$C$16:$C$54,0),1)," - ",L72),"")</f>
        <v/>
      </c>
      <c r="L72" s="166" t="str">
        <f>IFERROR(VLOOKUP(INDEX('8- Políticas de Administración '!$B$16:$F$63,MATCH('5- Identificación de Riesgos'!J72,'8- Políticas de Administración '!$C$16:$C$64,0),1),'8- Políticas de Administración '!$B$16:$F$64,5,FALSE),"")</f>
        <v/>
      </c>
      <c r="M72" s="366"/>
      <c r="N72" s="428"/>
      <c r="O72" s="49"/>
    </row>
    <row r="73" spans="1:257">
      <c r="A73" s="372"/>
      <c r="B73" s="374"/>
      <c r="C73" s="366"/>
      <c r="D73" s="235"/>
      <c r="E73" s="366"/>
      <c r="F73" s="366"/>
      <c r="G73" s="383"/>
      <c r="H73" s="386"/>
      <c r="I73" s="235"/>
      <c r="J73" s="238"/>
      <c r="K73" s="235" t="str">
        <f>IFERROR(CONCATENATE(INDEX('8- Políticas de Administración '!$B$16:$F$53,MATCH('5- Identificación de Riesgos'!J73,'8- Políticas de Administración '!$C$16:$C$54,0),1)," - ",L73),"")</f>
        <v/>
      </c>
      <c r="L73" s="166" t="str">
        <f>IFERROR(VLOOKUP(INDEX('8- Políticas de Administración '!$B$16:$F$63,MATCH('5- Identificación de Riesgos'!J73,'8- Políticas de Administración '!$C$16:$C$64,0),1),'8- Políticas de Administración '!$B$16:$F$64,5,FALSE),"")</f>
        <v/>
      </c>
      <c r="M73" s="366"/>
      <c r="N73" s="428"/>
      <c r="O73" s="49"/>
    </row>
    <row r="74" spans="1:257">
      <c r="A74" s="372"/>
      <c r="B74" s="374"/>
      <c r="C74" s="366"/>
      <c r="D74" s="235"/>
      <c r="E74" s="366"/>
      <c r="F74" s="366"/>
      <c r="G74" s="383"/>
      <c r="H74" s="386"/>
      <c r="I74" s="235"/>
      <c r="J74" s="238"/>
      <c r="K74" s="235" t="str">
        <f>IFERROR(CONCATENATE(INDEX('8- Políticas de Administración '!$B$16:$F$53,MATCH('5- Identificación de Riesgos'!J74,'8- Políticas de Administración '!$C$16:$C$54,0),1)," - ",L74),"")</f>
        <v/>
      </c>
      <c r="L74" s="166" t="str">
        <f>IFERROR(VLOOKUP(INDEX('8- Políticas de Administración '!$B$16:$F$63,MATCH('5- Identificación de Riesgos'!J74,'8- Políticas de Administración '!$C$16:$C$64,0),1),'8- Políticas de Administración '!$B$16:$F$64,5,FALSE),"")</f>
        <v/>
      </c>
      <c r="M74" s="366"/>
      <c r="N74" s="428"/>
      <c r="O74" s="49"/>
    </row>
    <row r="75" spans="1:257">
      <c r="A75" s="372"/>
      <c r="B75" s="374"/>
      <c r="C75" s="366"/>
      <c r="D75" s="235"/>
      <c r="E75" s="366"/>
      <c r="F75" s="366"/>
      <c r="G75" s="383"/>
      <c r="H75" s="386"/>
      <c r="I75" s="235"/>
      <c r="J75" s="238"/>
      <c r="K75" s="235" t="str">
        <f>IFERROR(CONCATENATE(INDEX('8- Políticas de Administración '!$B$16:$F$53,MATCH('5- Identificación de Riesgos'!J75,'8- Políticas de Administración '!$C$16:$C$54,0),1)," - ",L75),"")</f>
        <v/>
      </c>
      <c r="L75" s="166" t="str">
        <f>IFERROR(VLOOKUP(INDEX('8- Políticas de Administración '!$B$16:$F$63,MATCH('5- Identificación de Riesgos'!J75,'8- Políticas de Administración '!$C$16:$C$64,0),1),'8- Políticas de Administración '!$B$16:$F$64,5,FALSE),"")</f>
        <v/>
      </c>
      <c r="M75" s="366"/>
      <c r="N75" s="428"/>
      <c r="O75" s="49"/>
    </row>
    <row r="76" spans="1:257">
      <c r="A76" s="372"/>
      <c r="B76" s="374"/>
      <c r="C76" s="366"/>
      <c r="D76" s="235"/>
      <c r="E76" s="366"/>
      <c r="F76" s="366"/>
      <c r="G76" s="383"/>
      <c r="H76" s="386"/>
      <c r="I76" s="235"/>
      <c r="J76" s="238"/>
      <c r="K76" s="235" t="str">
        <f>IFERROR(CONCATENATE(INDEX('8- Políticas de Administración '!$B$16:$F$53,MATCH('5- Identificación de Riesgos'!J76,'8- Políticas de Administración '!$C$16:$C$54,0),1)," - ",L76),"")</f>
        <v/>
      </c>
      <c r="L76" s="166" t="str">
        <f>IFERROR(VLOOKUP(INDEX('8- Políticas de Administración '!$B$16:$F$63,MATCH('5- Identificación de Riesgos'!J76,'8- Políticas de Administración '!$C$16:$C$64,0),1),'8- Políticas de Administración '!$B$16:$F$64,5,FALSE),"")</f>
        <v/>
      </c>
      <c r="M76" s="366"/>
      <c r="N76" s="428"/>
      <c r="O76" s="49"/>
    </row>
    <row r="77" spans="1:257">
      <c r="A77" s="372"/>
      <c r="B77" s="374"/>
      <c r="C77" s="366"/>
      <c r="D77" s="235"/>
      <c r="E77" s="366"/>
      <c r="F77" s="366"/>
      <c r="G77" s="383"/>
      <c r="H77" s="386"/>
      <c r="I77" s="235"/>
      <c r="J77" s="238"/>
      <c r="K77" s="235" t="str">
        <f>IFERROR(CONCATENATE(INDEX('8- Políticas de Administración '!$B$16:$F$53,MATCH('5- Identificación de Riesgos'!J77,'8- Políticas de Administración '!$C$16:$C$54,0),1)," - ",L77),"")</f>
        <v/>
      </c>
      <c r="L77" s="166" t="str">
        <f>IFERROR(VLOOKUP(INDEX('8- Políticas de Administración '!$B$16:$F$63,MATCH('5- Identificación de Riesgos'!J77,'8- Políticas de Administración '!$C$16:$C$64,0),1),'8- Políticas de Administración '!$B$16:$F$64,5,FALSE),"")</f>
        <v/>
      </c>
      <c r="M77" s="366"/>
      <c r="N77" s="428"/>
      <c r="O77" s="49"/>
    </row>
    <row r="78" spans="1:257">
      <c r="A78" s="372"/>
      <c r="B78" s="374"/>
      <c r="C78" s="366"/>
      <c r="D78" s="235"/>
      <c r="E78" s="366"/>
      <c r="F78" s="366"/>
      <c r="G78" s="383"/>
      <c r="H78" s="386"/>
      <c r="I78" s="235"/>
      <c r="J78" s="238"/>
      <c r="K78" s="235" t="str">
        <f>IFERROR(CONCATENATE(INDEX('8- Políticas de Administración '!$B$16:$F$53,MATCH('5- Identificación de Riesgos'!J78,'8- Políticas de Administración '!$C$16:$C$54,0),1)," - ",L78),"")</f>
        <v/>
      </c>
      <c r="L78" s="166" t="str">
        <f>IFERROR(VLOOKUP(INDEX('8- Políticas de Administración '!$B$16:$F$63,MATCH('5- Identificación de Riesgos'!J78,'8- Políticas de Administración '!$C$16:$C$64,0),1),'8- Políticas de Administración '!$B$16:$F$64,5,FALSE),"")</f>
        <v/>
      </c>
      <c r="M78" s="366"/>
      <c r="N78" s="428"/>
      <c r="O78" s="49"/>
    </row>
    <row r="79" spans="1:257" ht="15.75" thickBot="1">
      <c r="A79" s="373"/>
      <c r="B79" s="375"/>
      <c r="C79" s="367"/>
      <c r="D79" s="236"/>
      <c r="E79" s="367"/>
      <c r="F79" s="367"/>
      <c r="G79" s="384"/>
      <c r="H79" s="387"/>
      <c r="I79" s="236"/>
      <c r="J79" s="239"/>
      <c r="K79" s="235" t="str">
        <f>IFERROR(CONCATENATE(INDEX('8- Políticas de Administración '!$B$16:$F$53,MATCH('5- Identificación de Riesgos'!J79,'8- Políticas de Administración '!$C$16:$C$54,0),1)," - ",L79),"")</f>
        <v/>
      </c>
      <c r="L79" s="167" t="str">
        <f>IFERROR(VLOOKUP(INDEX('8- Políticas de Administración '!$B$16:$F$63,MATCH('5- Identificación de Riesgos'!J79,'8- Políticas de Administración '!$C$16:$C$64,0),1),'8- Políticas de Administración '!$B$16:$F$64,5,FALSE),"")</f>
        <v/>
      </c>
      <c r="M79" s="367"/>
      <c r="N79" s="429"/>
      <c r="O79" s="49"/>
    </row>
    <row r="80" spans="1:257">
      <c r="A80" s="49"/>
      <c r="B80" s="49"/>
      <c r="C80" s="49"/>
      <c r="D80" s="49"/>
      <c r="E80" s="49"/>
      <c r="F80" s="49"/>
      <c r="G80" s="49"/>
      <c r="H80" s="49"/>
      <c r="I80" s="49"/>
      <c r="J80" s="49"/>
      <c r="K80" s="49"/>
      <c r="L80" s="49"/>
      <c r="M80" s="49"/>
      <c r="N80" s="49"/>
      <c r="O80" s="49"/>
    </row>
    <row r="81" spans="1:15">
      <c r="A81" s="49"/>
      <c r="B81" s="49"/>
      <c r="C81" s="49"/>
      <c r="D81" s="49"/>
      <c r="E81" s="49"/>
      <c r="F81" s="49"/>
      <c r="G81" s="49"/>
      <c r="H81" s="49"/>
      <c r="I81" s="49"/>
      <c r="J81" s="49"/>
      <c r="K81" s="49"/>
      <c r="L81" s="49"/>
      <c r="M81" s="49"/>
      <c r="N81" s="49"/>
      <c r="O81" s="49"/>
    </row>
    <row r="82" spans="1:15">
      <c r="A82" s="49"/>
      <c r="B82" s="49"/>
      <c r="C82" s="49"/>
      <c r="D82" s="49"/>
      <c r="E82" s="49"/>
      <c r="F82" s="49"/>
      <c r="G82" s="49"/>
      <c r="H82" s="49"/>
      <c r="I82" s="49"/>
      <c r="J82" s="49"/>
      <c r="K82" s="49"/>
      <c r="L82" s="49"/>
      <c r="M82" s="49"/>
      <c r="N82" s="49"/>
      <c r="O82" s="49"/>
    </row>
    <row r="83" spans="1:15">
      <c r="A83" s="49"/>
      <c r="B83" s="49"/>
      <c r="C83" s="49"/>
      <c r="D83" s="49"/>
      <c r="E83" s="49"/>
      <c r="F83" s="49"/>
      <c r="G83" s="49"/>
      <c r="H83" s="49"/>
      <c r="I83" s="49"/>
      <c r="J83" s="49"/>
      <c r="K83" s="49"/>
      <c r="L83" s="49"/>
      <c r="M83" s="49"/>
      <c r="N83" s="49"/>
      <c r="O83" s="49"/>
    </row>
    <row r="84" spans="1:15">
      <c r="A84" s="49"/>
      <c r="B84" s="49"/>
      <c r="C84" s="49"/>
      <c r="D84" s="49"/>
      <c r="E84" s="49"/>
      <c r="F84" s="49"/>
      <c r="G84" s="49"/>
      <c r="H84" s="49"/>
      <c r="I84" s="49"/>
      <c r="J84" s="49"/>
      <c r="K84" s="49"/>
      <c r="L84" s="49"/>
      <c r="M84" s="49"/>
      <c r="N84" s="49"/>
      <c r="O84" s="49"/>
    </row>
    <row r="85" spans="1:15">
      <c r="A85" s="49"/>
      <c r="B85" s="49"/>
      <c r="C85" s="49"/>
      <c r="D85" s="49"/>
      <c r="E85" s="49"/>
      <c r="F85" s="49"/>
      <c r="G85" s="49"/>
      <c r="H85" s="49"/>
      <c r="I85" s="49"/>
      <c r="J85" s="49"/>
      <c r="K85" s="49"/>
      <c r="L85" s="49"/>
      <c r="M85" s="49"/>
      <c r="N85" s="49"/>
      <c r="O85" s="49"/>
    </row>
    <row r="86" spans="1:15">
      <c r="A86" s="49"/>
      <c r="B86" s="49"/>
      <c r="C86" s="49"/>
      <c r="D86" s="49"/>
      <c r="E86" s="49"/>
      <c r="F86" s="49"/>
      <c r="G86" s="49"/>
      <c r="H86" s="49"/>
      <c r="I86" s="49"/>
      <c r="J86" s="49"/>
      <c r="K86" s="49"/>
      <c r="L86" s="49"/>
      <c r="M86" s="49"/>
      <c r="N86" s="49"/>
      <c r="O86" s="49"/>
    </row>
    <row r="87" spans="1:15">
      <c r="A87" s="49"/>
      <c r="B87" s="49"/>
      <c r="C87" s="49"/>
      <c r="D87" s="49"/>
      <c r="E87" s="49"/>
      <c r="F87" s="49"/>
      <c r="G87" s="49"/>
      <c r="H87" s="49"/>
      <c r="I87" s="49"/>
      <c r="J87" s="49"/>
      <c r="K87" s="49"/>
      <c r="L87" s="49"/>
      <c r="M87" s="49"/>
      <c r="N87" s="49"/>
      <c r="O87" s="49"/>
    </row>
    <row r="88" spans="1:15">
      <c r="A88" s="49"/>
      <c r="B88" s="49"/>
      <c r="C88" s="49"/>
      <c r="D88" s="49"/>
      <c r="E88" s="49"/>
      <c r="F88" s="49"/>
      <c r="G88" s="49"/>
      <c r="H88" s="49"/>
      <c r="I88" s="49"/>
      <c r="J88" s="49"/>
      <c r="K88" s="49"/>
      <c r="L88" s="49"/>
      <c r="M88" s="49"/>
      <c r="N88" s="49"/>
      <c r="O88" s="49"/>
    </row>
    <row r="89" spans="1:15">
      <c r="A89" s="49"/>
      <c r="B89" s="49"/>
      <c r="C89" s="49"/>
      <c r="D89" s="49"/>
      <c r="E89" s="49"/>
      <c r="F89" s="49"/>
      <c r="G89" s="49"/>
      <c r="H89" s="49"/>
      <c r="I89" s="49"/>
      <c r="J89" s="49"/>
      <c r="K89" s="49"/>
      <c r="L89" s="49"/>
      <c r="M89" s="49"/>
      <c r="N89" s="49"/>
      <c r="O89" s="49"/>
    </row>
    <row r="90" spans="1:15">
      <c r="A90" s="49"/>
      <c r="B90" s="49"/>
      <c r="C90" s="49"/>
      <c r="D90" s="49"/>
      <c r="E90" s="49"/>
      <c r="F90" s="49"/>
      <c r="G90" s="49"/>
      <c r="H90" s="49"/>
      <c r="I90" s="49"/>
      <c r="J90" s="49"/>
      <c r="K90" s="49"/>
      <c r="L90" s="49"/>
      <c r="M90" s="49"/>
      <c r="N90" s="49"/>
      <c r="O90" s="49"/>
    </row>
    <row r="91" spans="1:15">
      <c r="A91" s="49"/>
      <c r="B91" s="49"/>
      <c r="C91" s="49"/>
      <c r="D91" s="49"/>
      <c r="E91" s="49"/>
      <c r="F91" s="49"/>
      <c r="G91" s="49"/>
      <c r="H91" s="49"/>
      <c r="I91" s="49"/>
      <c r="J91" s="49"/>
      <c r="K91" s="49"/>
      <c r="L91" s="49"/>
      <c r="M91" s="49"/>
      <c r="N91" s="49"/>
      <c r="O91" s="49"/>
    </row>
    <row r="92" spans="1:15">
      <c r="A92" s="49"/>
      <c r="B92" s="49"/>
      <c r="C92" s="49"/>
      <c r="D92" s="49"/>
      <c r="E92" s="49"/>
      <c r="F92" s="49"/>
      <c r="G92" s="49"/>
      <c r="H92" s="49"/>
      <c r="I92" s="49"/>
      <c r="J92" s="49"/>
      <c r="K92" s="49"/>
      <c r="L92" s="49"/>
      <c r="M92" s="49"/>
      <c r="N92" s="49"/>
      <c r="O92" s="49"/>
    </row>
    <row r="93" spans="1:15">
      <c r="A93" s="49"/>
      <c r="B93" s="49"/>
      <c r="C93" s="49"/>
      <c r="D93" s="49"/>
      <c r="E93" s="49"/>
      <c r="F93" s="49"/>
      <c r="G93" s="49"/>
      <c r="H93" s="49"/>
      <c r="I93" s="49"/>
      <c r="J93" s="49"/>
      <c r="K93" s="49"/>
      <c r="L93" s="49"/>
      <c r="M93" s="49"/>
      <c r="N93" s="49"/>
      <c r="O93" s="49"/>
    </row>
    <row r="94" spans="1:15">
      <c r="A94" s="49"/>
      <c r="B94" s="49"/>
      <c r="C94" s="49"/>
      <c r="D94" s="49"/>
      <c r="E94" s="49"/>
      <c r="F94" s="49"/>
      <c r="G94" s="49"/>
      <c r="H94" s="49"/>
      <c r="I94" s="49"/>
      <c r="J94" s="49"/>
      <c r="K94" s="49"/>
      <c r="L94" s="49"/>
      <c r="M94" s="49"/>
      <c r="N94" s="49"/>
      <c r="O94" s="49"/>
    </row>
    <row r="95" spans="1:15">
      <c r="A95" s="49"/>
      <c r="B95" s="49"/>
      <c r="C95" s="49"/>
      <c r="D95" s="49"/>
      <c r="E95" s="49"/>
      <c r="F95" s="49"/>
      <c r="G95" s="49"/>
      <c r="H95" s="49"/>
      <c r="I95" s="49"/>
      <c r="J95" s="49"/>
      <c r="K95" s="49"/>
      <c r="L95" s="49"/>
      <c r="M95" s="49"/>
      <c r="N95" s="49"/>
      <c r="O95" s="49"/>
    </row>
    <row r="96" spans="1:15">
      <c r="A96" s="49"/>
      <c r="B96" s="49"/>
      <c r="C96" s="49"/>
      <c r="D96" s="49"/>
      <c r="E96" s="49"/>
      <c r="F96" s="49"/>
      <c r="G96" s="49"/>
      <c r="H96" s="49"/>
      <c r="I96" s="49"/>
      <c r="J96" s="49"/>
      <c r="K96" s="49"/>
      <c r="L96" s="49"/>
      <c r="M96" s="49"/>
      <c r="N96" s="49"/>
      <c r="O96" s="49"/>
    </row>
    <row r="97" spans="1:15">
      <c r="A97" s="49"/>
      <c r="B97" s="49"/>
      <c r="C97" s="49"/>
      <c r="D97" s="49"/>
      <c r="E97" s="49"/>
      <c r="F97" s="49"/>
      <c r="G97" s="49"/>
      <c r="H97" s="49"/>
      <c r="I97" s="49"/>
      <c r="J97" s="49"/>
      <c r="K97" s="49"/>
      <c r="L97" s="49"/>
      <c r="M97" s="49"/>
      <c r="N97" s="49"/>
      <c r="O97" s="49"/>
    </row>
    <row r="98" spans="1:15">
      <c r="A98" s="49"/>
      <c r="B98" s="49"/>
      <c r="C98" s="49"/>
      <c r="D98" s="49"/>
      <c r="E98" s="49"/>
      <c r="F98" s="49"/>
      <c r="G98" s="49"/>
      <c r="H98" s="49"/>
      <c r="I98" s="49"/>
      <c r="J98" s="49"/>
      <c r="K98" s="49"/>
      <c r="L98" s="49"/>
      <c r="M98" s="49"/>
      <c r="N98" s="49"/>
      <c r="O98" s="49"/>
    </row>
    <row r="99" spans="1:15">
      <c r="A99" s="49"/>
      <c r="B99" s="49"/>
      <c r="C99" s="49"/>
      <c r="D99" s="49"/>
      <c r="E99" s="49"/>
      <c r="F99" s="49"/>
      <c r="G99" s="49"/>
      <c r="H99" s="49"/>
      <c r="I99" s="49"/>
      <c r="J99" s="49"/>
      <c r="K99" s="49"/>
      <c r="L99" s="49"/>
      <c r="M99" s="49"/>
      <c r="N99" s="49"/>
      <c r="O99" s="49"/>
    </row>
    <row r="100" spans="1:15">
      <c r="A100" s="49"/>
      <c r="B100" s="49"/>
      <c r="C100" s="49"/>
      <c r="D100" s="49"/>
      <c r="E100" s="49"/>
      <c r="F100" s="49"/>
      <c r="G100" s="49"/>
      <c r="H100" s="49"/>
      <c r="I100" s="49"/>
      <c r="J100" s="49"/>
      <c r="K100" s="49"/>
      <c r="L100" s="49"/>
      <c r="M100" s="49"/>
      <c r="N100" s="49"/>
      <c r="O100" s="49"/>
    </row>
    <row r="101" spans="1:15">
      <c r="A101" s="49"/>
      <c r="B101" s="49"/>
      <c r="C101" s="49"/>
      <c r="D101" s="49"/>
      <c r="E101" s="49"/>
      <c r="F101" s="49"/>
      <c r="G101" s="49"/>
      <c r="H101" s="49"/>
      <c r="I101" s="49"/>
      <c r="J101" s="49"/>
      <c r="K101" s="49"/>
      <c r="L101" s="49"/>
      <c r="M101" s="49"/>
      <c r="N101" s="49"/>
      <c r="O101" s="49"/>
    </row>
    <row r="102" spans="1:15">
      <c r="A102" s="49"/>
      <c r="B102" s="49"/>
      <c r="C102" s="49"/>
      <c r="D102" s="49"/>
      <c r="E102" s="49"/>
      <c r="F102" s="49"/>
      <c r="G102" s="49"/>
      <c r="H102" s="49"/>
      <c r="I102" s="49"/>
      <c r="J102" s="49"/>
      <c r="K102" s="49"/>
      <c r="L102" s="49"/>
      <c r="M102" s="49"/>
      <c r="N102" s="49"/>
      <c r="O102" s="49"/>
    </row>
    <row r="103" spans="1:15">
      <c r="A103" s="49"/>
      <c r="B103" s="49"/>
      <c r="C103" s="49"/>
      <c r="D103" s="49"/>
      <c r="E103" s="49"/>
      <c r="F103" s="49"/>
      <c r="G103" s="49"/>
      <c r="H103" s="49"/>
      <c r="I103" s="49"/>
      <c r="J103" s="49"/>
      <c r="K103" s="49"/>
      <c r="L103" s="49"/>
      <c r="M103" s="49"/>
      <c r="N103" s="49"/>
      <c r="O103" s="49"/>
    </row>
    <row r="104" spans="1:15">
      <c r="A104" s="49"/>
      <c r="B104" s="49"/>
      <c r="C104" s="49"/>
      <c r="D104" s="49"/>
      <c r="E104" s="49"/>
      <c r="F104" s="49"/>
      <c r="G104" s="49"/>
      <c r="H104" s="49"/>
      <c r="I104" s="49"/>
      <c r="J104" s="49"/>
      <c r="K104" s="49"/>
      <c r="L104" s="49"/>
      <c r="M104" s="49"/>
      <c r="N104" s="49"/>
      <c r="O104" s="49"/>
    </row>
    <row r="105" spans="1:15">
      <c r="A105" s="49"/>
      <c r="B105" s="49"/>
      <c r="C105" s="49"/>
      <c r="D105" s="49"/>
      <c r="E105" s="49"/>
      <c r="F105" s="49"/>
      <c r="G105" s="49"/>
      <c r="H105" s="49"/>
      <c r="I105" s="49"/>
      <c r="J105" s="49"/>
      <c r="K105" s="49"/>
      <c r="L105" s="49"/>
      <c r="M105" s="49"/>
      <c r="N105" s="49"/>
      <c r="O105" s="49"/>
    </row>
    <row r="106" spans="1:15">
      <c r="A106" s="49"/>
      <c r="B106" s="49"/>
      <c r="C106" s="49"/>
      <c r="D106" s="49"/>
      <c r="E106" s="49"/>
      <c r="F106" s="49"/>
      <c r="G106" s="49"/>
      <c r="H106" s="49"/>
      <c r="I106" s="49"/>
      <c r="J106" s="49"/>
      <c r="K106" s="49"/>
      <c r="L106" s="49"/>
      <c r="M106" s="49"/>
      <c r="N106" s="49"/>
      <c r="O106" s="49"/>
    </row>
    <row r="107" spans="1:15">
      <c r="A107" s="49"/>
      <c r="B107" s="49"/>
      <c r="C107" s="49"/>
      <c r="D107" s="49"/>
      <c r="E107" s="49"/>
      <c r="F107" s="49"/>
      <c r="G107" s="49"/>
      <c r="H107" s="49"/>
      <c r="I107" s="49"/>
      <c r="J107" s="49"/>
      <c r="K107" s="49"/>
      <c r="L107" s="49"/>
      <c r="M107" s="49"/>
      <c r="N107" s="49"/>
      <c r="O107" s="49"/>
    </row>
    <row r="108" spans="1:15">
      <c r="A108" s="49"/>
      <c r="B108" s="49"/>
      <c r="C108" s="49"/>
      <c r="D108" s="49"/>
      <c r="E108" s="49"/>
      <c r="F108" s="49"/>
      <c r="G108" s="49"/>
      <c r="H108" s="49"/>
      <c r="I108" s="49"/>
      <c r="J108" s="49"/>
      <c r="K108" s="49"/>
      <c r="L108" s="49"/>
      <c r="M108" s="49"/>
      <c r="N108" s="49"/>
      <c r="O108" s="49"/>
    </row>
    <row r="109" spans="1:15">
      <c r="A109" s="49"/>
      <c r="B109" s="49"/>
      <c r="C109" s="49"/>
      <c r="D109" s="49"/>
      <c r="E109" s="49"/>
      <c r="F109" s="49"/>
      <c r="G109" s="49"/>
      <c r="H109" s="49"/>
      <c r="I109" s="49"/>
      <c r="J109" s="49"/>
      <c r="K109" s="49"/>
      <c r="L109" s="49"/>
      <c r="M109" s="49"/>
      <c r="N109" s="49"/>
      <c r="O109" s="49"/>
    </row>
    <row r="110" spans="1:15">
      <c r="A110" s="49"/>
      <c r="B110" s="49"/>
      <c r="C110" s="49"/>
      <c r="D110" s="49"/>
      <c r="E110" s="49"/>
      <c r="F110" s="49"/>
      <c r="G110" s="49"/>
      <c r="H110" s="49"/>
      <c r="I110" s="49"/>
      <c r="J110" s="49"/>
      <c r="K110" s="49"/>
      <c r="L110" s="49"/>
      <c r="M110" s="49"/>
      <c r="N110" s="49"/>
      <c r="O110" s="49"/>
    </row>
    <row r="111" spans="1:15">
      <c r="A111" s="49"/>
      <c r="B111" s="49"/>
      <c r="C111" s="49"/>
      <c r="D111" s="49"/>
      <c r="E111" s="49"/>
      <c r="F111" s="49"/>
      <c r="G111" s="49"/>
      <c r="H111" s="49"/>
      <c r="I111" s="49"/>
      <c r="J111" s="49"/>
      <c r="K111" s="49"/>
      <c r="L111" s="49"/>
      <c r="M111" s="49"/>
      <c r="N111" s="49"/>
      <c r="O111" s="49"/>
    </row>
    <row r="112" spans="1:15">
      <c r="A112" s="49"/>
      <c r="B112" s="49"/>
      <c r="C112" s="49"/>
      <c r="D112" s="49"/>
      <c r="E112" s="49"/>
      <c r="F112" s="49"/>
      <c r="G112" s="49"/>
      <c r="H112" s="49"/>
      <c r="I112" s="49"/>
      <c r="J112" s="49"/>
      <c r="K112" s="49"/>
      <c r="L112" s="49"/>
      <c r="M112" s="49"/>
      <c r="N112" s="49"/>
      <c r="O112" s="49"/>
    </row>
    <row r="113" spans="1:15">
      <c r="A113" s="49"/>
      <c r="B113" s="49"/>
      <c r="C113" s="49"/>
      <c r="D113" s="49"/>
      <c r="E113" s="49"/>
      <c r="F113" s="49"/>
      <c r="G113" s="49"/>
      <c r="H113" s="49"/>
      <c r="I113" s="49"/>
      <c r="J113" s="49"/>
      <c r="K113" s="49"/>
      <c r="L113" s="49"/>
      <c r="M113" s="49"/>
      <c r="N113" s="49"/>
      <c r="O113" s="49"/>
    </row>
    <row r="114" spans="1:15">
      <c r="A114" s="49"/>
      <c r="B114" s="49"/>
      <c r="C114" s="49"/>
      <c r="D114" s="49"/>
      <c r="E114" s="49"/>
      <c r="F114" s="49"/>
      <c r="G114" s="49"/>
      <c r="H114" s="49"/>
      <c r="I114" s="49"/>
      <c r="J114" s="49"/>
      <c r="K114" s="49"/>
      <c r="L114" s="49"/>
      <c r="M114" s="49"/>
      <c r="N114" s="49"/>
      <c r="O114" s="49"/>
    </row>
    <row r="115" spans="1:15">
      <c r="A115" s="49"/>
      <c r="B115" s="49"/>
      <c r="C115" s="49"/>
      <c r="D115" s="49"/>
      <c r="E115" s="49"/>
      <c r="F115" s="49"/>
      <c r="G115" s="49"/>
      <c r="H115" s="49"/>
      <c r="I115" s="49"/>
      <c r="J115" s="49"/>
      <c r="K115" s="49"/>
      <c r="L115" s="49"/>
      <c r="M115" s="49"/>
      <c r="N115" s="49"/>
      <c r="O115" s="49"/>
    </row>
    <row r="116" spans="1:15">
      <c r="A116" s="49"/>
      <c r="B116" s="49"/>
      <c r="C116" s="49"/>
      <c r="D116" s="49"/>
      <c r="E116" s="49"/>
      <c r="F116" s="49"/>
      <c r="G116" s="49"/>
      <c r="H116" s="49"/>
      <c r="I116" s="49"/>
      <c r="J116" s="49"/>
      <c r="K116" s="49"/>
      <c r="L116" s="49"/>
      <c r="M116" s="49"/>
      <c r="N116" s="49"/>
      <c r="O116" s="49"/>
    </row>
    <row r="117" spans="1:15">
      <c r="A117" s="49"/>
      <c r="B117" s="49"/>
      <c r="C117" s="49"/>
      <c r="D117" s="49"/>
      <c r="E117" s="49"/>
      <c r="F117" s="49"/>
      <c r="G117" s="49"/>
      <c r="H117" s="49"/>
      <c r="I117" s="49"/>
      <c r="J117" s="49"/>
      <c r="K117" s="49"/>
      <c r="L117" s="49"/>
      <c r="M117" s="49"/>
      <c r="N117" s="49"/>
      <c r="O117" s="49"/>
    </row>
    <row r="118" spans="1:15">
      <c r="A118" s="49"/>
      <c r="B118" s="49"/>
      <c r="C118" s="49"/>
      <c r="D118" s="49"/>
      <c r="E118" s="49"/>
      <c r="F118" s="49"/>
      <c r="G118" s="49"/>
      <c r="H118" s="49"/>
      <c r="I118" s="49"/>
      <c r="J118" s="49"/>
      <c r="K118" s="49"/>
      <c r="L118" s="49"/>
      <c r="M118" s="49"/>
      <c r="N118" s="49"/>
      <c r="O118" s="49"/>
    </row>
    <row r="119" spans="1:15">
      <c r="A119" s="49"/>
      <c r="B119" s="49"/>
      <c r="C119" s="49"/>
      <c r="D119" s="49"/>
      <c r="E119" s="49"/>
      <c r="F119" s="49"/>
      <c r="G119" s="49"/>
      <c r="H119" s="49"/>
      <c r="I119" s="49"/>
      <c r="J119" s="49"/>
      <c r="K119" s="49"/>
      <c r="L119" s="49"/>
      <c r="M119" s="49"/>
      <c r="N119" s="49"/>
      <c r="O119" s="49"/>
    </row>
    <row r="120" spans="1:15">
      <c r="A120" s="49"/>
      <c r="B120" s="49"/>
      <c r="C120" s="49"/>
      <c r="D120" s="49"/>
      <c r="E120" s="49"/>
      <c r="F120" s="49"/>
      <c r="G120" s="49"/>
      <c r="H120" s="49"/>
      <c r="I120" s="49"/>
      <c r="J120" s="49"/>
      <c r="K120" s="49"/>
      <c r="L120" s="49"/>
      <c r="M120" s="49"/>
      <c r="N120" s="49"/>
      <c r="O120" s="49"/>
    </row>
    <row r="121" spans="1:15">
      <c r="A121" s="49"/>
      <c r="B121" s="49"/>
      <c r="C121" s="49"/>
      <c r="D121" s="49"/>
      <c r="E121" s="49"/>
      <c r="F121" s="49"/>
      <c r="G121" s="49"/>
      <c r="H121" s="49"/>
      <c r="I121" s="49"/>
      <c r="J121" s="49"/>
      <c r="K121" s="49"/>
      <c r="L121" s="49"/>
      <c r="M121" s="49"/>
      <c r="N121" s="49"/>
      <c r="O121" s="49"/>
    </row>
    <row r="122" spans="1:15">
      <c r="A122" s="49"/>
      <c r="B122" s="49"/>
      <c r="C122" s="49"/>
      <c r="D122" s="49"/>
      <c r="E122" s="49"/>
      <c r="F122" s="49"/>
      <c r="G122" s="49"/>
      <c r="H122" s="49"/>
      <c r="I122" s="49"/>
      <c r="J122" s="49"/>
      <c r="K122" s="49"/>
      <c r="L122" s="49"/>
      <c r="M122" s="49"/>
      <c r="N122" s="49"/>
      <c r="O122" s="49"/>
    </row>
    <row r="123" spans="1:15">
      <c r="A123" s="49"/>
      <c r="B123" s="49"/>
      <c r="C123" s="49"/>
      <c r="D123" s="49"/>
      <c r="E123" s="49"/>
      <c r="F123" s="49"/>
      <c r="G123" s="49"/>
      <c r="H123" s="49"/>
      <c r="I123" s="49"/>
      <c r="J123" s="49"/>
      <c r="K123" s="49"/>
      <c r="L123" s="49"/>
      <c r="M123" s="49"/>
      <c r="N123" s="49"/>
      <c r="O123" s="49"/>
    </row>
    <row r="124" spans="1:15">
      <c r="A124" s="49"/>
      <c r="B124" s="49"/>
      <c r="C124" s="49"/>
      <c r="D124" s="49"/>
      <c r="E124" s="49"/>
      <c r="F124" s="49"/>
      <c r="G124" s="49"/>
      <c r="H124" s="49"/>
      <c r="I124" s="49"/>
      <c r="J124" s="49"/>
      <c r="K124" s="49"/>
      <c r="L124" s="49"/>
      <c r="M124" s="49"/>
      <c r="N124" s="49"/>
      <c r="O124" s="49"/>
    </row>
    <row r="125" spans="1:15">
      <c r="A125" s="49"/>
      <c r="B125" s="49"/>
      <c r="C125" s="49"/>
      <c r="D125" s="49"/>
      <c r="E125" s="49"/>
      <c r="F125" s="49"/>
      <c r="G125" s="49"/>
      <c r="H125" s="49"/>
      <c r="I125" s="49"/>
      <c r="J125" s="49"/>
      <c r="K125" s="49"/>
      <c r="L125" s="49"/>
      <c r="M125" s="49"/>
      <c r="N125" s="49"/>
      <c r="O125" s="49"/>
    </row>
    <row r="126" spans="1:15">
      <c r="A126" s="49"/>
      <c r="B126" s="49"/>
      <c r="C126" s="49"/>
      <c r="D126" s="49"/>
      <c r="E126" s="49"/>
      <c r="F126" s="49"/>
      <c r="G126" s="49"/>
      <c r="H126" s="49"/>
      <c r="I126" s="49"/>
      <c r="J126" s="49"/>
      <c r="K126" s="49"/>
      <c r="L126" s="49"/>
      <c r="M126" s="49"/>
      <c r="N126" s="49"/>
      <c r="O126" s="49"/>
    </row>
    <row r="127" spans="1:15">
      <c r="A127" s="49"/>
      <c r="B127" s="49"/>
      <c r="C127" s="49"/>
      <c r="D127" s="49"/>
      <c r="E127" s="49"/>
      <c r="F127" s="49"/>
      <c r="G127" s="49"/>
      <c r="H127" s="49"/>
      <c r="I127" s="49"/>
      <c r="J127" s="49"/>
      <c r="K127" s="49"/>
      <c r="L127" s="49"/>
      <c r="M127" s="49"/>
      <c r="N127" s="49"/>
      <c r="O127" s="49"/>
    </row>
    <row r="128" spans="1:15">
      <c r="A128" s="49"/>
      <c r="B128" s="49"/>
      <c r="C128" s="49"/>
      <c r="D128" s="49"/>
      <c r="E128" s="49"/>
      <c r="F128" s="49"/>
      <c r="G128" s="49"/>
      <c r="H128" s="49"/>
      <c r="I128" s="49"/>
      <c r="J128" s="49"/>
      <c r="K128" s="49"/>
      <c r="L128" s="49"/>
      <c r="M128" s="49"/>
      <c r="N128" s="49"/>
      <c r="O128" s="49"/>
    </row>
    <row r="129" spans="1:15">
      <c r="A129" s="49"/>
      <c r="B129" s="49"/>
      <c r="C129" s="49"/>
      <c r="D129" s="49"/>
      <c r="E129" s="49"/>
      <c r="F129" s="49"/>
      <c r="G129" s="49"/>
      <c r="H129" s="49"/>
      <c r="I129" s="49"/>
      <c r="J129" s="49"/>
      <c r="K129" s="49"/>
      <c r="L129" s="49"/>
      <c r="M129" s="49"/>
      <c r="N129" s="49"/>
      <c r="O129" s="49"/>
    </row>
    <row r="130" spans="1:15">
      <c r="A130" s="49"/>
      <c r="B130" s="49"/>
      <c r="C130" s="49"/>
      <c r="D130" s="49"/>
      <c r="E130" s="49"/>
      <c r="F130" s="49"/>
      <c r="G130" s="49"/>
      <c r="H130" s="49"/>
      <c r="I130" s="49"/>
      <c r="J130" s="49"/>
      <c r="K130" s="49"/>
      <c r="L130" s="49"/>
      <c r="M130" s="49"/>
      <c r="N130" s="49"/>
      <c r="O130" s="49"/>
    </row>
    <row r="131" spans="1:15">
      <c r="A131" s="49"/>
      <c r="B131" s="49"/>
      <c r="C131" s="49"/>
      <c r="D131" s="49"/>
      <c r="E131" s="49"/>
      <c r="F131" s="49"/>
      <c r="G131" s="49"/>
      <c r="H131" s="49"/>
      <c r="I131" s="49"/>
      <c r="J131" s="49"/>
      <c r="K131" s="49"/>
      <c r="L131" s="49"/>
      <c r="M131" s="49"/>
      <c r="N131" s="49"/>
      <c r="O131" s="49"/>
    </row>
    <row r="132" spans="1:15">
      <c r="A132" s="49"/>
      <c r="B132" s="49"/>
      <c r="C132" s="49"/>
      <c r="D132" s="49"/>
      <c r="E132" s="49"/>
      <c r="F132" s="49"/>
      <c r="G132" s="49"/>
      <c r="H132" s="49"/>
      <c r="I132" s="49"/>
      <c r="J132" s="49"/>
      <c r="K132" s="49"/>
      <c r="L132" s="49"/>
      <c r="M132" s="49"/>
      <c r="N132" s="49"/>
      <c r="O132" s="49"/>
    </row>
    <row r="133" spans="1:15">
      <c r="A133" s="49"/>
      <c r="B133" s="49"/>
      <c r="C133" s="49"/>
      <c r="D133" s="49"/>
      <c r="E133" s="49"/>
      <c r="F133" s="49"/>
      <c r="G133" s="49"/>
      <c r="H133" s="49"/>
      <c r="I133" s="49"/>
      <c r="J133" s="49"/>
      <c r="K133" s="49"/>
      <c r="L133" s="49"/>
      <c r="M133" s="49"/>
      <c r="N133" s="49"/>
      <c r="O133" s="49"/>
    </row>
    <row r="134" spans="1:15">
      <c r="A134" s="49"/>
      <c r="B134" s="49"/>
      <c r="C134" s="49"/>
      <c r="D134" s="49"/>
      <c r="E134" s="49"/>
      <c r="F134" s="49"/>
      <c r="G134" s="49"/>
      <c r="H134" s="49"/>
      <c r="I134" s="49"/>
      <c r="J134" s="49"/>
      <c r="K134" s="49"/>
      <c r="L134" s="49"/>
      <c r="M134" s="49"/>
      <c r="N134" s="49"/>
      <c r="O134" s="49"/>
    </row>
    <row r="135" spans="1:15">
      <c r="A135" s="49"/>
      <c r="B135" s="49"/>
      <c r="C135" s="49"/>
      <c r="D135" s="49"/>
      <c r="E135" s="49"/>
      <c r="F135" s="49"/>
      <c r="G135" s="49"/>
      <c r="H135" s="49"/>
      <c r="I135" s="49"/>
      <c r="J135" s="49"/>
      <c r="K135" s="49"/>
      <c r="L135" s="49"/>
      <c r="M135" s="49"/>
      <c r="N135" s="49"/>
      <c r="O135" s="49"/>
    </row>
    <row r="136" spans="1:15">
      <c r="A136" s="49"/>
      <c r="B136" s="49"/>
      <c r="C136" s="49"/>
      <c r="D136" s="49"/>
      <c r="E136" s="49"/>
      <c r="F136" s="49"/>
      <c r="G136" s="49"/>
      <c r="H136" s="49"/>
      <c r="I136" s="49"/>
      <c r="J136" s="49"/>
      <c r="K136" s="49"/>
      <c r="L136" s="49"/>
      <c r="M136" s="49"/>
      <c r="N136" s="49"/>
      <c r="O136" s="49"/>
    </row>
    <row r="137" spans="1:15">
      <c r="A137" s="49"/>
      <c r="B137" s="49"/>
      <c r="C137" s="49"/>
      <c r="D137" s="49"/>
      <c r="E137" s="49"/>
      <c r="F137" s="49"/>
      <c r="G137" s="49"/>
      <c r="H137" s="49"/>
      <c r="I137" s="49"/>
      <c r="J137" s="49"/>
      <c r="K137" s="49"/>
      <c r="L137" s="49"/>
      <c r="M137" s="49"/>
      <c r="N137" s="49"/>
      <c r="O137" s="49"/>
    </row>
    <row r="138" spans="1:15">
      <c r="A138" s="49"/>
      <c r="B138" s="49"/>
      <c r="C138" s="49"/>
      <c r="D138" s="49"/>
      <c r="E138" s="49"/>
      <c r="F138" s="49"/>
      <c r="G138" s="49"/>
      <c r="H138" s="49"/>
      <c r="I138" s="49"/>
      <c r="J138" s="49"/>
      <c r="K138" s="49"/>
      <c r="L138" s="49"/>
      <c r="M138" s="49"/>
      <c r="N138" s="49"/>
      <c r="O138" s="49"/>
    </row>
    <row r="139" spans="1:15">
      <c r="A139" s="49"/>
      <c r="B139" s="49"/>
      <c r="C139" s="49"/>
      <c r="D139" s="49"/>
      <c r="E139" s="49"/>
      <c r="F139" s="49"/>
      <c r="G139" s="49"/>
      <c r="H139" s="49"/>
      <c r="I139" s="49"/>
      <c r="J139" s="49"/>
      <c r="K139" s="49"/>
      <c r="L139" s="49"/>
      <c r="M139" s="49"/>
      <c r="N139" s="49"/>
      <c r="O139" s="49"/>
    </row>
    <row r="140" spans="1:15">
      <c r="A140" s="49"/>
      <c r="B140" s="49"/>
      <c r="C140" s="49"/>
      <c r="D140" s="49"/>
      <c r="E140" s="49"/>
      <c r="F140" s="49"/>
      <c r="G140" s="49"/>
      <c r="H140" s="49"/>
      <c r="I140" s="49"/>
      <c r="J140" s="49"/>
      <c r="K140" s="49"/>
      <c r="L140" s="49"/>
      <c r="M140" s="49"/>
      <c r="N140" s="49"/>
      <c r="O140" s="49"/>
    </row>
    <row r="141" spans="1:15">
      <c r="A141" s="49"/>
      <c r="B141" s="49"/>
      <c r="C141" s="49"/>
      <c r="D141" s="49"/>
      <c r="E141" s="49"/>
      <c r="F141" s="49"/>
      <c r="G141" s="49"/>
      <c r="H141" s="49"/>
      <c r="I141" s="49"/>
      <c r="J141" s="49"/>
      <c r="K141" s="49"/>
      <c r="L141" s="49"/>
      <c r="M141" s="49"/>
      <c r="N141" s="49"/>
      <c r="O141" s="49"/>
    </row>
    <row r="142" spans="1:15">
      <c r="A142" s="49"/>
      <c r="B142" s="49"/>
      <c r="C142" s="49"/>
      <c r="D142" s="49"/>
      <c r="E142" s="49"/>
      <c r="F142" s="49"/>
      <c r="G142" s="49"/>
      <c r="H142" s="49"/>
      <c r="I142" s="49"/>
      <c r="J142" s="49"/>
      <c r="K142" s="49"/>
      <c r="L142" s="49"/>
      <c r="M142" s="49"/>
      <c r="N142" s="49"/>
      <c r="O142" s="49"/>
    </row>
    <row r="143" spans="1:15">
      <c r="A143" s="49"/>
      <c r="B143" s="49"/>
      <c r="C143" s="49"/>
      <c r="D143" s="49"/>
      <c r="E143" s="49"/>
      <c r="F143" s="49"/>
      <c r="G143" s="49"/>
      <c r="H143" s="49"/>
      <c r="I143" s="49"/>
      <c r="J143" s="49"/>
      <c r="K143" s="49"/>
      <c r="L143" s="49"/>
      <c r="M143" s="49"/>
      <c r="N143" s="49"/>
      <c r="O143" s="49"/>
    </row>
    <row r="144" spans="1:15">
      <c r="A144" s="49"/>
      <c r="B144" s="49"/>
      <c r="C144" s="49"/>
      <c r="D144" s="49"/>
      <c r="E144" s="49"/>
      <c r="F144" s="49"/>
      <c r="G144" s="49"/>
      <c r="H144" s="49"/>
      <c r="I144" s="49"/>
      <c r="J144" s="49"/>
      <c r="K144" s="49"/>
      <c r="L144" s="49"/>
      <c r="M144" s="49"/>
      <c r="N144" s="49"/>
      <c r="O144" s="49"/>
    </row>
    <row r="145" spans="1:15">
      <c r="A145" s="49"/>
      <c r="B145" s="49"/>
      <c r="C145" s="49"/>
      <c r="D145" s="49"/>
      <c r="E145" s="49"/>
      <c r="F145" s="49"/>
      <c r="G145" s="49"/>
      <c r="H145" s="49"/>
      <c r="I145" s="49"/>
      <c r="J145" s="49"/>
      <c r="K145" s="49"/>
      <c r="L145" s="49"/>
      <c r="M145" s="49"/>
      <c r="N145" s="49"/>
      <c r="O145" s="49"/>
    </row>
    <row r="146" spans="1:15">
      <c r="A146" s="49"/>
      <c r="B146" s="49"/>
      <c r="C146" s="49"/>
      <c r="D146" s="49"/>
      <c r="E146" s="49"/>
      <c r="F146" s="49"/>
      <c r="G146" s="49"/>
      <c r="H146" s="49"/>
      <c r="I146" s="49"/>
      <c r="J146" s="49"/>
      <c r="K146" s="49"/>
      <c r="L146" s="49"/>
      <c r="M146" s="49"/>
      <c r="N146" s="49"/>
      <c r="O146" s="49"/>
    </row>
  </sheetData>
  <mergeCells count="93">
    <mergeCell ref="A70:A79"/>
    <mergeCell ref="B70:B79"/>
    <mergeCell ref="C70:C79"/>
    <mergeCell ref="E70:E79"/>
    <mergeCell ref="F70:F79"/>
    <mergeCell ref="G60:G69"/>
    <mergeCell ref="H60:H69"/>
    <mergeCell ref="M60:M69"/>
    <mergeCell ref="N60:N69"/>
    <mergeCell ref="G70:G79"/>
    <mergeCell ref="H70:H79"/>
    <mergeCell ref="M70:M79"/>
    <mergeCell ref="N70:N79"/>
    <mergeCell ref="O60:O69"/>
    <mergeCell ref="M30:M39"/>
    <mergeCell ref="N40:N49"/>
    <mergeCell ref="O40:O49"/>
    <mergeCell ref="M40:M49"/>
    <mergeCell ref="O30:O39"/>
    <mergeCell ref="M50:M59"/>
    <mergeCell ref="N50:N59"/>
    <mergeCell ref="L8:L9"/>
    <mergeCell ref="O10:O19"/>
    <mergeCell ref="O20:O29"/>
    <mergeCell ref="N30:N39"/>
    <mergeCell ref="I7:M7"/>
    <mergeCell ref="M10:M19"/>
    <mergeCell ref="I18:I19"/>
    <mergeCell ref="J18:J19"/>
    <mergeCell ref="N10:N19"/>
    <mergeCell ref="M20:M29"/>
    <mergeCell ref="N20:N29"/>
    <mergeCell ref="E7:H7"/>
    <mergeCell ref="D7:D9"/>
    <mergeCell ref="I8:I9"/>
    <mergeCell ref="G8:G9"/>
    <mergeCell ref="H8:H9"/>
    <mergeCell ref="A1:C2"/>
    <mergeCell ref="A4:C4"/>
    <mergeCell ref="A8:A9"/>
    <mergeCell ref="B8:B9"/>
    <mergeCell ref="E8:E9"/>
    <mergeCell ref="D4:O4"/>
    <mergeCell ref="D5:O5"/>
    <mergeCell ref="O8:O9"/>
    <mergeCell ref="N8:N9"/>
    <mergeCell ref="N7:O7"/>
    <mergeCell ref="K8:K9"/>
    <mergeCell ref="M8:M9"/>
    <mergeCell ref="F8:F9"/>
    <mergeCell ref="A5:C5"/>
    <mergeCell ref="A6:C6"/>
    <mergeCell ref="D6:N6"/>
    <mergeCell ref="H10:H19"/>
    <mergeCell ref="A20:A29"/>
    <mergeCell ref="E20:E29"/>
    <mergeCell ref="G20:G29"/>
    <mergeCell ref="H20:H29"/>
    <mergeCell ref="E10:E19"/>
    <mergeCell ref="F10:F19"/>
    <mergeCell ref="G10:G19"/>
    <mergeCell ref="B20:B29"/>
    <mergeCell ref="C20:C29"/>
    <mergeCell ref="A10:A19"/>
    <mergeCell ref="C10:C19"/>
    <mergeCell ref="B10:B19"/>
    <mergeCell ref="F20:F29"/>
    <mergeCell ref="B50:B59"/>
    <mergeCell ref="G30:G39"/>
    <mergeCell ref="H30:H39"/>
    <mergeCell ref="G40:G49"/>
    <mergeCell ref="H40:H49"/>
    <mergeCell ref="H50:H59"/>
    <mergeCell ref="C50:C59"/>
    <mergeCell ref="E50:E59"/>
    <mergeCell ref="F50:F59"/>
    <mergeCell ref="G50:G59"/>
    <mergeCell ref="A50:A59"/>
    <mergeCell ref="F40:F49"/>
    <mergeCell ref="B30:B39"/>
    <mergeCell ref="A60:A69"/>
    <mergeCell ref="B60:B69"/>
    <mergeCell ref="C60:C69"/>
    <mergeCell ref="E60:E69"/>
    <mergeCell ref="F60:F69"/>
    <mergeCell ref="A30:A39"/>
    <mergeCell ref="C30:C39"/>
    <mergeCell ref="E30:E39"/>
    <mergeCell ref="A40:A49"/>
    <mergeCell ref="B40:B49"/>
    <mergeCell ref="C40:C49"/>
    <mergeCell ref="E40:E49"/>
    <mergeCell ref="F30:F39"/>
  </mergeCells>
  <conditionalFormatting sqref="H10 H20">
    <cfRule type="containsText" dxfId="586" priority="736" operator="containsText" text="Muy Baja">
      <formula>NOT(ISERROR(SEARCH("Muy Baja",H10)))</formula>
    </cfRule>
    <cfRule type="containsText" dxfId="585" priority="737" operator="containsText" text="Baja">
      <formula>NOT(ISERROR(SEARCH("Baja",H10)))</formula>
    </cfRule>
    <cfRule type="containsText" dxfId="584" priority="738" operator="containsText" text="Muy Alta">
      <formula>NOT(ISERROR(SEARCH("Muy Alta",H10)))</formula>
    </cfRule>
    <cfRule type="containsText" dxfId="583" priority="740" operator="containsText" text="Alta">
      <formula>NOT(ISERROR(SEARCH("Alta",H10)))</formula>
    </cfRule>
    <cfRule type="containsText" dxfId="582" priority="741" operator="containsText" text="Media">
      <formula>NOT(ISERROR(SEARCH("Media",H10)))</formula>
    </cfRule>
    <cfRule type="containsText" dxfId="581" priority="742" operator="containsText" text="Media">
      <formula>NOT(ISERROR(SEARCH("Media",H10)))</formula>
    </cfRule>
    <cfRule type="containsText" dxfId="580" priority="743" operator="containsText" text="Media">
      <formula>NOT(ISERROR(SEARCH("Media",H10)))</formula>
    </cfRule>
    <cfRule type="containsText" dxfId="579" priority="744" operator="containsText" text="Muy Baja">
      <formula>NOT(ISERROR(SEARCH("Muy Baja",H10)))</formula>
    </cfRule>
    <cfRule type="containsText" dxfId="578" priority="745" operator="containsText" text="Baja">
      <formula>NOT(ISERROR(SEARCH("Baja",H10)))</formula>
    </cfRule>
    <cfRule type="containsText" dxfId="577" priority="746" operator="containsText" text="Muy Baja">
      <formula>NOT(ISERROR(SEARCH("Muy Baja",H10)))</formula>
    </cfRule>
    <cfRule type="containsText" dxfId="576" priority="747" operator="containsText" text="Muy Baja">
      <formula>NOT(ISERROR(SEARCH("Muy Baja",H10)))</formula>
    </cfRule>
    <cfRule type="containsText" dxfId="575" priority="748" operator="containsText" text="Muy Baja">
      <formula>NOT(ISERROR(SEARCH("Muy Baja",H10)))</formula>
    </cfRule>
    <cfRule type="containsText" dxfId="574" priority="749" operator="containsText" text="Muy Baja'Tabla probabilidad'!">
      <formula>NOT(ISERROR(SEARCH("Muy Baja'Tabla probabilidad'!",H10)))</formula>
    </cfRule>
    <cfRule type="containsText" dxfId="573" priority="750" operator="containsText" text="Muy bajo">
      <formula>NOT(ISERROR(SEARCH("Muy bajo",H10)))</formula>
    </cfRule>
    <cfRule type="containsText" dxfId="572" priority="751" operator="containsText" text="Alta">
      <formula>NOT(ISERROR(SEARCH("Alta",H10)))</formula>
    </cfRule>
    <cfRule type="containsText" dxfId="571" priority="752" operator="containsText" text="Media">
      <formula>NOT(ISERROR(SEARCH("Media",H10)))</formula>
    </cfRule>
    <cfRule type="containsText" dxfId="570" priority="753" operator="containsText" text="Baja">
      <formula>NOT(ISERROR(SEARCH("Baja",H10)))</formula>
    </cfRule>
    <cfRule type="containsText" dxfId="569" priority="754" operator="containsText" text="Muy baja">
      <formula>NOT(ISERROR(SEARCH("Muy baja",H10)))</formula>
    </cfRule>
    <cfRule type="cellIs" dxfId="568" priority="757" operator="between">
      <formula>1</formula>
      <formula>2</formula>
    </cfRule>
    <cfRule type="cellIs" dxfId="567" priority="758" operator="between">
      <formula>0</formula>
      <formula>2</formula>
    </cfRule>
  </conditionalFormatting>
  <conditionalFormatting sqref="H30">
    <cfRule type="containsText" dxfId="566" priority="450" operator="containsText" text="Muy Baja">
      <formula>NOT(ISERROR(SEARCH("Muy Baja",H30)))</formula>
    </cfRule>
    <cfRule type="containsText" dxfId="565" priority="451" operator="containsText" text="Baja">
      <formula>NOT(ISERROR(SEARCH("Baja",H30)))</formula>
    </cfRule>
    <cfRule type="containsText" dxfId="564" priority="452" operator="containsText" text="Muy Alta">
      <formula>NOT(ISERROR(SEARCH("Muy Alta",H30)))</formula>
    </cfRule>
    <cfRule type="containsText" dxfId="563" priority="454" operator="containsText" text="Alta">
      <formula>NOT(ISERROR(SEARCH("Alta",H30)))</formula>
    </cfRule>
    <cfRule type="containsText" dxfId="562" priority="455" operator="containsText" text="Media">
      <formula>NOT(ISERROR(SEARCH("Media",H30)))</formula>
    </cfRule>
    <cfRule type="containsText" dxfId="561" priority="456" operator="containsText" text="Media">
      <formula>NOT(ISERROR(SEARCH("Media",H30)))</formula>
    </cfRule>
    <cfRule type="containsText" dxfId="560" priority="457" operator="containsText" text="Media">
      <formula>NOT(ISERROR(SEARCH("Media",H30)))</formula>
    </cfRule>
    <cfRule type="containsText" dxfId="559" priority="458" operator="containsText" text="Muy Baja">
      <formula>NOT(ISERROR(SEARCH("Muy Baja",H30)))</formula>
    </cfRule>
    <cfRule type="containsText" dxfId="558" priority="459" operator="containsText" text="Baja">
      <formula>NOT(ISERROR(SEARCH("Baja",H30)))</formula>
    </cfRule>
    <cfRule type="containsText" dxfId="557" priority="460" operator="containsText" text="Muy Baja">
      <formula>NOT(ISERROR(SEARCH("Muy Baja",H30)))</formula>
    </cfRule>
    <cfRule type="containsText" dxfId="556" priority="461" operator="containsText" text="Muy Baja">
      <formula>NOT(ISERROR(SEARCH("Muy Baja",H30)))</formula>
    </cfRule>
    <cfRule type="containsText" dxfId="555" priority="462" operator="containsText" text="Muy Baja">
      <formula>NOT(ISERROR(SEARCH("Muy Baja",H30)))</formula>
    </cfRule>
    <cfRule type="containsText" dxfId="554" priority="463" operator="containsText" text="Muy Baja'Tabla probabilidad'!">
      <formula>NOT(ISERROR(SEARCH("Muy Baja'Tabla probabilidad'!",H30)))</formula>
    </cfRule>
    <cfRule type="containsText" dxfId="553" priority="464" operator="containsText" text="Muy bajo">
      <formula>NOT(ISERROR(SEARCH("Muy bajo",H30)))</formula>
    </cfRule>
    <cfRule type="containsText" dxfId="552" priority="465" operator="containsText" text="Alta">
      <formula>NOT(ISERROR(SEARCH("Alta",H30)))</formula>
    </cfRule>
    <cfRule type="containsText" dxfId="551" priority="466" operator="containsText" text="Media">
      <formula>NOT(ISERROR(SEARCH("Media",H30)))</formula>
    </cfRule>
    <cfRule type="containsText" dxfId="550" priority="467" operator="containsText" text="Baja">
      <formula>NOT(ISERROR(SEARCH("Baja",H30)))</formula>
    </cfRule>
    <cfRule type="containsText" dxfId="549" priority="468" operator="containsText" text="Muy baja">
      <formula>NOT(ISERROR(SEARCH("Muy baja",H30)))</formula>
    </cfRule>
    <cfRule type="cellIs" dxfId="548" priority="471" operator="between">
      <formula>1</formula>
      <formula>2</formula>
    </cfRule>
    <cfRule type="cellIs" dxfId="547" priority="472" operator="between">
      <formula>0</formula>
      <formula>2</formula>
    </cfRule>
  </conditionalFormatting>
  <conditionalFormatting sqref="H40 H50">
    <cfRule type="containsText" dxfId="546" priority="129" operator="containsText" text="Muy Baja">
      <formula>NOT(ISERROR(SEARCH("Muy Baja",H40)))</formula>
    </cfRule>
    <cfRule type="containsText" dxfId="545" priority="130" operator="containsText" text="Baja">
      <formula>NOT(ISERROR(SEARCH("Baja",H40)))</formula>
    </cfRule>
    <cfRule type="containsText" dxfId="544" priority="131" operator="containsText" text="Muy Alta">
      <formula>NOT(ISERROR(SEARCH("Muy Alta",H40)))</formula>
    </cfRule>
    <cfRule type="containsText" dxfId="543" priority="133" operator="containsText" text="Alta">
      <formula>NOT(ISERROR(SEARCH("Alta",H40)))</formula>
    </cfRule>
    <cfRule type="containsText" dxfId="542" priority="134" operator="containsText" text="Media">
      <formula>NOT(ISERROR(SEARCH("Media",H40)))</formula>
    </cfRule>
    <cfRule type="containsText" dxfId="541" priority="135" operator="containsText" text="Media">
      <formula>NOT(ISERROR(SEARCH("Media",H40)))</formula>
    </cfRule>
    <cfRule type="containsText" dxfId="540" priority="136" operator="containsText" text="Media">
      <formula>NOT(ISERROR(SEARCH("Media",H40)))</formula>
    </cfRule>
    <cfRule type="containsText" dxfId="539" priority="137" operator="containsText" text="Muy Baja">
      <formula>NOT(ISERROR(SEARCH("Muy Baja",H40)))</formula>
    </cfRule>
    <cfRule type="containsText" dxfId="538" priority="138" operator="containsText" text="Baja">
      <formula>NOT(ISERROR(SEARCH("Baja",H40)))</formula>
    </cfRule>
    <cfRule type="containsText" dxfId="537" priority="139" operator="containsText" text="Muy Baja">
      <formula>NOT(ISERROR(SEARCH("Muy Baja",H40)))</formula>
    </cfRule>
    <cfRule type="containsText" dxfId="536" priority="140" operator="containsText" text="Muy Baja">
      <formula>NOT(ISERROR(SEARCH("Muy Baja",H40)))</formula>
    </cfRule>
    <cfRule type="containsText" dxfId="535" priority="141" operator="containsText" text="Muy Baja">
      <formula>NOT(ISERROR(SEARCH("Muy Baja",H40)))</formula>
    </cfRule>
    <cfRule type="containsText" dxfId="534" priority="142" operator="containsText" text="Muy Baja'Tabla probabilidad'!">
      <formula>NOT(ISERROR(SEARCH("Muy Baja'Tabla probabilidad'!",H40)))</formula>
    </cfRule>
    <cfRule type="containsText" dxfId="533" priority="143" operator="containsText" text="Muy bajo">
      <formula>NOT(ISERROR(SEARCH("Muy bajo",H40)))</formula>
    </cfRule>
    <cfRule type="containsText" dxfId="532" priority="144" operator="containsText" text="Alta">
      <formula>NOT(ISERROR(SEARCH("Alta",H40)))</formula>
    </cfRule>
    <cfRule type="containsText" dxfId="531" priority="145" operator="containsText" text="Media">
      <formula>NOT(ISERROR(SEARCH("Media",H40)))</formula>
    </cfRule>
    <cfRule type="containsText" dxfId="530" priority="146" operator="containsText" text="Baja">
      <formula>NOT(ISERROR(SEARCH("Baja",H40)))</formula>
    </cfRule>
    <cfRule type="containsText" dxfId="529" priority="147" operator="containsText" text="Muy baja">
      <formula>NOT(ISERROR(SEARCH("Muy baja",H40)))</formula>
    </cfRule>
    <cfRule type="cellIs" dxfId="528" priority="150" operator="between">
      <formula>1</formula>
      <formula>2</formula>
    </cfRule>
    <cfRule type="cellIs" dxfId="527" priority="151" operator="between">
      <formula>0</formula>
      <formula>2</formula>
    </cfRule>
  </conditionalFormatting>
  <conditionalFormatting sqref="H60">
    <cfRule type="containsText" dxfId="526" priority="13" operator="containsText" text="Muy Baja">
      <formula>NOT(ISERROR(SEARCH("Muy Baja",H60)))</formula>
    </cfRule>
    <cfRule type="containsText" dxfId="525" priority="14" operator="containsText" text="Baja">
      <formula>NOT(ISERROR(SEARCH("Baja",H60)))</formula>
    </cfRule>
    <cfRule type="containsText" dxfId="524" priority="15" operator="containsText" text="Muy Alta">
      <formula>NOT(ISERROR(SEARCH("Muy Alta",H60)))</formula>
    </cfRule>
    <cfRule type="containsText" dxfId="523" priority="16" operator="containsText" text="Alta">
      <formula>NOT(ISERROR(SEARCH("Alta",H60)))</formula>
    </cfRule>
    <cfRule type="containsText" dxfId="522" priority="17" operator="containsText" text="Media">
      <formula>NOT(ISERROR(SEARCH("Media",H60)))</formula>
    </cfRule>
    <cfRule type="containsText" dxfId="521" priority="18" operator="containsText" text="Media">
      <formula>NOT(ISERROR(SEARCH("Media",H60)))</formula>
    </cfRule>
    <cfRule type="containsText" dxfId="520" priority="19" operator="containsText" text="Media">
      <formula>NOT(ISERROR(SEARCH("Media",H60)))</formula>
    </cfRule>
    <cfRule type="containsText" dxfId="519" priority="20" operator="containsText" text="Muy Baja">
      <formula>NOT(ISERROR(SEARCH("Muy Baja",H60)))</formula>
    </cfRule>
    <cfRule type="containsText" dxfId="518" priority="21" operator="containsText" text="Baja">
      <formula>NOT(ISERROR(SEARCH("Baja",H60)))</formula>
    </cfRule>
    <cfRule type="containsText" dxfId="517" priority="22" operator="containsText" text="Muy Baja">
      <formula>NOT(ISERROR(SEARCH("Muy Baja",H60)))</formula>
    </cfRule>
    <cfRule type="containsText" dxfId="516" priority="23" operator="containsText" text="Muy Baja">
      <formula>NOT(ISERROR(SEARCH("Muy Baja",H60)))</formula>
    </cfRule>
    <cfRule type="containsText" dxfId="515" priority="24" operator="containsText" text="Muy Baja">
      <formula>NOT(ISERROR(SEARCH("Muy Baja",H60)))</formula>
    </cfRule>
    <cfRule type="containsText" dxfId="514" priority="25" operator="containsText" text="Muy Baja'Tabla probabilidad'!">
      <formula>NOT(ISERROR(SEARCH("Muy Baja'Tabla probabilidad'!",H60)))</formula>
    </cfRule>
    <cfRule type="containsText" dxfId="513" priority="26" operator="containsText" text="Muy bajo">
      <formula>NOT(ISERROR(SEARCH("Muy bajo",H60)))</formula>
    </cfRule>
    <cfRule type="containsText" dxfId="512" priority="27" operator="containsText" text="Alta">
      <formula>NOT(ISERROR(SEARCH("Alta",H60)))</formula>
    </cfRule>
    <cfRule type="containsText" dxfId="511" priority="28" operator="containsText" text="Media">
      <formula>NOT(ISERROR(SEARCH("Media",H60)))</formula>
    </cfRule>
    <cfRule type="containsText" dxfId="510" priority="29" operator="containsText" text="Baja">
      <formula>NOT(ISERROR(SEARCH("Baja",H60)))</formula>
    </cfRule>
    <cfRule type="containsText" dxfId="509" priority="30" operator="containsText" text="Muy baja">
      <formula>NOT(ISERROR(SEARCH("Muy baja",H60)))</formula>
    </cfRule>
    <cfRule type="cellIs" dxfId="508" priority="33" operator="between">
      <formula>1</formula>
      <formula>2</formula>
    </cfRule>
    <cfRule type="cellIs" dxfId="507" priority="34" operator="between">
      <formula>0</formula>
      <formula>2</formula>
    </cfRule>
  </conditionalFormatting>
  <conditionalFormatting sqref="H70">
    <cfRule type="containsText" dxfId="506" priority="55" operator="containsText" text="Muy Baja">
      <formula>NOT(ISERROR(SEARCH("Muy Baja",H70)))</formula>
    </cfRule>
    <cfRule type="containsText" dxfId="505" priority="56" operator="containsText" text="Baja">
      <formula>NOT(ISERROR(SEARCH("Baja",H70)))</formula>
    </cfRule>
    <cfRule type="containsText" dxfId="504" priority="57" operator="containsText" text="Muy Alta">
      <formula>NOT(ISERROR(SEARCH("Muy Alta",H70)))</formula>
    </cfRule>
    <cfRule type="containsText" dxfId="503" priority="58" operator="containsText" text="Alta">
      <formula>NOT(ISERROR(SEARCH("Alta",H70)))</formula>
    </cfRule>
    <cfRule type="containsText" dxfId="502" priority="59" operator="containsText" text="Media">
      <formula>NOT(ISERROR(SEARCH("Media",H70)))</formula>
    </cfRule>
    <cfRule type="containsText" dxfId="501" priority="60" operator="containsText" text="Media">
      <formula>NOT(ISERROR(SEARCH("Media",H70)))</formula>
    </cfRule>
    <cfRule type="containsText" dxfId="500" priority="61" operator="containsText" text="Media">
      <formula>NOT(ISERROR(SEARCH("Media",H70)))</formula>
    </cfRule>
    <cfRule type="containsText" dxfId="499" priority="62" operator="containsText" text="Muy Baja">
      <formula>NOT(ISERROR(SEARCH("Muy Baja",H70)))</formula>
    </cfRule>
    <cfRule type="containsText" dxfId="498" priority="63" operator="containsText" text="Baja">
      <formula>NOT(ISERROR(SEARCH("Baja",H70)))</formula>
    </cfRule>
    <cfRule type="containsText" dxfId="497" priority="64" operator="containsText" text="Muy Baja">
      <formula>NOT(ISERROR(SEARCH("Muy Baja",H70)))</formula>
    </cfRule>
    <cfRule type="containsText" dxfId="496" priority="65" operator="containsText" text="Muy Baja">
      <formula>NOT(ISERROR(SEARCH("Muy Baja",H70)))</formula>
    </cfRule>
    <cfRule type="containsText" dxfId="495" priority="66" operator="containsText" text="Muy Baja">
      <formula>NOT(ISERROR(SEARCH("Muy Baja",H70)))</formula>
    </cfRule>
    <cfRule type="containsText" dxfId="494" priority="67" operator="containsText" text="Muy Baja'Tabla probabilidad'!">
      <formula>NOT(ISERROR(SEARCH("Muy Baja'Tabla probabilidad'!",H70)))</formula>
    </cfRule>
    <cfRule type="containsText" dxfId="493" priority="68" operator="containsText" text="Muy bajo">
      <formula>NOT(ISERROR(SEARCH("Muy bajo",H70)))</formula>
    </cfRule>
    <cfRule type="containsText" dxfId="492" priority="69" operator="containsText" text="Alta">
      <formula>NOT(ISERROR(SEARCH("Alta",H70)))</formula>
    </cfRule>
    <cfRule type="containsText" dxfId="491" priority="70" operator="containsText" text="Media">
      <formula>NOT(ISERROR(SEARCH("Media",H70)))</formula>
    </cfRule>
    <cfRule type="containsText" dxfId="490" priority="71" operator="containsText" text="Baja">
      <formula>NOT(ISERROR(SEARCH("Baja",H70)))</formula>
    </cfRule>
    <cfRule type="containsText" dxfId="489" priority="72" operator="containsText" text="Muy baja">
      <formula>NOT(ISERROR(SEARCH("Muy baja",H70)))</formula>
    </cfRule>
    <cfRule type="cellIs" dxfId="488" priority="73" operator="between">
      <formula>1</formula>
      <formula>2</formula>
    </cfRule>
    <cfRule type="cellIs" dxfId="487" priority="74" operator="between">
      <formula>0</formula>
      <formula>2</formula>
    </cfRule>
  </conditionalFormatting>
  <conditionalFormatting sqref="K10:K79">
    <cfRule type="containsText" dxfId="486" priority="39" operator="containsText" text="Catastrófico">
      <formula>NOT(ISERROR(SEARCH("Catastrófico",K10)))</formula>
    </cfRule>
    <cfRule type="containsText" dxfId="485" priority="40" operator="containsText" text="Mayor">
      <formula>NOT(ISERROR(SEARCH("Mayor",K10)))</formula>
    </cfRule>
    <cfRule type="containsText" dxfId="484" priority="41" operator="containsText" text="Alta">
      <formula>NOT(ISERROR(SEARCH("Alta",K10)))</formula>
    </cfRule>
    <cfRule type="containsText" dxfId="483" priority="42" operator="containsText" text="Moderado">
      <formula>NOT(ISERROR(SEARCH("Moderado",K10)))</formula>
    </cfRule>
    <cfRule type="containsText" dxfId="482" priority="43" operator="containsText" text="Menor">
      <formula>NOT(ISERROR(SEARCH("Menor",K10)))</formula>
    </cfRule>
    <cfRule type="containsText" dxfId="481" priority="44" operator="containsText" text="Leve">
      <formula>NOT(ISERROR(SEARCH("Leve",K10)))</formula>
    </cfRule>
  </conditionalFormatting>
  <conditionalFormatting sqref="M10 M20">
    <cfRule type="containsText" dxfId="480" priority="730" operator="containsText" text="Catastrófico">
      <formula>NOT(ISERROR(SEARCH("Catastrófico",M10)))</formula>
    </cfRule>
    <cfRule type="containsText" dxfId="479" priority="731" operator="containsText" text="Mayor">
      <formula>NOT(ISERROR(SEARCH("Mayor",M10)))</formula>
    </cfRule>
    <cfRule type="containsText" dxfId="478" priority="732" operator="containsText" text="Alta">
      <formula>NOT(ISERROR(SEARCH("Alta",M10)))</formula>
    </cfRule>
    <cfRule type="containsText" dxfId="477" priority="733" operator="containsText" text="Moderado">
      <formula>NOT(ISERROR(SEARCH("Moderado",M10)))</formula>
    </cfRule>
    <cfRule type="containsText" dxfId="476" priority="734" operator="containsText" text="Menor">
      <formula>NOT(ISERROR(SEARCH("Menor",M10)))</formula>
    </cfRule>
    <cfRule type="containsText" dxfId="475" priority="735" operator="containsText" text="Leve">
      <formula>NOT(ISERROR(SEARCH("Leve",M10)))</formula>
    </cfRule>
  </conditionalFormatting>
  <conditionalFormatting sqref="M30">
    <cfRule type="containsText" dxfId="474" priority="444" operator="containsText" text="Catastrófico">
      <formula>NOT(ISERROR(SEARCH("Catastrófico",M30)))</formula>
    </cfRule>
    <cfRule type="containsText" dxfId="473" priority="445" operator="containsText" text="Mayor">
      <formula>NOT(ISERROR(SEARCH("Mayor",M30)))</formula>
    </cfRule>
    <cfRule type="containsText" dxfId="472" priority="446" operator="containsText" text="Alta">
      <formula>NOT(ISERROR(SEARCH("Alta",M30)))</formula>
    </cfRule>
    <cfRule type="containsText" dxfId="471" priority="447" operator="containsText" text="Moderado">
      <formula>NOT(ISERROR(SEARCH("Moderado",M30)))</formula>
    </cfRule>
    <cfRule type="containsText" dxfId="470" priority="448" operator="containsText" text="Menor">
      <formula>NOT(ISERROR(SEARCH("Menor",M30)))</formula>
    </cfRule>
    <cfRule type="containsText" dxfId="469" priority="449" operator="containsText" text="Leve">
      <formula>NOT(ISERROR(SEARCH("Leve",M30)))</formula>
    </cfRule>
  </conditionalFormatting>
  <conditionalFormatting sqref="M40 M50">
    <cfRule type="containsText" dxfId="468" priority="123" operator="containsText" text="Catastrófico">
      <formula>NOT(ISERROR(SEARCH("Catastrófico",M40)))</formula>
    </cfRule>
    <cfRule type="containsText" dxfId="467" priority="124" operator="containsText" text="Mayor">
      <formula>NOT(ISERROR(SEARCH("Mayor",M40)))</formula>
    </cfRule>
    <cfRule type="containsText" dxfId="466" priority="125" operator="containsText" text="Alta">
      <formula>NOT(ISERROR(SEARCH("Alta",M40)))</formula>
    </cfRule>
    <cfRule type="containsText" dxfId="465" priority="126" operator="containsText" text="Moderado">
      <formula>NOT(ISERROR(SEARCH("Moderado",M40)))</formula>
    </cfRule>
    <cfRule type="containsText" dxfId="464" priority="127" operator="containsText" text="Menor">
      <formula>NOT(ISERROR(SEARCH("Menor",M40)))</formula>
    </cfRule>
    <cfRule type="containsText" dxfId="463" priority="128" operator="containsText" text="Leve">
      <formula>NOT(ISERROR(SEARCH("Leve",M40)))</formula>
    </cfRule>
  </conditionalFormatting>
  <conditionalFormatting sqref="M60">
    <cfRule type="containsText" dxfId="462" priority="7" operator="containsText" text="Catastrófico">
      <formula>NOT(ISERROR(SEARCH("Catastrófico",M60)))</formula>
    </cfRule>
    <cfRule type="containsText" dxfId="461" priority="8" operator="containsText" text="Mayor">
      <formula>NOT(ISERROR(SEARCH("Mayor",M60)))</formula>
    </cfRule>
    <cfRule type="containsText" dxfId="460" priority="9" operator="containsText" text="Alta">
      <formula>NOT(ISERROR(SEARCH("Alta",M60)))</formula>
    </cfRule>
    <cfRule type="containsText" dxfId="459" priority="10" operator="containsText" text="Moderado">
      <formula>NOT(ISERROR(SEARCH("Moderado",M60)))</formula>
    </cfRule>
    <cfRule type="containsText" dxfId="458" priority="11" operator="containsText" text="Menor">
      <formula>NOT(ISERROR(SEARCH("Menor",M60)))</formula>
    </cfRule>
    <cfRule type="containsText" dxfId="457" priority="12" operator="containsText" text="Leve">
      <formula>NOT(ISERROR(SEARCH("Leve",M60)))</formula>
    </cfRule>
  </conditionalFormatting>
  <conditionalFormatting sqref="M70">
    <cfRule type="containsText" dxfId="456" priority="45" operator="containsText" text="Catastrófico">
      <formula>NOT(ISERROR(SEARCH("Catastrófico",M70)))</formula>
    </cfRule>
    <cfRule type="containsText" dxfId="455" priority="46" operator="containsText" text="Mayor">
      <formula>NOT(ISERROR(SEARCH("Mayor",M70)))</formula>
    </cfRule>
    <cfRule type="containsText" dxfId="454" priority="47" operator="containsText" text="Alta">
      <formula>NOT(ISERROR(SEARCH("Alta",M70)))</formula>
    </cfRule>
    <cfRule type="containsText" dxfId="453" priority="48" operator="containsText" text="Moderado">
      <formula>NOT(ISERROR(SEARCH("Moderado",M70)))</formula>
    </cfRule>
    <cfRule type="containsText" dxfId="452" priority="49" operator="containsText" text="Menor">
      <formula>NOT(ISERROR(SEARCH("Menor",M70)))</formula>
    </cfRule>
    <cfRule type="containsText" dxfId="451" priority="50" operator="containsText" text="Leve">
      <formula>NOT(ISERROR(SEARCH("Leve",M70)))</formula>
    </cfRule>
  </conditionalFormatting>
  <conditionalFormatting sqref="N30">
    <cfRule type="containsText" dxfId="450" priority="473" operator="containsText" text="Extremo">
      <formula>NOT(ISERROR(SEARCH("Extremo",N30)))</formula>
    </cfRule>
    <cfRule type="containsText" dxfId="449" priority="474" operator="containsText" text="Alto">
      <formula>NOT(ISERROR(SEARCH("Alto",N30)))</formula>
    </cfRule>
    <cfRule type="containsText" dxfId="448" priority="475" operator="containsText" text="Bajo">
      <formula>NOT(ISERROR(SEARCH("Bajo",N30)))</formula>
    </cfRule>
    <cfRule type="containsText" dxfId="447" priority="476" operator="containsText" text="Moderado">
      <formula>NOT(ISERROR(SEARCH("Moderado",N30)))</formula>
    </cfRule>
  </conditionalFormatting>
  <conditionalFormatting sqref="N40 N50">
    <cfRule type="containsText" dxfId="446" priority="152" operator="containsText" text="Extremo">
      <formula>NOT(ISERROR(SEARCH("Extremo",N40)))</formula>
    </cfRule>
    <cfRule type="containsText" dxfId="445" priority="153" operator="containsText" text="Alto">
      <formula>NOT(ISERROR(SEARCH("Alto",N40)))</formula>
    </cfRule>
    <cfRule type="containsText" dxfId="444" priority="154" operator="containsText" text="Bajo">
      <formula>NOT(ISERROR(SEARCH("Bajo",N40)))</formula>
    </cfRule>
    <cfRule type="containsText" dxfId="443" priority="155" operator="containsText" text="Moderado">
      <formula>NOT(ISERROR(SEARCH("Moderado",N40)))</formula>
    </cfRule>
  </conditionalFormatting>
  <conditionalFormatting sqref="N60">
    <cfRule type="containsText" dxfId="442" priority="35" operator="containsText" text="Extremo">
      <formula>NOT(ISERROR(SEARCH("Extremo",N60)))</formula>
    </cfRule>
    <cfRule type="containsText" dxfId="441" priority="36" operator="containsText" text="Alto">
      <formula>NOT(ISERROR(SEARCH("Alto",N60)))</formula>
    </cfRule>
    <cfRule type="containsText" dxfId="440" priority="37" operator="containsText" text="Bajo">
      <formula>NOT(ISERROR(SEARCH("Bajo",N60)))</formula>
    </cfRule>
    <cfRule type="containsText" dxfId="439" priority="38" operator="containsText" text="Moderado">
      <formula>NOT(ISERROR(SEARCH("Moderado",N60)))</formula>
    </cfRule>
  </conditionalFormatting>
  <conditionalFormatting sqref="N70">
    <cfRule type="containsText" dxfId="438" priority="51" operator="containsText" text="Extremo">
      <formula>NOT(ISERROR(SEARCH("Extremo",N70)))</formula>
    </cfRule>
    <cfRule type="containsText" dxfId="437" priority="52" operator="containsText" text="Alto">
      <formula>NOT(ISERROR(SEARCH("Alto",N70)))</formula>
    </cfRule>
    <cfRule type="containsText" dxfId="436" priority="53" operator="containsText" text="Bajo">
      <formula>NOT(ISERROR(SEARCH("Bajo",N70)))</formula>
    </cfRule>
    <cfRule type="containsText" dxfId="435" priority="54" operator="containsText" text="Moderado">
      <formula>NOT(ISERROR(SEARCH("Moderado",N70)))</formula>
    </cfRule>
  </conditionalFormatting>
  <conditionalFormatting sqref="N8:O8">
    <cfRule type="containsText" dxfId="434" priority="111" operator="containsText" text="3- Moderado">
      <formula>NOT(ISERROR(SEARCH("3- Moderado",N8)))</formula>
    </cfRule>
    <cfRule type="containsText" dxfId="433" priority="112" operator="containsText" text="6- Moderado">
      <formula>NOT(ISERROR(SEARCH("6- Moderado",N8)))</formula>
    </cfRule>
    <cfRule type="containsText" dxfId="432" priority="113" operator="containsText" text="4- Moderado">
      <formula>NOT(ISERROR(SEARCH("4- Moderado",N8)))</formula>
    </cfRule>
    <cfRule type="containsText" dxfId="431" priority="114" operator="containsText" text="3- Bajo">
      <formula>NOT(ISERROR(SEARCH("3- Bajo",N8)))</formula>
    </cfRule>
    <cfRule type="containsText" dxfId="430" priority="115" operator="containsText" text="4- Bajo">
      <formula>NOT(ISERROR(SEARCH("4- Bajo",N8)))</formula>
    </cfRule>
    <cfRule type="containsText" dxfId="429" priority="116" operator="containsText" text="1- Bajo">
      <formula>NOT(ISERROR(SEARCH("1- Bajo",N8)))</formula>
    </cfRule>
  </conditionalFormatting>
  <conditionalFormatting sqref="N10:O10 N20:O20">
    <cfRule type="containsText" dxfId="428" priority="1317" operator="containsText" text="Extremo">
      <formula>NOT(ISERROR(SEARCH("Extremo",N10)))</formula>
    </cfRule>
    <cfRule type="containsText" dxfId="427" priority="1318" operator="containsText" text="Alto">
      <formula>NOT(ISERROR(SEARCH("Alto",N10)))</formula>
    </cfRule>
    <cfRule type="containsText" dxfId="426" priority="1319" operator="containsText" text="Bajo">
      <formula>NOT(ISERROR(SEARCH("Bajo",N10)))</formula>
    </cfRule>
    <cfRule type="containsText" dxfId="425" priority="1320" operator="containsText" text="Moderado">
      <formula>NOT(ISERROR(SEARCH("Moderado",N10)))</formula>
    </cfRule>
  </conditionalFormatting>
  <conditionalFormatting sqref="D50:D59">
    <cfRule type="containsText" dxfId="424" priority="1" operator="containsText" text="3- Moderado">
      <formula>NOT(ISERROR(SEARCH("3- Moderado",D50)))</formula>
    </cfRule>
    <cfRule type="containsText" dxfId="423" priority="2" operator="containsText" text="6- Moderado">
      <formula>NOT(ISERROR(SEARCH("6- Moderado",D50)))</formula>
    </cfRule>
    <cfRule type="containsText" dxfId="422" priority="3" operator="containsText" text="4- Moderado">
      <formula>NOT(ISERROR(SEARCH("4- Moderado",D50)))</formula>
    </cfRule>
    <cfRule type="containsText" dxfId="421" priority="4" operator="containsText" text="3- Bajo">
      <formula>NOT(ISERROR(SEARCH("3- Bajo",D50)))</formula>
    </cfRule>
    <cfRule type="containsText" dxfId="420" priority="5" operator="containsText" text="4- Bajo">
      <formula>NOT(ISERROR(SEARCH("4- Bajo",D50)))</formula>
    </cfRule>
    <cfRule type="containsText" dxfId="419" priority="6" operator="containsText" text="1- Bajo">
      <formula>NOT(ISERROR(SEARCH("1- Bajo",D50)))</formula>
    </cfRule>
  </conditionalFormatting>
  <printOptions horizontalCentered="1"/>
  <pageMargins left="0.70866141732283472" right="0.70866141732283472" top="0.74803149606299213" bottom="0.74803149606299213" header="0.31496062992125984" footer="0.31496062992125984"/>
  <pageSetup scale="33" fitToHeight="0" orientation="landscape" r:id="rId1"/>
  <drawing r:id="rId2"/>
  <legacyDrawing r:id="rId3"/>
  <extLst>
    <ext xmlns:x14="http://schemas.microsoft.com/office/spreadsheetml/2009/9/main" uri="{78C0D931-6437-407d-A8EE-F0AAD7539E65}">
      <x14:conditionalFormattings>
        <x14:conditionalFormatting xmlns:xm="http://schemas.microsoft.com/office/excel/2006/main">
          <x14:cfRule type="containsText" priority="755" operator="containsText" id="{D4158494-FAE5-4853-A580-52567E2FD023}">
            <xm:f>NOT(ISERROR(SEARCH('8- Políticas de Administración '!$B$5,H10)))</xm:f>
            <xm:f>'8- Políticas de Administración '!$B$5</xm:f>
            <x14:dxf>
              <font>
                <color rgb="FF006100"/>
              </font>
              <fill>
                <patternFill>
                  <bgColor rgb="FFC6EFCE"/>
                </patternFill>
              </fill>
            </x14:dxf>
          </x14:cfRule>
          <x14:cfRule type="containsText" priority="756" operator="containsText" id="{009A1948-254C-4020-A26D-7181B4E8E5DF}">
            <xm:f>NOT(ISERROR(SEARCH('8- Políticas de Administración '!$B$5,H10)))</xm:f>
            <xm:f>'8- Políticas de Administración '!$B$5</xm:f>
            <x14:dxf>
              <font>
                <color rgb="FF9C0006"/>
              </font>
              <fill>
                <patternFill>
                  <bgColor rgb="FFFFC7CE"/>
                </patternFill>
              </fill>
            </x14:dxf>
          </x14:cfRule>
          <xm:sqref>H10 H20</xm:sqref>
        </x14:conditionalFormatting>
        <x14:conditionalFormatting xmlns:xm="http://schemas.microsoft.com/office/excel/2006/main">
          <x14:cfRule type="containsText" priority="469" operator="containsText" id="{3021BAA8-747A-4B80-B6A0-AF1A14F7983E}">
            <xm:f>NOT(ISERROR(SEARCH('8- Políticas de Administración '!$B$5,H30)))</xm:f>
            <xm:f>'8- Políticas de Administración '!$B$5</xm:f>
            <x14:dxf>
              <font>
                <color rgb="FF006100"/>
              </font>
              <fill>
                <patternFill>
                  <bgColor rgb="FFC6EFCE"/>
                </patternFill>
              </fill>
            </x14:dxf>
          </x14:cfRule>
          <x14:cfRule type="containsText" priority="470" operator="containsText" id="{EF2F67A8-8347-4F31-93F7-2BB1AF3C13A8}">
            <xm:f>NOT(ISERROR(SEARCH('8- Políticas de Administración '!$B$5,H30)))</xm:f>
            <xm:f>'8- Políticas de Administración '!$B$5</xm:f>
            <x14:dxf>
              <font>
                <color rgb="FF9C0006"/>
              </font>
              <fill>
                <patternFill>
                  <bgColor rgb="FFFFC7CE"/>
                </patternFill>
              </fill>
            </x14:dxf>
          </x14:cfRule>
          <xm:sqref>H30</xm:sqref>
        </x14:conditionalFormatting>
        <x14:conditionalFormatting xmlns:xm="http://schemas.microsoft.com/office/excel/2006/main">
          <x14:cfRule type="containsText" priority="148" operator="containsText" id="{2B3FEDF4-D0B4-441F-8A40-7E1D3463898B}">
            <xm:f>NOT(ISERROR(SEARCH('8- Políticas de Administración '!$B$5,H40)))</xm:f>
            <xm:f>'8- Políticas de Administración '!$B$5</xm:f>
            <x14:dxf>
              <font>
                <color rgb="FF006100"/>
              </font>
              <fill>
                <patternFill>
                  <bgColor rgb="FFC6EFCE"/>
                </patternFill>
              </fill>
            </x14:dxf>
          </x14:cfRule>
          <x14:cfRule type="containsText" priority="149" operator="containsText" id="{F7F81A75-B421-4FA0-993A-B0036E3C271B}">
            <xm:f>NOT(ISERROR(SEARCH('8- Políticas de Administración '!$B$5,H40)))</xm:f>
            <xm:f>'8- Políticas de Administración '!$B$5</xm:f>
            <x14:dxf>
              <font>
                <color rgb="FF9C0006"/>
              </font>
              <fill>
                <patternFill>
                  <bgColor rgb="FFFFC7CE"/>
                </patternFill>
              </fill>
            </x14:dxf>
          </x14:cfRule>
          <xm:sqref>H40 H50</xm:sqref>
        </x14:conditionalFormatting>
        <x14:conditionalFormatting xmlns:xm="http://schemas.microsoft.com/office/excel/2006/main">
          <x14:cfRule type="containsText" priority="31" operator="containsText" id="{A6AF76C8-57E2-42DB-BFEF-A0554B01F14C}">
            <xm:f>NOT(ISERROR(SEARCH('8- Políticas de Administración '!$B$5,H60)))</xm:f>
            <xm:f>'8- Políticas de Administración '!$B$5</xm:f>
            <x14:dxf>
              <font>
                <color rgb="FF006100"/>
              </font>
              <fill>
                <patternFill>
                  <bgColor rgb="FFC6EFCE"/>
                </patternFill>
              </fill>
            </x14:dxf>
          </x14:cfRule>
          <x14:cfRule type="containsText" priority="32" operator="containsText" id="{3CFC4926-2926-42CF-AABE-D3A4F81A9B4E}">
            <xm:f>NOT(ISERROR(SEARCH('8- Políticas de Administración '!$B$5,H60)))</xm:f>
            <xm:f>'8- Políticas de Administración '!$B$5</xm:f>
            <x14:dxf>
              <font>
                <color rgb="FF9C0006"/>
              </font>
              <fill>
                <patternFill>
                  <bgColor rgb="FFFFC7CE"/>
                </patternFill>
              </fill>
            </x14:dxf>
          </x14:cfRule>
          <xm:sqref>H60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00000000-0002-0000-0400-000000000000}">
          <x14:formula1>
            <xm:f>'8- Políticas de Administración '!$I$17:$I$22</xm:f>
          </x14:formula1>
          <xm:sqref>I10:I79</xm:sqref>
        </x14:dataValidation>
        <x14:dataValidation type="list" allowBlank="1" showInputMessage="1" showErrorMessage="1" xr:uid="{00000000-0002-0000-0400-000001000000}">
          <x14:formula1>
            <xm:f>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xm:f>
          </x14:formula1>
          <xm:sqref>J10:J79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249977111117893"/>
    <pageSetUpPr fitToPage="1"/>
  </sheetPr>
  <dimension ref="A1:JR117"/>
  <sheetViews>
    <sheetView showGridLines="0" topLeftCell="M46" zoomScale="80" zoomScaleNormal="80" zoomScalePageLayoutView="70" workbookViewId="0">
      <selection activeCell="X50" sqref="X50"/>
    </sheetView>
  </sheetViews>
  <sheetFormatPr baseColWidth="10" defaultColWidth="11.42578125" defaultRowHeight="15"/>
  <cols>
    <col min="1" max="1" width="7" customWidth="1"/>
    <col min="2" max="2" width="38.140625" customWidth="1"/>
    <col min="3" max="3" width="52.5703125" style="52" customWidth="1"/>
    <col min="4" max="4" width="5" customWidth="1"/>
    <col min="5" max="5" width="39.42578125" customWidth="1"/>
    <col min="7" max="7" width="12.28515625" bestFit="1" customWidth="1"/>
    <col min="8" max="8" width="14.7109375" bestFit="1" customWidth="1"/>
    <col min="9" max="9" width="13.5703125" customWidth="1"/>
    <col min="10" max="10" width="7.7109375" customWidth="1"/>
    <col min="11" max="11" width="11.7109375" customWidth="1"/>
    <col min="12" max="12" width="25" customWidth="1"/>
    <col min="13" max="13" width="42.7109375" customWidth="1"/>
    <col min="14" max="14" width="7.7109375" customWidth="1"/>
    <col min="15" max="15" width="15.7109375" customWidth="1"/>
    <col min="16" max="17" width="10" customWidth="1"/>
    <col min="18" max="18" width="16.42578125" customWidth="1"/>
    <col min="19" max="19" width="11.42578125" customWidth="1"/>
    <col min="20" max="20" width="26.28515625" style="38" customWidth="1"/>
    <col min="21" max="21" width="18.5703125" style="37" customWidth="1"/>
    <col min="22" max="22" width="22.5703125" style="39" customWidth="1"/>
    <col min="23" max="278" width="11.42578125" style="17"/>
    <col min="279" max="16384" width="11.42578125" style="22"/>
  </cols>
  <sheetData>
    <row r="1" spans="1:278" s="19" customFormat="1" ht="27.75" thickTop="1">
      <c r="A1" s="445"/>
      <c r="B1" s="446"/>
      <c r="C1" s="447"/>
      <c r="D1" s="45"/>
      <c r="E1" s="441" t="s">
        <v>343</v>
      </c>
      <c r="F1" s="442"/>
      <c r="G1" s="442"/>
      <c r="H1" s="442"/>
      <c r="I1" s="442"/>
      <c r="J1" s="442"/>
      <c r="K1" s="442"/>
      <c r="L1" s="442"/>
      <c r="M1" s="442"/>
      <c r="N1" s="442"/>
      <c r="O1" s="442"/>
      <c r="P1" s="442"/>
      <c r="Q1" s="442"/>
      <c r="R1" s="442"/>
      <c r="S1" s="442"/>
      <c r="T1" s="442"/>
      <c r="U1" s="442"/>
      <c r="V1" s="442"/>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c r="JL1" s="18"/>
      <c r="JM1" s="18"/>
      <c r="JN1" s="18"/>
      <c r="JO1" s="18"/>
      <c r="JP1" s="18"/>
      <c r="JQ1" s="18"/>
      <c r="JR1" s="18"/>
    </row>
    <row r="2" spans="1:278" s="19" customFormat="1" ht="27">
      <c r="A2" s="448"/>
      <c r="B2" s="405"/>
      <c r="C2" s="449"/>
      <c r="D2" s="45"/>
      <c r="E2" s="443"/>
      <c r="F2" s="444"/>
      <c r="G2" s="444"/>
      <c r="H2" s="444"/>
      <c r="I2" s="444"/>
      <c r="J2" s="444"/>
      <c r="K2" s="444"/>
      <c r="L2" s="444"/>
      <c r="M2" s="444"/>
      <c r="N2" s="444"/>
      <c r="O2" s="444"/>
      <c r="P2" s="444"/>
      <c r="Q2" s="444"/>
      <c r="R2" s="444"/>
      <c r="S2" s="444"/>
      <c r="T2" s="444"/>
      <c r="U2" s="444"/>
      <c r="V2" s="444"/>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c r="JL2" s="18"/>
      <c r="JM2" s="18"/>
      <c r="JN2" s="18"/>
      <c r="JO2" s="18"/>
      <c r="JP2" s="18"/>
      <c r="JQ2" s="18"/>
      <c r="JR2" s="18"/>
    </row>
    <row r="3" spans="1:278" s="19" customFormat="1" ht="27">
      <c r="A3" s="448"/>
      <c r="B3" s="405"/>
      <c r="C3" s="449"/>
      <c r="D3" s="152"/>
      <c r="E3" s="443"/>
      <c r="F3" s="444"/>
      <c r="G3" s="444"/>
      <c r="H3" s="444"/>
      <c r="I3" s="444"/>
      <c r="J3" s="444"/>
      <c r="K3" s="444"/>
      <c r="L3" s="444"/>
      <c r="M3" s="444"/>
      <c r="N3" s="444"/>
      <c r="O3" s="444"/>
      <c r="P3" s="444"/>
      <c r="Q3" s="444"/>
      <c r="R3" s="444"/>
      <c r="S3" s="444"/>
      <c r="T3" s="444"/>
      <c r="U3" s="444"/>
      <c r="V3" s="444"/>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c r="JL3" s="18"/>
      <c r="JM3" s="18"/>
      <c r="JN3" s="18"/>
      <c r="JO3" s="18"/>
      <c r="JP3" s="18"/>
      <c r="JQ3" s="18"/>
      <c r="JR3" s="18"/>
    </row>
    <row r="4" spans="1:278" s="19" customFormat="1" ht="18">
      <c r="A4" s="406" t="s">
        <v>267</v>
      </c>
      <c r="B4" s="406"/>
      <c r="C4" s="413" t="s">
        <v>5</v>
      </c>
      <c r="D4" s="413"/>
      <c r="E4" s="413"/>
      <c r="F4" s="413"/>
      <c r="G4" s="413"/>
      <c r="H4" s="413"/>
      <c r="I4" s="413"/>
      <c r="J4" s="413"/>
      <c r="K4" s="413"/>
      <c r="L4" s="413"/>
      <c r="M4" s="413"/>
      <c r="N4" s="413"/>
      <c r="O4" s="413"/>
      <c r="P4" s="413"/>
      <c r="Q4" s="413"/>
      <c r="R4" s="413"/>
      <c r="S4" s="413"/>
      <c r="T4" s="413"/>
      <c r="U4" s="413"/>
      <c r="V4" s="413"/>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c r="JL4" s="18"/>
      <c r="JM4" s="18"/>
      <c r="JN4" s="18"/>
      <c r="JO4" s="18"/>
      <c r="JP4" s="18"/>
      <c r="JQ4" s="18"/>
      <c r="JR4" s="18"/>
    </row>
    <row r="5" spans="1:278" s="19" customFormat="1" ht="38.450000000000003" customHeight="1">
      <c r="A5" s="406" t="s">
        <v>269</v>
      </c>
      <c r="B5" s="406"/>
      <c r="C5" s="414" t="s">
        <v>35</v>
      </c>
      <c r="D5" s="414"/>
      <c r="E5" s="414"/>
      <c r="F5" s="414"/>
      <c r="G5" s="414"/>
      <c r="H5" s="414"/>
      <c r="I5" s="414"/>
      <c r="J5" s="414"/>
      <c r="K5" s="414"/>
      <c r="L5" s="414"/>
      <c r="M5" s="414"/>
      <c r="N5" s="414"/>
      <c r="O5" s="414"/>
      <c r="P5" s="414"/>
      <c r="Q5" s="414"/>
      <c r="R5" s="414"/>
      <c r="S5" s="414"/>
      <c r="T5" s="414"/>
      <c r="U5" s="414"/>
      <c r="V5" s="414"/>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c r="JL5" s="18"/>
      <c r="JM5" s="18"/>
      <c r="JN5" s="18"/>
      <c r="JO5" s="18"/>
      <c r="JP5" s="18"/>
      <c r="JQ5" s="18"/>
      <c r="JR5" s="18"/>
    </row>
    <row r="6" spans="1:278" s="19" customFormat="1" ht="18">
      <c r="A6" s="406" t="s">
        <v>270</v>
      </c>
      <c r="B6" s="406"/>
      <c r="C6" s="413" t="s">
        <v>271</v>
      </c>
      <c r="D6" s="413"/>
      <c r="E6" s="413"/>
      <c r="F6" s="413"/>
      <c r="G6" s="413"/>
      <c r="H6" s="413"/>
      <c r="I6" s="413"/>
      <c r="J6" s="413"/>
      <c r="K6" s="413"/>
      <c r="L6" s="413"/>
      <c r="M6" s="413"/>
      <c r="N6" s="413"/>
      <c r="O6" s="413"/>
      <c r="P6" s="413"/>
      <c r="Q6" s="413"/>
      <c r="R6" s="413"/>
      <c r="S6" s="413"/>
      <c r="T6" s="413"/>
      <c r="U6" s="413"/>
      <c r="V6" s="413"/>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c r="JL6" s="18"/>
      <c r="JM6" s="18"/>
      <c r="JN6" s="18"/>
      <c r="JO6" s="18"/>
      <c r="JP6" s="18"/>
      <c r="JQ6" s="18"/>
      <c r="JR6" s="18"/>
    </row>
    <row r="7" spans="1:278" s="19" customFormat="1" ht="17.25" thickBot="1">
      <c r="A7" s="450" t="s">
        <v>272</v>
      </c>
      <c r="B7" s="450"/>
      <c r="C7" s="450"/>
      <c r="D7" s="451" t="s">
        <v>344</v>
      </c>
      <c r="E7" s="431"/>
      <c r="F7" s="431"/>
      <c r="G7" s="431"/>
      <c r="H7" s="431"/>
      <c r="I7" s="431"/>
      <c r="J7" s="431"/>
      <c r="K7" s="431"/>
      <c r="L7" s="431"/>
      <c r="M7" s="431"/>
      <c r="N7" s="431"/>
      <c r="O7" s="431"/>
      <c r="P7" s="431"/>
      <c r="Q7" s="431"/>
      <c r="R7" s="432"/>
      <c r="S7" s="128"/>
      <c r="T7" s="450" t="s">
        <v>345</v>
      </c>
      <c r="U7" s="450"/>
      <c r="V7" s="450"/>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c r="JJ7" s="18"/>
      <c r="JK7" s="18"/>
      <c r="JL7" s="18"/>
      <c r="JM7" s="18"/>
      <c r="JN7" s="18"/>
      <c r="JO7" s="18"/>
      <c r="JP7" s="18"/>
      <c r="JQ7" s="18"/>
      <c r="JR7" s="18"/>
    </row>
    <row r="8" spans="1:278" s="19" customFormat="1" ht="30" customHeight="1" thickTop="1" thickBot="1">
      <c r="A8" s="452" t="s">
        <v>277</v>
      </c>
      <c r="B8" s="453" t="s">
        <v>346</v>
      </c>
      <c r="C8" s="455" t="s">
        <v>273</v>
      </c>
      <c r="D8" s="457" t="s">
        <v>347</v>
      </c>
      <c r="E8" s="459" t="s">
        <v>242</v>
      </c>
      <c r="F8" s="460" t="s">
        <v>348</v>
      </c>
      <c r="G8" s="461"/>
      <c r="H8" s="461"/>
      <c r="I8" s="461"/>
      <c r="J8" s="461"/>
      <c r="K8" s="462"/>
      <c r="L8" s="460" t="s">
        <v>349</v>
      </c>
      <c r="M8" s="461"/>
      <c r="N8" s="461"/>
      <c r="O8" s="461"/>
      <c r="P8" s="461"/>
      <c r="Q8" s="461"/>
      <c r="R8" s="461"/>
      <c r="S8" s="462"/>
      <c r="T8" s="59"/>
      <c r="U8" s="60"/>
      <c r="V8" s="88" t="s">
        <v>350</v>
      </c>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c r="JJ8" s="18"/>
      <c r="JK8" s="18"/>
      <c r="JL8" s="18"/>
      <c r="JM8" s="18"/>
      <c r="JN8" s="18"/>
      <c r="JO8" s="18"/>
      <c r="JP8" s="18"/>
      <c r="JQ8" s="18"/>
      <c r="JR8" s="18"/>
    </row>
    <row r="9" spans="1:278" s="21" customFormat="1" ht="96" customHeight="1" thickTop="1" thickBot="1">
      <c r="A9" s="407"/>
      <c r="B9" s="454"/>
      <c r="C9" s="456"/>
      <c r="D9" s="458"/>
      <c r="E9" s="420"/>
      <c r="F9" s="50" t="s">
        <v>244</v>
      </c>
      <c r="G9" s="50" t="s">
        <v>246</v>
      </c>
      <c r="H9" s="50" t="s">
        <v>351</v>
      </c>
      <c r="I9" s="50" t="s">
        <v>248</v>
      </c>
      <c r="J9" s="124" t="s">
        <v>352</v>
      </c>
      <c r="K9" s="50" t="s">
        <v>254</v>
      </c>
      <c r="L9" s="50" t="s">
        <v>353</v>
      </c>
      <c r="M9" s="121" t="s">
        <v>251</v>
      </c>
      <c r="N9" s="50" t="s">
        <v>354</v>
      </c>
      <c r="O9" s="50" t="s">
        <v>355</v>
      </c>
      <c r="P9" s="50" t="s">
        <v>356</v>
      </c>
      <c r="Q9" s="50" t="s">
        <v>357</v>
      </c>
      <c r="R9" s="124" t="s">
        <v>352</v>
      </c>
      <c r="S9" s="50" t="s">
        <v>358</v>
      </c>
      <c r="T9" s="53" t="s">
        <v>256</v>
      </c>
      <c r="U9" s="53" t="s">
        <v>258</v>
      </c>
      <c r="V9" s="54" t="s">
        <v>359</v>
      </c>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c r="JJ9" s="20"/>
      <c r="JK9" s="20"/>
      <c r="JL9" s="20"/>
      <c r="JM9" s="20"/>
      <c r="JN9" s="20"/>
      <c r="JO9" s="20"/>
      <c r="JP9" s="20"/>
      <c r="JQ9" s="20"/>
      <c r="JR9" s="20"/>
    </row>
    <row r="10" spans="1:278" ht="112.15" customHeight="1">
      <c r="A10" s="395">
        <f>'5- Identificación de Riesgos'!A10</f>
        <v>1</v>
      </c>
      <c r="B10" s="365" t="str">
        <f>'5- Identificación de Riesgos'!B10</f>
        <v xml:space="preserve">Ejecutar procesos de selección en los cuales los resultados  no estén acordes con los  requisitos y principios  establecidos </v>
      </c>
      <c r="C10" s="249" t="str">
        <f>'5- Identificación de Riesgos'!D10</f>
        <v xml:space="preserve">1. Inadecuada revisión, validación y diligenciamiento de los formularios </v>
      </c>
      <c r="D10" s="234">
        <v>1</v>
      </c>
      <c r="E10" s="250" t="s">
        <v>360</v>
      </c>
      <c r="F10" s="234" t="s">
        <v>361</v>
      </c>
      <c r="G10" s="234" t="s">
        <v>361</v>
      </c>
      <c r="H10" s="234" t="s">
        <v>361</v>
      </c>
      <c r="I10" s="234" t="s">
        <v>361</v>
      </c>
      <c r="J10" s="244">
        <f>COUNTIF(F10:I10,"SI")/4</f>
        <v>1</v>
      </c>
      <c r="K10" s="437">
        <f>AVERAGE(J10:J19)</f>
        <v>0.9</v>
      </c>
      <c r="L10" s="234" t="str">
        <f>'5- Identificación de Riesgos'!I10</f>
        <v>Afectación de reputacion,imagén,  credibilidad, satisfacción de usuarios y PI</v>
      </c>
      <c r="M10" s="244" t="s">
        <v>362</v>
      </c>
      <c r="N10" s="234" t="s">
        <v>363</v>
      </c>
      <c r="O10" s="234" t="s">
        <v>363</v>
      </c>
      <c r="P10" s="234" t="s">
        <v>361</v>
      </c>
      <c r="Q10" s="234" t="s">
        <v>361</v>
      </c>
      <c r="R10" s="244">
        <f>SUM(COUNTIF(N10,"SI")*25%,COUNTIF(O10,"SI")*40%,COUNTIF(P10,"SI")*25%,COUNTIF(Q10,"SI")*10%)</f>
        <v>0.35</v>
      </c>
      <c r="S10" s="437">
        <f>AVERAGE(R10:R19)</f>
        <v>0.55000000000000004</v>
      </c>
      <c r="T10" s="385" t="str">
        <f>CONCATENATE(INDEX('8- Políticas de Administración '!$B$6:$F$10,MATCH(ROUND(IF((RIGHT('5- Identificación de Riesgos'!H10,1)-'6- Valoración Controles'!K10)&lt;1,1,(RIGHT('5- Identificación de Riesgos'!H10,1)-'6- Valoración Controles'!K10)),0),'8- Políticas de Administración '!$F$6:$F$10,0),1)," - ",ROUND(IF((RIGHT('5- Identificación de Riesgos'!H10,1)-'6- Valoración Controles'!K10)&lt;1,1,(RIGHT('5- Identificación de Riesgos'!H10,1)-'6- Valoración Controles'!K10)),0))</f>
        <v>Baja - 2</v>
      </c>
      <c r="U10" s="365" t="str">
        <f>CONCATENATE(INDEX('8- Políticas de Administración '!$B$17:$F$21,MATCH(ROUND(IF((RIGHT('5- Identificación de Riesgos'!M10,1)-'6- Valoración Controles'!S10)&lt;1,1,(RIGHT('5- Identificación de Riesgos'!M10,1)-'6- Valoración Controles'!S10)),0),'8- Políticas de Administración '!$F$17:$F$21,0),1)," - ",ROUND(IF((RIGHT('5- Identificación de Riesgos'!M10,1)-'6- Valoración Controles'!S10)&lt;1,1,(RIGHT('5- Identificación de Riesgos'!M10,1)-'6- Valoración Controles'!S10)),0))</f>
        <v>Leve - 1</v>
      </c>
      <c r="V10" s="427" t="str">
        <f>CONCATENATE(VLOOKUP((LEFT(T10,LEN(T10)-4)&amp;LEFT(U10,LEN(U10)-4)),'9- Matriz de Calor '!$D$18:$E$42,2,0)," - ",RIGHT(T10,1)*RIGHT(U10,1))</f>
        <v>Bajo - 2</v>
      </c>
      <c r="W10" s="251"/>
    </row>
    <row r="11" spans="1:278" ht="67.5" customHeight="1">
      <c r="A11" s="396"/>
      <c r="B11" s="366"/>
      <c r="C11" s="252" t="str">
        <f>'5- Identificación de Riesgos'!D11</f>
        <v xml:space="preserve">2. Falta de oportunidad en el suministro de información </v>
      </c>
      <c r="D11" s="235">
        <v>2</v>
      </c>
      <c r="E11" s="253" t="s">
        <v>364</v>
      </c>
      <c r="F11" s="235" t="s">
        <v>361</v>
      </c>
      <c r="G11" s="235" t="s">
        <v>361</v>
      </c>
      <c r="H11" s="235" t="s">
        <v>361</v>
      </c>
      <c r="I11" s="235" t="s">
        <v>361</v>
      </c>
      <c r="J11" s="242">
        <f t="shared" ref="J11:J23" si="0">COUNTIF(F11:I11,"SI")/4</f>
        <v>1</v>
      </c>
      <c r="K11" s="438"/>
      <c r="L11" s="234" t="str">
        <f>'5- Identificación de Riesgos'!I11</f>
        <v>Incumplimiento de las metas establecidas</v>
      </c>
      <c r="M11" s="261" t="s">
        <v>365</v>
      </c>
      <c r="N11" s="237" t="s">
        <v>361</v>
      </c>
      <c r="O11" s="237" t="s">
        <v>361</v>
      </c>
      <c r="P11" s="237" t="s">
        <v>363</v>
      </c>
      <c r="Q11" s="237" t="s">
        <v>361</v>
      </c>
      <c r="R11" s="242">
        <f t="shared" ref="R11:R21" si="1">SUM(COUNTIF(N11,"SI")*25%,COUNTIF(O11,"SI")*40%,COUNTIF(P11,"SI")*25%,COUNTIF(Q11,"SI")*10%)</f>
        <v>0.75</v>
      </c>
      <c r="S11" s="438"/>
      <c r="T11" s="386"/>
      <c r="U11" s="366"/>
      <c r="V11" s="428"/>
      <c r="W11" s="251"/>
    </row>
    <row r="12" spans="1:278" ht="60">
      <c r="A12" s="396"/>
      <c r="B12" s="366"/>
      <c r="C12" s="262" t="str">
        <f>'5- Identificación de Riesgos'!D12</f>
        <v xml:space="preserve">3. Insuficiente planta de personal para adelantar los procesos y actividades relacionadas con los procesos de administración de la carrera judicial
</v>
      </c>
      <c r="D12" s="235">
        <v>3</v>
      </c>
      <c r="E12" s="253" t="s">
        <v>366</v>
      </c>
      <c r="F12" s="235" t="s">
        <v>361</v>
      </c>
      <c r="G12" s="235" t="s">
        <v>361</v>
      </c>
      <c r="H12" s="235" t="s">
        <v>363</v>
      </c>
      <c r="I12" s="235" t="s">
        <v>361</v>
      </c>
      <c r="J12" s="242">
        <f t="shared" si="0"/>
        <v>0.75</v>
      </c>
      <c r="K12" s="438"/>
      <c r="L12" s="234">
        <f>'5- Identificación de Riesgos'!I12</f>
        <v>0</v>
      </c>
      <c r="M12" s="253"/>
      <c r="N12" s="235"/>
      <c r="O12" s="235"/>
      <c r="P12" s="235"/>
      <c r="Q12" s="235"/>
      <c r="R12" s="242"/>
      <c r="S12" s="438"/>
      <c r="T12" s="386"/>
      <c r="U12" s="366"/>
      <c r="V12" s="428"/>
      <c r="W12" s="251"/>
    </row>
    <row r="13" spans="1:278" ht="25.5">
      <c r="A13" s="396"/>
      <c r="B13" s="366"/>
      <c r="C13" s="252" t="str">
        <f>'5- Identificación de Riesgos'!D13</f>
        <v>4. Alto volumen de carga laboral</v>
      </c>
      <c r="D13" s="235">
        <v>4</v>
      </c>
      <c r="E13" s="253" t="s">
        <v>366</v>
      </c>
      <c r="F13" s="235" t="s">
        <v>361</v>
      </c>
      <c r="G13" s="235" t="s">
        <v>361</v>
      </c>
      <c r="H13" s="235" t="s">
        <v>363</v>
      </c>
      <c r="I13" s="235" t="s">
        <v>361</v>
      </c>
      <c r="J13" s="242">
        <f t="shared" si="0"/>
        <v>0.75</v>
      </c>
      <c r="K13" s="438"/>
      <c r="L13" s="234">
        <f>'5- Identificación de Riesgos'!I13</f>
        <v>0</v>
      </c>
      <c r="M13" s="253"/>
      <c r="N13" s="235"/>
      <c r="O13" s="235"/>
      <c r="P13" s="235"/>
      <c r="Q13" s="235"/>
      <c r="R13" s="242"/>
      <c r="S13" s="438"/>
      <c r="T13" s="386"/>
      <c r="U13" s="366"/>
      <c r="V13" s="428"/>
      <c r="W13" s="251"/>
    </row>
    <row r="14" spans="1:278" ht="25.5">
      <c r="A14" s="396"/>
      <c r="B14" s="366"/>
      <c r="C14" s="252" t="str">
        <f>'5- Identificación de Riesgos'!D14</f>
        <v xml:space="preserve">5. Fallas en los sistemas de información </v>
      </c>
      <c r="D14" s="235">
        <v>5</v>
      </c>
      <c r="E14" s="253" t="s">
        <v>367</v>
      </c>
      <c r="F14" s="235" t="s">
        <v>361</v>
      </c>
      <c r="G14" s="235" t="s">
        <v>361</v>
      </c>
      <c r="H14" s="235" t="s">
        <v>361</v>
      </c>
      <c r="I14" s="235" t="s">
        <v>361</v>
      </c>
      <c r="J14" s="242">
        <f t="shared" si="0"/>
        <v>1</v>
      </c>
      <c r="K14" s="438"/>
      <c r="L14" s="234">
        <f>'5- Identificación de Riesgos'!I14</f>
        <v>0</v>
      </c>
      <c r="M14" s="253"/>
      <c r="N14" s="235"/>
      <c r="O14" s="235"/>
      <c r="P14" s="235"/>
      <c r="Q14" s="235"/>
      <c r="R14" s="242"/>
      <c r="S14" s="438"/>
      <c r="T14" s="386"/>
      <c r="U14" s="366"/>
      <c r="V14" s="428"/>
      <c r="W14" s="251"/>
    </row>
    <row r="15" spans="1:278">
      <c r="A15" s="396"/>
      <c r="B15" s="366"/>
      <c r="C15" s="252">
        <f>'5- Identificación de Riesgos'!D15</f>
        <v>0</v>
      </c>
      <c r="D15" s="235"/>
      <c r="E15" s="253"/>
      <c r="F15" s="235"/>
      <c r="G15" s="235"/>
      <c r="H15" s="235"/>
      <c r="I15" s="235"/>
      <c r="J15" s="242"/>
      <c r="K15" s="438"/>
      <c r="L15" s="234">
        <f>'5- Identificación de Riesgos'!I15</f>
        <v>0</v>
      </c>
      <c r="M15" s="242"/>
      <c r="N15" s="235"/>
      <c r="O15" s="235"/>
      <c r="P15" s="235"/>
      <c r="Q15" s="235"/>
      <c r="R15" s="242"/>
      <c r="S15" s="438"/>
      <c r="T15" s="386"/>
      <c r="U15" s="366"/>
      <c r="V15" s="428"/>
      <c r="W15" s="251"/>
    </row>
    <row r="16" spans="1:278">
      <c r="A16" s="396"/>
      <c r="B16" s="366"/>
      <c r="C16" s="252">
        <f>'5- Identificación de Riesgos'!D16</f>
        <v>0</v>
      </c>
      <c r="D16" s="235"/>
      <c r="E16" s="253"/>
      <c r="F16" s="235"/>
      <c r="G16" s="235"/>
      <c r="H16" s="235"/>
      <c r="I16" s="235"/>
      <c r="J16" s="242"/>
      <c r="K16" s="438"/>
      <c r="L16" s="234">
        <f>'5- Identificación de Riesgos'!I16</f>
        <v>0</v>
      </c>
      <c r="M16" s="242"/>
      <c r="N16" s="235"/>
      <c r="O16" s="235"/>
      <c r="P16" s="235"/>
      <c r="Q16" s="235"/>
      <c r="R16" s="242"/>
      <c r="S16" s="438"/>
      <c r="T16" s="386"/>
      <c r="U16" s="366"/>
      <c r="V16" s="428"/>
      <c r="W16" s="251"/>
    </row>
    <row r="17" spans="1:23">
      <c r="A17" s="396"/>
      <c r="B17" s="366"/>
      <c r="C17" s="252">
        <f>'5- Identificación de Riesgos'!D19</f>
        <v>0</v>
      </c>
      <c r="D17" s="235"/>
      <c r="E17" s="253"/>
      <c r="F17" s="235"/>
      <c r="G17" s="235"/>
      <c r="H17" s="235"/>
      <c r="I17" s="235"/>
      <c r="J17" s="242"/>
      <c r="K17" s="438"/>
      <c r="L17" s="234">
        <f>'5- Identificación de Riesgos'!I17</f>
        <v>0</v>
      </c>
      <c r="M17" s="242"/>
      <c r="N17" s="235"/>
      <c r="O17" s="235"/>
      <c r="P17" s="235"/>
      <c r="Q17" s="235"/>
      <c r="R17" s="242"/>
      <c r="S17" s="438"/>
      <c r="T17" s="386"/>
      <c r="U17" s="366"/>
      <c r="V17" s="428"/>
      <c r="W17" s="251"/>
    </row>
    <row r="18" spans="1:23">
      <c r="A18" s="396"/>
      <c r="B18" s="366"/>
      <c r="C18" s="252"/>
      <c r="D18" s="235"/>
      <c r="E18" s="253"/>
      <c r="F18" s="235"/>
      <c r="G18" s="235"/>
      <c r="H18" s="235"/>
      <c r="I18" s="235"/>
      <c r="J18" s="242"/>
      <c r="K18" s="438"/>
      <c r="L18" s="234">
        <f>'5- Identificación de Riesgos'!I18</f>
        <v>0</v>
      </c>
      <c r="M18" s="242"/>
      <c r="N18" s="235"/>
      <c r="O18" s="235"/>
      <c r="P18" s="235"/>
      <c r="Q18" s="235"/>
      <c r="R18" s="242"/>
      <c r="S18" s="438"/>
      <c r="T18" s="386"/>
      <c r="U18" s="366"/>
      <c r="V18" s="428"/>
      <c r="W18" s="251"/>
    </row>
    <row r="19" spans="1:23">
      <c r="A19" s="397"/>
      <c r="B19" s="367"/>
      <c r="C19" s="254"/>
      <c r="D19" s="236"/>
      <c r="E19" s="255"/>
      <c r="F19" s="236"/>
      <c r="G19" s="236"/>
      <c r="H19" s="236"/>
      <c r="I19" s="236"/>
      <c r="J19" s="243"/>
      <c r="K19" s="439"/>
      <c r="L19" s="234">
        <f>'5- Identificación de Riesgos'!I19</f>
        <v>0</v>
      </c>
      <c r="M19" s="243"/>
      <c r="N19" s="236"/>
      <c r="O19" s="236"/>
      <c r="P19" s="236"/>
      <c r="Q19" s="236"/>
      <c r="R19" s="243"/>
      <c r="S19" s="439"/>
      <c r="T19" s="387"/>
      <c r="U19" s="367"/>
      <c r="V19" s="429"/>
      <c r="W19" s="251"/>
    </row>
    <row r="20" spans="1:23" ht="60">
      <c r="A20" s="395">
        <f>'5- Identificación de Riesgos'!A20</f>
        <v>2</v>
      </c>
      <c r="B20" s="365" t="str">
        <f>'5- Identificación de Riesgos'!B20</f>
        <v xml:space="preserve">Gestionar  traslados de personal que no se ajusten a las condiciones requeridas  </v>
      </c>
      <c r="C20" s="249" t="str">
        <f>'5- Identificación de Riesgos'!D20</f>
        <v>1. Información imprecisa presentada por los nominadores.</v>
      </c>
      <c r="D20" s="234">
        <v>1</v>
      </c>
      <c r="E20" s="253" t="s">
        <v>368</v>
      </c>
      <c r="F20" s="234" t="s">
        <v>361</v>
      </c>
      <c r="G20" s="234" t="s">
        <v>361</v>
      </c>
      <c r="H20" s="234" t="s">
        <v>361</v>
      </c>
      <c r="I20" s="234" t="s">
        <v>361</v>
      </c>
      <c r="J20" s="244">
        <f t="shared" si="0"/>
        <v>1</v>
      </c>
      <c r="K20" s="437">
        <f>AVERAGE(J20:J29)</f>
        <v>0.875</v>
      </c>
      <c r="L20" s="234" t="str">
        <f>'5- Identificación de Riesgos'!I20</f>
        <v>Afectación de reputacion,imagén,  credibilidad, satisfacción de usuarios y PI</v>
      </c>
      <c r="M20" s="244" t="s">
        <v>362</v>
      </c>
      <c r="N20" s="234" t="s">
        <v>363</v>
      </c>
      <c r="O20" s="234" t="s">
        <v>363</v>
      </c>
      <c r="P20" s="234" t="s">
        <v>361</v>
      </c>
      <c r="Q20" s="234" t="s">
        <v>361</v>
      </c>
      <c r="R20" s="244">
        <f t="shared" si="1"/>
        <v>0.35</v>
      </c>
      <c r="S20" s="437">
        <f t="shared" ref="S20" si="2">AVERAGE(R20:R29)</f>
        <v>0.55000000000000004</v>
      </c>
      <c r="T20" s="385" t="str">
        <f>CONCATENATE(INDEX('8- Políticas de Administración '!$B$6:$F$10,MATCH(ROUND(IF((RIGHT('5- Identificación de Riesgos'!H20,1)-'6- Valoración Controles'!K20)&lt;1,1,(RIGHT('5- Identificación de Riesgos'!H20,1)-'6- Valoración Controles'!K20)),0),'8- Políticas de Administración '!$F$6:$F$10,0),1)," - ",ROUND(IF((RIGHT('5- Identificación de Riesgos'!H20,1)-'6- Valoración Controles'!K20)&lt;1,1,(RIGHT('5- Identificación de Riesgos'!H20,1)-'6- Valoración Controles'!K20)),0))</f>
        <v>Muy Baja - 1</v>
      </c>
      <c r="U20" s="365" t="str">
        <f>CONCATENATE(INDEX('8- Políticas de Administración '!$B$17:$F$21,MATCH(ROUND(IF((RIGHT('5- Identificación de Riesgos'!M20,1)-'6- Valoración Controles'!S20)&lt;1,1,(RIGHT('5- Identificación de Riesgos'!M20,1)-'6- Valoración Controles'!S20)),0),'8- Políticas de Administración '!$F$17:$F$21,0),1)," - ",ROUND(IF((RIGHT('5- Identificación de Riesgos'!M20,1)-'6- Valoración Controles'!S20)&lt;1,1,(RIGHT('5- Identificación de Riesgos'!M20,1)-'6- Valoración Controles'!S20)),0))</f>
        <v>Leve - 1</v>
      </c>
      <c r="V20" s="427" t="str">
        <f>CONCATENATE(VLOOKUP((LEFT(T20,LEN(T20)-4)&amp;LEFT(U20,LEN(U20)-4)),'9- Matriz de Calor '!$D$18:$E$42,2,0)," - ",RIGHT(T20,1)*RIGHT(U20,1))</f>
        <v>Bajo - 1</v>
      </c>
      <c r="W20" s="251"/>
    </row>
    <row r="21" spans="1:23" ht="60" customHeight="1">
      <c r="A21" s="396"/>
      <c r="B21" s="366"/>
      <c r="C21" s="249" t="str">
        <f>'5- Identificación de Riesgos'!D21</f>
        <v>2. Desconocimiento del procedimiento de traslados</v>
      </c>
      <c r="D21" s="235">
        <v>2</v>
      </c>
      <c r="E21" s="253" t="s">
        <v>368</v>
      </c>
      <c r="F21" s="235" t="s">
        <v>361</v>
      </c>
      <c r="G21" s="235" t="s">
        <v>361</v>
      </c>
      <c r="H21" s="235" t="s">
        <v>361</v>
      </c>
      <c r="I21" s="235" t="s">
        <v>361</v>
      </c>
      <c r="J21" s="242">
        <f t="shared" si="0"/>
        <v>1</v>
      </c>
      <c r="K21" s="438"/>
      <c r="L21" s="234" t="str">
        <f>'5- Identificación de Riesgos'!I21</f>
        <v>Incumplimiento de las metas establecidas</v>
      </c>
      <c r="M21" s="261" t="s">
        <v>365</v>
      </c>
      <c r="N21" s="237" t="s">
        <v>361</v>
      </c>
      <c r="O21" s="237" t="s">
        <v>361</v>
      </c>
      <c r="P21" s="237" t="s">
        <v>363</v>
      </c>
      <c r="Q21" s="237" t="s">
        <v>361</v>
      </c>
      <c r="R21" s="242">
        <f t="shared" si="1"/>
        <v>0.75</v>
      </c>
      <c r="S21" s="438"/>
      <c r="T21" s="386"/>
      <c r="U21" s="366"/>
      <c r="V21" s="428"/>
      <c r="W21" s="251"/>
    </row>
    <row r="22" spans="1:23" ht="30">
      <c r="A22" s="396"/>
      <c r="B22" s="366"/>
      <c r="C22" s="266" t="str">
        <f>'5- Identificación de Riesgos'!D22</f>
        <v>3. Carencia de una herramienta o mecanismo de seguimiento y control adecuado para minimizar el error</v>
      </c>
      <c r="D22" s="267">
        <v>3</v>
      </c>
      <c r="E22" s="268" t="s">
        <v>369</v>
      </c>
      <c r="F22" s="235" t="s">
        <v>363</v>
      </c>
      <c r="G22" s="235" t="s">
        <v>361</v>
      </c>
      <c r="H22" s="235" t="s">
        <v>361</v>
      </c>
      <c r="I22" s="235" t="s">
        <v>361</v>
      </c>
      <c r="J22" s="242">
        <f t="shared" si="0"/>
        <v>0.75</v>
      </c>
      <c r="K22" s="438"/>
      <c r="L22" s="234">
        <f>'5- Identificación de Riesgos'!I22</f>
        <v>0</v>
      </c>
      <c r="M22" s="242"/>
      <c r="N22" s="235"/>
      <c r="O22" s="235"/>
      <c r="P22" s="235"/>
      <c r="Q22" s="235"/>
      <c r="R22" s="242"/>
      <c r="S22" s="438"/>
      <c r="T22" s="386"/>
      <c r="U22" s="366"/>
      <c r="V22" s="428"/>
      <c r="W22" s="251"/>
    </row>
    <row r="23" spans="1:23" ht="42.75" customHeight="1">
      <c r="A23" s="396"/>
      <c r="B23" s="366"/>
      <c r="C23" s="249" t="str">
        <f>'5- Identificación de Riesgos'!D23</f>
        <v>4. Incremento de solicitudes vía correo electrónico  que supera la capacidad de respuesta de los servidores judiciales.</v>
      </c>
      <c r="D23" s="235">
        <v>4</v>
      </c>
      <c r="E23" s="253" t="s">
        <v>366</v>
      </c>
      <c r="F23" s="235" t="s">
        <v>361</v>
      </c>
      <c r="G23" s="235" t="s">
        <v>361</v>
      </c>
      <c r="H23" s="235" t="s">
        <v>363</v>
      </c>
      <c r="I23" s="235" t="s">
        <v>361</v>
      </c>
      <c r="J23" s="242">
        <f t="shared" si="0"/>
        <v>0.75</v>
      </c>
      <c r="K23" s="438"/>
      <c r="L23" s="234">
        <f>'5- Identificación de Riesgos'!I23</f>
        <v>0</v>
      </c>
      <c r="M23" s="242"/>
      <c r="N23" s="235"/>
      <c r="O23" s="235"/>
      <c r="P23" s="235"/>
      <c r="Q23" s="235"/>
      <c r="R23" s="242"/>
      <c r="S23" s="438"/>
      <c r="T23" s="386"/>
      <c r="U23" s="366"/>
      <c r="V23" s="428"/>
      <c r="W23" s="251"/>
    </row>
    <row r="24" spans="1:23" ht="54.75" customHeight="1">
      <c r="A24" s="396"/>
      <c r="B24" s="366"/>
      <c r="C24" s="249">
        <f>'5- Identificación de Riesgos'!D24</f>
        <v>0</v>
      </c>
      <c r="D24" s="235"/>
      <c r="E24" s="240"/>
      <c r="F24" s="235"/>
      <c r="G24" s="235"/>
      <c r="H24" s="235"/>
      <c r="I24" s="235"/>
      <c r="J24" s="242"/>
      <c r="K24" s="438"/>
      <c r="L24" s="234">
        <f>'5- Identificación de Riesgos'!I24</f>
        <v>0</v>
      </c>
      <c r="M24" s="242"/>
      <c r="N24" s="235"/>
      <c r="O24" s="235"/>
      <c r="P24" s="235"/>
      <c r="Q24" s="235"/>
      <c r="R24" s="242"/>
      <c r="S24" s="438"/>
      <c r="T24" s="386"/>
      <c r="U24" s="366"/>
      <c r="V24" s="428"/>
      <c r="W24" s="251"/>
    </row>
    <row r="25" spans="1:23" ht="15.75" customHeight="1">
      <c r="A25" s="396"/>
      <c r="B25" s="366"/>
      <c r="C25" s="249">
        <f>'5- Identificación de Riesgos'!D25</f>
        <v>0</v>
      </c>
      <c r="D25" s="235"/>
      <c r="E25" s="253"/>
      <c r="F25" s="235"/>
      <c r="G25" s="235"/>
      <c r="H25" s="235"/>
      <c r="I25" s="235"/>
      <c r="J25" s="242"/>
      <c r="K25" s="438"/>
      <c r="L25" s="234">
        <f>'5- Identificación de Riesgos'!I25</f>
        <v>0</v>
      </c>
      <c r="M25" s="242"/>
      <c r="N25" s="235"/>
      <c r="O25" s="235"/>
      <c r="P25" s="235"/>
      <c r="Q25" s="235"/>
      <c r="R25" s="242"/>
      <c r="S25" s="438"/>
      <c r="T25" s="386"/>
      <c r="U25" s="366"/>
      <c r="V25" s="428"/>
      <c r="W25" s="251"/>
    </row>
    <row r="26" spans="1:23" ht="15.75" customHeight="1">
      <c r="A26" s="396"/>
      <c r="B26" s="366"/>
      <c r="C26" s="249">
        <f>'5- Identificación de Riesgos'!D26</f>
        <v>0</v>
      </c>
      <c r="D26" s="235"/>
      <c r="E26" s="253"/>
      <c r="F26" s="235"/>
      <c r="G26" s="235"/>
      <c r="H26" s="235"/>
      <c r="I26" s="235"/>
      <c r="J26" s="242"/>
      <c r="K26" s="438"/>
      <c r="L26" s="234">
        <f>'5- Identificación de Riesgos'!I26</f>
        <v>0</v>
      </c>
      <c r="M26" s="242"/>
      <c r="N26" s="235"/>
      <c r="O26" s="235"/>
      <c r="P26" s="235"/>
      <c r="Q26" s="235"/>
      <c r="R26" s="242"/>
      <c r="S26" s="438"/>
      <c r="T26" s="386"/>
      <c r="U26" s="366"/>
      <c r="V26" s="428"/>
      <c r="W26" s="251"/>
    </row>
    <row r="27" spans="1:23" ht="15.75" customHeight="1">
      <c r="A27" s="396"/>
      <c r="B27" s="366"/>
      <c r="C27" s="249">
        <f>'5- Identificación de Riesgos'!D27</f>
        <v>0</v>
      </c>
      <c r="D27" s="235"/>
      <c r="E27" s="253"/>
      <c r="F27" s="235"/>
      <c r="G27" s="235"/>
      <c r="H27" s="235"/>
      <c r="I27" s="235"/>
      <c r="J27" s="242"/>
      <c r="K27" s="438"/>
      <c r="L27" s="234">
        <f>'5- Identificación de Riesgos'!I27</f>
        <v>0</v>
      </c>
      <c r="M27" s="242"/>
      <c r="N27" s="235"/>
      <c r="O27" s="235"/>
      <c r="P27" s="235"/>
      <c r="Q27" s="235"/>
      <c r="R27" s="242"/>
      <c r="S27" s="438"/>
      <c r="T27" s="386"/>
      <c r="U27" s="366"/>
      <c r="V27" s="428"/>
      <c r="W27" s="251"/>
    </row>
    <row r="28" spans="1:23" ht="15.75" customHeight="1">
      <c r="A28" s="396"/>
      <c r="B28" s="366"/>
      <c r="C28" s="249">
        <f>'5- Identificación de Riesgos'!D28</f>
        <v>0</v>
      </c>
      <c r="D28" s="235"/>
      <c r="E28" s="253"/>
      <c r="F28" s="235"/>
      <c r="G28" s="235"/>
      <c r="H28" s="235"/>
      <c r="I28" s="235"/>
      <c r="J28" s="242"/>
      <c r="K28" s="438"/>
      <c r="L28" s="234">
        <f>'5- Identificación de Riesgos'!I28</f>
        <v>0</v>
      </c>
      <c r="M28" s="242"/>
      <c r="N28" s="235"/>
      <c r="O28" s="235"/>
      <c r="P28" s="235"/>
      <c r="Q28" s="235"/>
      <c r="R28" s="242"/>
      <c r="S28" s="438"/>
      <c r="T28" s="386"/>
      <c r="U28" s="366"/>
      <c r="V28" s="428"/>
      <c r="W28" s="251"/>
    </row>
    <row r="29" spans="1:23" ht="15.75" customHeight="1">
      <c r="A29" s="397"/>
      <c r="B29" s="367"/>
      <c r="C29" s="249">
        <f>'5- Identificación de Riesgos'!D29</f>
        <v>0</v>
      </c>
      <c r="D29" s="236"/>
      <c r="E29" s="256"/>
      <c r="F29" s="236"/>
      <c r="G29" s="236"/>
      <c r="H29" s="236"/>
      <c r="I29" s="236"/>
      <c r="J29" s="243"/>
      <c r="K29" s="439"/>
      <c r="L29" s="234">
        <f>'5- Identificación de Riesgos'!I29</f>
        <v>0</v>
      </c>
      <c r="M29" s="243"/>
      <c r="N29" s="236"/>
      <c r="O29" s="236"/>
      <c r="P29" s="236"/>
      <c r="Q29" s="236"/>
      <c r="R29" s="243"/>
      <c r="S29" s="439"/>
      <c r="T29" s="387"/>
      <c r="U29" s="367"/>
      <c r="V29" s="429"/>
      <c r="W29" s="251"/>
    </row>
    <row r="30" spans="1:23" ht="60">
      <c r="A30" s="395">
        <f>'5- Identificación de Riesgos'!A30</f>
        <v>3</v>
      </c>
      <c r="B30" s="365" t="str">
        <f>'5- Identificación de Riesgos'!B30</f>
        <v xml:space="preserve">Imposibilidad de consolidar la cobertura de la carrera Judicial </v>
      </c>
      <c r="C30" s="249" t="str">
        <f>'5- Identificación de Riesgos'!D30</f>
        <v xml:space="preserve">1. Falta de oportunidad u omisión por parte de los nominadores de reportar las vacantes dentro de los términos establecidos en la Ley. </v>
      </c>
      <c r="D30" s="234">
        <v>1</v>
      </c>
      <c r="E30" s="250" t="s">
        <v>370</v>
      </c>
      <c r="F30" s="234" t="s">
        <v>361</v>
      </c>
      <c r="G30" s="234" t="s">
        <v>361</v>
      </c>
      <c r="H30" s="234" t="s">
        <v>361</v>
      </c>
      <c r="I30" s="234" t="s">
        <v>361</v>
      </c>
      <c r="J30" s="244">
        <f t="shared" ref="J30:J64" si="3">COUNTIF(F30:I30,"SI")/4</f>
        <v>1</v>
      </c>
      <c r="K30" s="437">
        <f>AVERAGE(J30:J39)</f>
        <v>0.91666666666666663</v>
      </c>
      <c r="L30" s="234" t="str">
        <f>'5- Identificación de Riesgos'!I30</f>
        <v>Afectación de reputacion,imagén,  credibilidad, satisfacción de usuarios y PI</v>
      </c>
      <c r="M30" s="244" t="s">
        <v>362</v>
      </c>
      <c r="N30" s="234" t="s">
        <v>363</v>
      </c>
      <c r="O30" s="234" t="s">
        <v>363</v>
      </c>
      <c r="P30" s="234" t="s">
        <v>361</v>
      </c>
      <c r="Q30" s="234" t="s">
        <v>361</v>
      </c>
      <c r="R30" s="244">
        <f t="shared" ref="R30:R61" si="4">SUM(COUNTIF(N30,"SI")*25%,COUNTIF(O30,"SI")*40%,COUNTIF(P30,"SI")*25%,COUNTIF(Q30,"SI")*10%)</f>
        <v>0.35</v>
      </c>
      <c r="S30" s="437">
        <f t="shared" ref="S30" si="5">AVERAGE(R30:R39)</f>
        <v>0.55000000000000004</v>
      </c>
      <c r="T30" s="385" t="str">
        <f>CONCATENATE(INDEX('8- Políticas de Administración '!$B$6:$F$10,MATCH(ROUND(IF((RIGHT('5- Identificación de Riesgos'!H30,1)-'6- Valoración Controles'!K30)&lt;1,1,(RIGHT('5- Identificación de Riesgos'!H30,1)-'6- Valoración Controles'!K30)),0),'8- Políticas de Administración '!$F$6:$F$10,0),1)," - ",ROUND(IF((RIGHT('5- Identificación de Riesgos'!H30,1)-'6- Valoración Controles'!K30)&lt;1,1,(RIGHT('5- Identificación de Riesgos'!H30,1)-'6- Valoración Controles'!K30)),0))</f>
        <v>Baja - 2</v>
      </c>
      <c r="U30" s="365" t="str">
        <f>CONCATENATE(INDEX('8- Políticas de Administración '!$B$17:$F$21,MATCH(ROUND(IF((RIGHT('5- Identificación de Riesgos'!M30,1)-'6- Valoración Controles'!S30)&lt;1,1,(RIGHT('5- Identificación de Riesgos'!M30,1)-'6- Valoración Controles'!S30)),0),'8- Políticas de Administración '!$F$17:$F$21,0),1)," - ",ROUND(IF((RIGHT('5- Identificación de Riesgos'!M30,1)-'6- Valoración Controles'!S30)&lt;1,1,(RIGHT('5- Identificación de Riesgos'!M30,1)-'6- Valoración Controles'!S30)),0))</f>
        <v>Menor - 2</v>
      </c>
      <c r="V30" s="427" t="str">
        <f>CONCATENATE(VLOOKUP((LEFT(T30,LEN(T30)-4)&amp;LEFT(U30,LEN(U30)-4)),'9- Matriz de Calor '!$D$18:$E$42,2,0)," - ",RIGHT(T30,1)*RIGHT(U30,1))</f>
        <v>Moderado - 4</v>
      </c>
      <c r="W30" s="251"/>
    </row>
    <row r="31" spans="1:23" ht="30">
      <c r="A31" s="396"/>
      <c r="B31" s="366"/>
      <c r="C31" s="262" t="str">
        <f>'5- Identificación de Riesgos'!D31</f>
        <v>2. No agotamiento de las listas de elegibles formuladas para proveer las vacantes de los empleados.</v>
      </c>
      <c r="D31" s="235">
        <v>2</v>
      </c>
      <c r="E31" s="253" t="s">
        <v>371</v>
      </c>
      <c r="F31" s="235" t="s">
        <v>361</v>
      </c>
      <c r="G31" s="235" t="s">
        <v>361</v>
      </c>
      <c r="H31" s="235" t="s">
        <v>363</v>
      </c>
      <c r="I31" s="235" t="s">
        <v>361</v>
      </c>
      <c r="J31" s="242">
        <f t="shared" si="3"/>
        <v>0.75</v>
      </c>
      <c r="K31" s="438"/>
      <c r="L31" s="234">
        <f>'5- Identificación de Riesgos'!I31</f>
        <v>0</v>
      </c>
      <c r="M31" s="242"/>
      <c r="N31" s="235"/>
      <c r="O31" s="235"/>
      <c r="P31" s="235"/>
      <c r="Q31" s="235"/>
      <c r="R31" s="242"/>
      <c r="S31" s="438"/>
      <c r="T31" s="386"/>
      <c r="U31" s="366"/>
      <c r="V31" s="428"/>
      <c r="W31" s="251"/>
    </row>
    <row r="32" spans="1:23" ht="45">
      <c r="A32" s="396"/>
      <c r="B32" s="366"/>
      <c r="C32" s="252" t="str">
        <f>'5- Identificación de Riesgos'!D32</f>
        <v>3. Abstención de integrantes de registros de elegibles para optar por sedes vacantes en cargos de carrera que presentan problemas de seguridad y de orden público.</v>
      </c>
      <c r="D32" s="235">
        <v>3</v>
      </c>
      <c r="E32" s="253" t="s">
        <v>372</v>
      </c>
      <c r="F32" s="235" t="s">
        <v>361</v>
      </c>
      <c r="G32" s="235" t="s">
        <v>361</v>
      </c>
      <c r="H32" s="235" t="s">
        <v>361</v>
      </c>
      <c r="I32" s="235" t="s">
        <v>361</v>
      </c>
      <c r="J32" s="242">
        <f t="shared" si="3"/>
        <v>1</v>
      </c>
      <c r="K32" s="438"/>
      <c r="L32" s="234" t="str">
        <f>'5- Identificación de Riesgos'!I32</f>
        <v>Incumplimiento de las metas establecidas</v>
      </c>
      <c r="M32" s="261" t="s">
        <v>365</v>
      </c>
      <c r="N32" s="237" t="s">
        <v>361</v>
      </c>
      <c r="O32" s="237" t="s">
        <v>361</v>
      </c>
      <c r="P32" s="237" t="s">
        <v>363</v>
      </c>
      <c r="Q32" s="237" t="s">
        <v>361</v>
      </c>
      <c r="R32" s="242">
        <f t="shared" si="4"/>
        <v>0.75</v>
      </c>
      <c r="S32" s="438"/>
      <c r="T32" s="386"/>
      <c r="U32" s="366"/>
      <c r="V32" s="428"/>
      <c r="W32" s="251"/>
    </row>
    <row r="33" spans="1:23" ht="30">
      <c r="A33" s="396"/>
      <c r="B33" s="366"/>
      <c r="C33" s="252" t="str">
        <f>'5- Identificación de Riesgos'!D33</f>
        <v xml:space="preserve">4. Declinación de nombramientos de los integrantes de las listas de candidatos o de elegibles. </v>
      </c>
      <c r="D33" s="235">
        <v>4</v>
      </c>
      <c r="E33" s="253" t="s">
        <v>373</v>
      </c>
      <c r="F33" s="235" t="s">
        <v>363</v>
      </c>
      <c r="G33" s="235" t="s">
        <v>363</v>
      </c>
      <c r="H33" s="235" t="s">
        <v>363</v>
      </c>
      <c r="I33" s="235" t="s">
        <v>363</v>
      </c>
      <c r="J33" s="242"/>
      <c r="K33" s="438"/>
      <c r="L33" s="234">
        <f>'5- Identificación de Riesgos'!I33</f>
        <v>0</v>
      </c>
      <c r="M33" s="242"/>
      <c r="N33" s="235"/>
      <c r="O33" s="235"/>
      <c r="P33" s="235"/>
      <c r="Q33" s="235"/>
      <c r="R33" s="242"/>
      <c r="S33" s="438"/>
      <c r="T33" s="386"/>
      <c r="U33" s="366"/>
      <c r="V33" s="428"/>
      <c r="W33" s="251"/>
    </row>
    <row r="34" spans="1:23" ht="15.75" customHeight="1">
      <c r="A34" s="396"/>
      <c r="B34" s="366"/>
      <c r="C34" s="252">
        <f>'5- Identificación de Riesgos'!D34</f>
        <v>0</v>
      </c>
      <c r="D34" s="235"/>
      <c r="E34" s="235"/>
      <c r="F34" s="235"/>
      <c r="G34" s="235"/>
      <c r="H34" s="235"/>
      <c r="I34" s="235"/>
      <c r="J34" s="242"/>
      <c r="K34" s="438"/>
      <c r="L34" s="234">
        <f>'5- Identificación de Riesgos'!I34</f>
        <v>0</v>
      </c>
      <c r="M34" s="242"/>
      <c r="N34" s="235"/>
      <c r="O34" s="235"/>
      <c r="P34" s="235"/>
      <c r="Q34" s="235"/>
      <c r="R34" s="242"/>
      <c r="S34" s="438"/>
      <c r="T34" s="386"/>
      <c r="U34" s="366"/>
      <c r="V34" s="428"/>
      <c r="W34" s="251"/>
    </row>
    <row r="35" spans="1:23" ht="15.75" customHeight="1">
      <c r="A35" s="396"/>
      <c r="B35" s="366"/>
      <c r="C35" s="252">
        <f>'5- Identificación de Riesgos'!D35</f>
        <v>0</v>
      </c>
      <c r="D35" s="235"/>
      <c r="E35" s="253"/>
      <c r="F35" s="235"/>
      <c r="G35" s="235"/>
      <c r="H35" s="235"/>
      <c r="I35" s="235"/>
      <c r="J35" s="242"/>
      <c r="K35" s="438"/>
      <c r="L35" s="234">
        <f>'5- Identificación de Riesgos'!I35</f>
        <v>0</v>
      </c>
      <c r="M35" s="242"/>
      <c r="N35" s="235"/>
      <c r="O35" s="235"/>
      <c r="P35" s="235"/>
      <c r="Q35" s="235"/>
      <c r="R35" s="242"/>
      <c r="S35" s="438"/>
      <c r="T35" s="386"/>
      <c r="U35" s="366"/>
      <c r="V35" s="428"/>
      <c r="W35" s="251"/>
    </row>
    <row r="36" spans="1:23" ht="15.75" customHeight="1">
      <c r="A36" s="396"/>
      <c r="B36" s="366"/>
      <c r="C36" s="252">
        <f>'5- Identificación de Riesgos'!D36</f>
        <v>0</v>
      </c>
      <c r="D36" s="235"/>
      <c r="E36" s="253"/>
      <c r="F36" s="235"/>
      <c r="G36" s="235"/>
      <c r="H36" s="235"/>
      <c r="I36" s="235"/>
      <c r="J36" s="242"/>
      <c r="K36" s="438"/>
      <c r="L36" s="234">
        <f>'5- Identificación de Riesgos'!I36</f>
        <v>0</v>
      </c>
      <c r="M36" s="242"/>
      <c r="N36" s="235"/>
      <c r="O36" s="235"/>
      <c r="P36" s="235"/>
      <c r="Q36" s="235"/>
      <c r="R36" s="242"/>
      <c r="S36" s="438"/>
      <c r="T36" s="386"/>
      <c r="U36" s="366"/>
      <c r="V36" s="428"/>
      <c r="W36" s="251"/>
    </row>
    <row r="37" spans="1:23" ht="15.75" customHeight="1">
      <c r="A37" s="396"/>
      <c r="B37" s="366"/>
      <c r="C37" s="252">
        <f>'5- Identificación de Riesgos'!D37</f>
        <v>0</v>
      </c>
      <c r="D37" s="235"/>
      <c r="E37" s="253"/>
      <c r="F37" s="235"/>
      <c r="G37" s="235"/>
      <c r="H37" s="235"/>
      <c r="I37" s="235"/>
      <c r="J37" s="242"/>
      <c r="K37" s="438"/>
      <c r="L37" s="234">
        <f>'5- Identificación de Riesgos'!I37</f>
        <v>0</v>
      </c>
      <c r="M37" s="242"/>
      <c r="N37" s="235"/>
      <c r="O37" s="235"/>
      <c r="P37" s="235"/>
      <c r="Q37" s="235"/>
      <c r="R37" s="242"/>
      <c r="S37" s="438"/>
      <c r="T37" s="386"/>
      <c r="U37" s="366"/>
      <c r="V37" s="428"/>
      <c r="W37" s="251"/>
    </row>
    <row r="38" spans="1:23" ht="15.75" customHeight="1">
      <c r="A38" s="396"/>
      <c r="B38" s="366"/>
      <c r="C38" s="252">
        <f>'5- Identificación de Riesgos'!D38</f>
        <v>0</v>
      </c>
      <c r="D38" s="235"/>
      <c r="E38" s="253"/>
      <c r="F38" s="235"/>
      <c r="G38" s="235"/>
      <c r="H38" s="235"/>
      <c r="I38" s="235"/>
      <c r="J38" s="242"/>
      <c r="K38" s="438"/>
      <c r="L38" s="234">
        <f>'5- Identificación de Riesgos'!I38</f>
        <v>0</v>
      </c>
      <c r="M38" s="242"/>
      <c r="N38" s="235"/>
      <c r="O38" s="235"/>
      <c r="P38" s="235"/>
      <c r="Q38" s="235"/>
      <c r="R38" s="242"/>
      <c r="S38" s="438"/>
      <c r="T38" s="386"/>
      <c r="U38" s="366"/>
      <c r="V38" s="428"/>
      <c r="W38" s="251"/>
    </row>
    <row r="39" spans="1:23" ht="15.75" customHeight="1">
      <c r="A39" s="397"/>
      <c r="B39" s="367"/>
      <c r="C39" s="254">
        <f>'5- Identificación de Riesgos'!D39</f>
        <v>0</v>
      </c>
      <c r="D39" s="236"/>
      <c r="E39" s="256"/>
      <c r="F39" s="236"/>
      <c r="G39" s="236"/>
      <c r="H39" s="236"/>
      <c r="I39" s="236"/>
      <c r="J39" s="243"/>
      <c r="K39" s="439"/>
      <c r="L39" s="234">
        <f>'5- Identificación de Riesgos'!I39</f>
        <v>0</v>
      </c>
      <c r="M39" s="243"/>
      <c r="N39" s="236"/>
      <c r="O39" s="236"/>
      <c r="P39" s="236"/>
      <c r="Q39" s="236"/>
      <c r="R39" s="243"/>
      <c r="S39" s="439"/>
      <c r="T39" s="387"/>
      <c r="U39" s="367"/>
      <c r="V39" s="429"/>
      <c r="W39" s="251"/>
    </row>
    <row r="40" spans="1:23" ht="60">
      <c r="A40" s="395">
        <v>4</v>
      </c>
      <c r="B40" s="365" t="str">
        <f>'5- Identificación de Riesgos'!B40</f>
        <v>Incumplimiento de los  términos y requisitos de ley en la atención  de los procesos de carrera judicial</v>
      </c>
      <c r="C40" s="254" t="str">
        <f>'5- Identificación de Riesgos'!D40</f>
        <v>1. Insuficiente planta de personal</v>
      </c>
      <c r="D40" s="234">
        <v>1</v>
      </c>
      <c r="E40" s="250" t="s">
        <v>374</v>
      </c>
      <c r="F40" s="234" t="s">
        <v>361</v>
      </c>
      <c r="G40" s="234" t="s">
        <v>361</v>
      </c>
      <c r="H40" s="234" t="s">
        <v>363</v>
      </c>
      <c r="I40" s="234" t="s">
        <v>361</v>
      </c>
      <c r="J40" s="244">
        <f t="shared" si="3"/>
        <v>0.75</v>
      </c>
      <c r="K40" s="437">
        <f>AVERAGE(J40:J49)</f>
        <v>0.8125</v>
      </c>
      <c r="L40" s="234" t="str">
        <f>'5- Identificación de Riesgos'!I40</f>
        <v>Afectación de reputacion,imagén,  credibilidad, satisfacción de usuarios y PI</v>
      </c>
      <c r="M40" s="244" t="s">
        <v>362</v>
      </c>
      <c r="N40" s="234" t="s">
        <v>363</v>
      </c>
      <c r="O40" s="234" t="s">
        <v>363</v>
      </c>
      <c r="P40" s="234" t="s">
        <v>361</v>
      </c>
      <c r="Q40" s="234" t="s">
        <v>361</v>
      </c>
      <c r="R40" s="244">
        <f t="shared" si="4"/>
        <v>0.35</v>
      </c>
      <c r="S40" s="437">
        <f t="shared" ref="S40" si="6">AVERAGE(R40:R49)</f>
        <v>0.55000000000000004</v>
      </c>
      <c r="T40" s="385" t="str">
        <f>CONCATENATE(INDEX('8- Políticas de Administración '!$B$6:$F$10,MATCH(ROUND(IF((RIGHT('5- Identificación de Riesgos'!H40,1)-'6- Valoración Controles'!K40)&lt;1,1,(RIGHT('5- Identificación de Riesgos'!H40,1)-'6- Valoración Controles'!K40)),0),'8- Políticas de Administración '!$F$6:$F$10,0),1)," - ",ROUND(IF((RIGHT('5- Identificación de Riesgos'!H40,1)-'6- Valoración Controles'!K40)&lt;1,1,(RIGHT('5- Identificación de Riesgos'!H40,1)-'6- Valoración Controles'!K40)),0))</f>
        <v>Baja - 2</v>
      </c>
      <c r="U40" s="365" t="str">
        <f>CONCATENATE(INDEX('8- Políticas de Administración '!$B$17:$F$21,MATCH(ROUND(IF((RIGHT('5- Identificación de Riesgos'!M40,1)-'6- Valoración Controles'!S40)&lt;1,1,(RIGHT('5- Identificación de Riesgos'!M40,1)-'6- Valoración Controles'!S40)),0),'8- Políticas de Administración '!$F$17:$F$21,0),1)," - ",ROUND(IF((RIGHT('5- Identificación de Riesgos'!M40,1)-'6- Valoración Controles'!S40)&lt;1,1,(RIGHT('5- Identificación de Riesgos'!M40,1)-'6- Valoración Controles'!S40)),0))</f>
        <v>Leve - 1</v>
      </c>
      <c r="V40" s="427" t="str">
        <f>CONCATENATE(VLOOKUP((LEFT(T40,LEN(T40)-4)&amp;LEFT(U40,LEN(U40)-4)),'9- Matriz de Calor '!$D$18:$E$42,2,0)," - ",RIGHT(T40,1)*RIGHT(U40,1))</f>
        <v>Bajo - 2</v>
      </c>
      <c r="W40" s="251"/>
    </row>
    <row r="41" spans="1:23" ht="36" customHeight="1">
      <c r="A41" s="396"/>
      <c r="B41" s="366"/>
      <c r="C41" s="254" t="str">
        <f>'5- Identificación de Riesgos'!D41</f>
        <v xml:space="preserve">2. Problemas de conectividad. </v>
      </c>
      <c r="D41" s="235">
        <v>2</v>
      </c>
      <c r="E41" s="253" t="s">
        <v>375</v>
      </c>
      <c r="F41" s="235" t="s">
        <v>361</v>
      </c>
      <c r="G41" s="235" t="s">
        <v>361</v>
      </c>
      <c r="H41" s="235" t="s">
        <v>363</v>
      </c>
      <c r="I41" s="235" t="s">
        <v>361</v>
      </c>
      <c r="J41" s="242">
        <f t="shared" si="3"/>
        <v>0.75</v>
      </c>
      <c r="K41" s="438"/>
      <c r="L41" s="234">
        <f>'5- Identificación de Riesgos'!I41</f>
        <v>0</v>
      </c>
      <c r="M41" s="242"/>
      <c r="N41" s="235"/>
      <c r="O41" s="235"/>
      <c r="P41" s="235"/>
      <c r="Q41" s="235"/>
      <c r="R41" s="242"/>
      <c r="S41" s="438"/>
      <c r="T41" s="386"/>
      <c r="U41" s="366"/>
      <c r="V41" s="428"/>
      <c r="W41" s="251"/>
    </row>
    <row r="42" spans="1:23" ht="44.25" customHeight="1">
      <c r="A42" s="396"/>
      <c r="B42" s="366"/>
      <c r="C42" s="254" t="str">
        <f>'5- Identificación de Riesgos'!D42</f>
        <v>3. Alto volumen de requerimientos.</v>
      </c>
      <c r="D42" s="235">
        <v>3</v>
      </c>
      <c r="E42" s="250" t="s">
        <v>374</v>
      </c>
      <c r="F42" s="235" t="s">
        <v>361</v>
      </c>
      <c r="G42" s="234" t="s">
        <v>361</v>
      </c>
      <c r="H42" s="234" t="s">
        <v>363</v>
      </c>
      <c r="I42" s="234" t="s">
        <v>361</v>
      </c>
      <c r="J42" s="242">
        <f t="shared" si="3"/>
        <v>0.75</v>
      </c>
      <c r="K42" s="438"/>
      <c r="L42" s="234" t="str">
        <f>'5- Identificación de Riesgos'!I42</f>
        <v>Incumplimiento de las metas establecidas</v>
      </c>
      <c r="M42" s="261" t="s">
        <v>365</v>
      </c>
      <c r="N42" s="237" t="s">
        <v>361</v>
      </c>
      <c r="O42" s="237" t="s">
        <v>361</v>
      </c>
      <c r="P42" s="237" t="s">
        <v>363</v>
      </c>
      <c r="Q42" s="237" t="s">
        <v>361</v>
      </c>
      <c r="R42" s="242">
        <f t="shared" si="4"/>
        <v>0.75</v>
      </c>
      <c r="S42" s="438"/>
      <c r="T42" s="386"/>
      <c r="U42" s="366"/>
      <c r="V42" s="428"/>
      <c r="W42" s="251"/>
    </row>
    <row r="43" spans="1:23" ht="55.5" customHeight="1">
      <c r="A43" s="396"/>
      <c r="B43" s="366"/>
      <c r="C43" s="254" t="str">
        <f>'5- Identificación de Riesgos'!D43</f>
        <v xml:space="preserve">4. Falta divulgación de los procedimientos </v>
      </c>
      <c r="D43" s="235">
        <v>4</v>
      </c>
      <c r="E43" s="253" t="s">
        <v>368</v>
      </c>
      <c r="F43" s="235" t="s">
        <v>361</v>
      </c>
      <c r="G43" s="235" t="s">
        <v>361</v>
      </c>
      <c r="H43" s="235" t="s">
        <v>361</v>
      </c>
      <c r="I43" s="235" t="s">
        <v>361</v>
      </c>
      <c r="J43" s="242">
        <f t="shared" si="3"/>
        <v>1</v>
      </c>
      <c r="K43" s="438"/>
      <c r="L43" s="234">
        <f>'5- Identificación de Riesgos'!I43</f>
        <v>0</v>
      </c>
      <c r="M43" s="242"/>
      <c r="N43" s="235"/>
      <c r="O43" s="235"/>
      <c r="P43" s="235"/>
      <c r="Q43" s="235"/>
      <c r="R43" s="242"/>
      <c r="S43" s="438"/>
      <c r="T43" s="386"/>
      <c r="U43" s="366"/>
      <c r="V43" s="428"/>
      <c r="W43" s="251"/>
    </row>
    <row r="44" spans="1:23" ht="46.5" customHeight="1">
      <c r="A44" s="396"/>
      <c r="B44" s="366"/>
      <c r="C44" s="254">
        <f>'5- Identificación de Riesgos'!D44</f>
        <v>0</v>
      </c>
      <c r="D44" s="235"/>
      <c r="E44" s="235"/>
      <c r="F44" s="235"/>
      <c r="G44" s="235"/>
      <c r="H44" s="235"/>
      <c r="I44" s="235"/>
      <c r="J44" s="242"/>
      <c r="K44" s="438"/>
      <c r="L44" s="234">
        <f>'5- Identificación de Riesgos'!I44</f>
        <v>0</v>
      </c>
      <c r="M44" s="242"/>
      <c r="N44" s="235"/>
      <c r="O44" s="235"/>
      <c r="P44" s="235"/>
      <c r="Q44" s="235"/>
      <c r="R44" s="242"/>
      <c r="S44" s="438"/>
      <c r="T44" s="386"/>
      <c r="U44" s="366"/>
      <c r="V44" s="428"/>
      <c r="W44" s="251"/>
    </row>
    <row r="45" spans="1:23" ht="40.5" customHeight="1">
      <c r="A45" s="396"/>
      <c r="B45" s="366"/>
      <c r="C45" s="254">
        <f>'5- Identificación de Riesgos'!D45</f>
        <v>0</v>
      </c>
      <c r="D45" s="235"/>
      <c r="E45" s="253"/>
      <c r="F45" s="235"/>
      <c r="G45" s="235"/>
      <c r="H45" s="235"/>
      <c r="I45" s="235"/>
      <c r="J45" s="242"/>
      <c r="K45" s="438"/>
      <c r="L45" s="234">
        <f>'5- Identificación de Riesgos'!I45</f>
        <v>0</v>
      </c>
      <c r="M45" s="242"/>
      <c r="N45" s="235"/>
      <c r="O45" s="235"/>
      <c r="P45" s="235"/>
      <c r="Q45" s="235"/>
      <c r="R45" s="242"/>
      <c r="S45" s="438"/>
      <c r="T45" s="386"/>
      <c r="U45" s="366"/>
      <c r="V45" s="428"/>
      <c r="W45" s="251"/>
    </row>
    <row r="46" spans="1:23" ht="15.75" customHeight="1">
      <c r="A46" s="396"/>
      <c r="B46" s="366"/>
      <c r="C46" s="254">
        <f>'5- Identificación de Riesgos'!D46</f>
        <v>0</v>
      </c>
      <c r="D46" s="235"/>
      <c r="E46" s="253"/>
      <c r="F46" s="235"/>
      <c r="G46" s="235"/>
      <c r="H46" s="235"/>
      <c r="I46" s="235"/>
      <c r="J46" s="242"/>
      <c r="K46" s="438"/>
      <c r="L46" s="234">
        <f>'5- Identificación de Riesgos'!I46</f>
        <v>0</v>
      </c>
      <c r="M46" s="242"/>
      <c r="N46" s="235"/>
      <c r="O46" s="235"/>
      <c r="P46" s="235"/>
      <c r="Q46" s="235"/>
      <c r="R46" s="242"/>
      <c r="S46" s="438"/>
      <c r="T46" s="386"/>
      <c r="U46" s="366"/>
      <c r="V46" s="428"/>
      <c r="W46" s="251"/>
    </row>
    <row r="47" spans="1:23" ht="15.75" customHeight="1">
      <c r="A47" s="396"/>
      <c r="B47" s="366"/>
      <c r="C47" s="254">
        <f>'5- Identificación de Riesgos'!D47</f>
        <v>0</v>
      </c>
      <c r="D47" s="235"/>
      <c r="E47" s="253"/>
      <c r="F47" s="235"/>
      <c r="G47" s="235"/>
      <c r="H47" s="235"/>
      <c r="I47" s="235"/>
      <c r="J47" s="242"/>
      <c r="K47" s="438"/>
      <c r="L47" s="234">
        <f>'5- Identificación de Riesgos'!I47</f>
        <v>0</v>
      </c>
      <c r="M47" s="242"/>
      <c r="N47" s="235"/>
      <c r="O47" s="235"/>
      <c r="P47" s="235"/>
      <c r="Q47" s="235"/>
      <c r="R47" s="242"/>
      <c r="S47" s="438"/>
      <c r="T47" s="386"/>
      <c r="U47" s="366"/>
      <c r="V47" s="428"/>
      <c r="W47" s="251"/>
    </row>
    <row r="48" spans="1:23" ht="15.75" customHeight="1">
      <c r="A48" s="396"/>
      <c r="B48" s="366"/>
      <c r="C48" s="254">
        <f>'5- Identificación de Riesgos'!D48</f>
        <v>0</v>
      </c>
      <c r="D48" s="235"/>
      <c r="E48" s="253"/>
      <c r="F48" s="235"/>
      <c r="G48" s="235"/>
      <c r="H48" s="235"/>
      <c r="I48" s="235"/>
      <c r="J48" s="242"/>
      <c r="K48" s="438"/>
      <c r="L48" s="234">
        <f>'5- Identificación de Riesgos'!I48</f>
        <v>0</v>
      </c>
      <c r="M48" s="242"/>
      <c r="N48" s="235"/>
      <c r="O48" s="235"/>
      <c r="P48" s="235"/>
      <c r="Q48" s="235"/>
      <c r="R48" s="242"/>
      <c r="S48" s="438"/>
      <c r="T48" s="386"/>
      <c r="U48" s="366"/>
      <c r="V48" s="428"/>
      <c r="W48" s="251"/>
    </row>
    <row r="49" spans="1:23" ht="15.75" customHeight="1">
      <c r="A49" s="397"/>
      <c r="B49" s="367"/>
      <c r="C49" s="254">
        <f>'5- Identificación de Riesgos'!D49</f>
        <v>0</v>
      </c>
      <c r="D49" s="236"/>
      <c r="E49" s="256"/>
      <c r="F49" s="236"/>
      <c r="G49" s="236"/>
      <c r="H49" s="236"/>
      <c r="I49" s="236"/>
      <c r="J49" s="243"/>
      <c r="K49" s="439"/>
      <c r="L49" s="234">
        <f>'5- Identificación de Riesgos'!I49</f>
        <v>0</v>
      </c>
      <c r="M49" s="243"/>
      <c r="N49" s="236"/>
      <c r="O49" s="236"/>
      <c r="P49" s="236"/>
      <c r="Q49" s="236"/>
      <c r="R49" s="242"/>
      <c r="S49" s="439"/>
      <c r="T49" s="387"/>
      <c r="U49" s="367"/>
      <c r="V49" s="429"/>
      <c r="W49" s="251"/>
    </row>
    <row r="50" spans="1:23" ht="60">
      <c r="A50" s="395">
        <v>5</v>
      </c>
      <c r="B50" s="365" t="str">
        <f>'5- Identificación de Riesgos'!B50</f>
        <v>Corrupción</v>
      </c>
      <c r="C50" s="254" t="str">
        <f>'5- Identificación de Riesgos'!D50</f>
        <v>1.Insuficientes programas de capacitación para la toma de conciencia debido al desconocimiento de la ley anti soborno (ISO 37001:2016), Plan Anticorrupción y  de los  valores y principios propios de la entidad.</v>
      </c>
      <c r="D50" s="263"/>
      <c r="E50" s="253" t="s">
        <v>376</v>
      </c>
      <c r="F50" s="235" t="s">
        <v>361</v>
      </c>
      <c r="G50" s="235" t="s">
        <v>361</v>
      </c>
      <c r="H50" s="235" t="s">
        <v>361</v>
      </c>
      <c r="I50" s="235" t="s">
        <v>361</v>
      </c>
      <c r="J50" s="244">
        <f t="shared" ref="J50:J54" si="7">COUNTIF(F50:I50,"SI")/4</f>
        <v>1</v>
      </c>
      <c r="K50" s="437">
        <f>AVERAGE(J50:J59)</f>
        <v>1</v>
      </c>
      <c r="L50" s="234" t="str">
        <f>'5- Identificación de Riesgos'!I50</f>
        <v>Afectación de reputacion,imagén,  credibilidad, satisfacción de usuarios y PI</v>
      </c>
      <c r="M50" s="270" t="s">
        <v>362</v>
      </c>
      <c r="N50" s="235" t="s">
        <v>363</v>
      </c>
      <c r="O50" s="235" t="s">
        <v>363</v>
      </c>
      <c r="P50" s="235" t="s">
        <v>361</v>
      </c>
      <c r="Q50" s="235" t="s">
        <v>361</v>
      </c>
      <c r="R50" s="242">
        <f t="shared" si="4"/>
        <v>0.35</v>
      </c>
      <c r="S50" s="437">
        <f t="shared" ref="S50" si="8">AVERAGE(R50:R59)</f>
        <v>0.35</v>
      </c>
      <c r="T50" s="385" t="str">
        <f>CONCATENATE(INDEX('8- Políticas de Administración '!$B$6:$F$10,MATCH(ROUND(IF((RIGHT('5- Identificación de Riesgos'!H50,1)-'6- Valoración Controles'!K50)&lt;1,1,(RIGHT('5- Identificación de Riesgos'!H50,1)-'6- Valoración Controles'!K50)),0),'8- Políticas de Administración '!$F$6:$F$10,0),1)," - ",ROUND(IF((RIGHT('5- Identificación de Riesgos'!H50,1)-'6- Valoración Controles'!K50)&lt;1,1,(RIGHT('5- Identificación de Riesgos'!H50,1)-'6- Valoración Controles'!K50)),0))</f>
        <v>Muy Baja - 1</v>
      </c>
      <c r="U50" s="365" t="str">
        <f>CONCATENATE(INDEX('8- Políticas de Administración '!$B$17:$F$21,MATCH(ROUND(IF((RIGHT('5- Identificación de Riesgos'!M50,1)-'6- Valoración Controles'!S50)&lt;1,1,(RIGHT('5- Identificación de Riesgos'!M50,1)-'6- Valoración Controles'!S50)),0),'8- Políticas de Administración '!$F$17:$F$21,0),1)," - ",ROUND(IF((RIGHT('5- Identificación de Riesgos'!M50,1)-'6- Valoración Controles'!S50)&lt;1,1,(RIGHT('5- Identificación de Riesgos'!M50,1)-'6- Valoración Controles'!S50)),0))</f>
        <v>Mayor - 4</v>
      </c>
      <c r="V50" s="427" t="str">
        <f>CONCATENATE(VLOOKUP((LEFT(T50,LEN(T50)-4)&amp;LEFT(U50,LEN(U50)-4)),'9- Matriz de Calor '!$D$18:$E$42,2,0)," - ",RIGHT(T50,1)*RIGHT(U50,1))</f>
        <v>Alto  - 4</v>
      </c>
      <c r="W50" s="251"/>
    </row>
    <row r="51" spans="1:23" ht="52.5" customHeight="1">
      <c r="A51" s="396"/>
      <c r="B51" s="366"/>
      <c r="C51" s="254" t="str">
        <f>'5- Identificación de Riesgos'!D51</f>
        <v xml:space="preserve">2. Desconocimiento del Código de Ética y Buen Gobierno.    </v>
      </c>
      <c r="D51" s="263"/>
      <c r="E51" s="253" t="s">
        <v>377</v>
      </c>
      <c r="F51" s="235" t="s">
        <v>361</v>
      </c>
      <c r="G51" s="235" t="s">
        <v>361</v>
      </c>
      <c r="H51" s="235" t="s">
        <v>361</v>
      </c>
      <c r="I51" s="235" t="s">
        <v>361</v>
      </c>
      <c r="J51" s="242">
        <f t="shared" si="7"/>
        <v>1</v>
      </c>
      <c r="K51" s="438"/>
      <c r="L51" s="234"/>
      <c r="M51" s="243"/>
      <c r="N51" s="236"/>
      <c r="O51" s="236"/>
      <c r="P51" s="236"/>
      <c r="Q51" s="236"/>
      <c r="R51" s="242"/>
      <c r="S51" s="438"/>
      <c r="T51" s="386"/>
      <c r="U51" s="366"/>
      <c r="V51" s="428"/>
      <c r="W51" s="251"/>
    </row>
    <row r="52" spans="1:23" ht="30">
      <c r="A52" s="396"/>
      <c r="B52" s="366"/>
      <c r="C52" s="254" t="str">
        <f>'5- Identificación de Riesgos'!D52</f>
        <v>3.Carencia de compromiso  y transparencia de los servidores judiciales con la Entidad.</v>
      </c>
      <c r="D52" s="263"/>
      <c r="E52" s="249" t="s">
        <v>378</v>
      </c>
      <c r="F52" s="235" t="s">
        <v>361</v>
      </c>
      <c r="G52" s="235" t="s">
        <v>361</v>
      </c>
      <c r="H52" s="235" t="s">
        <v>361</v>
      </c>
      <c r="I52" s="235" t="s">
        <v>361</v>
      </c>
      <c r="J52" s="242">
        <f t="shared" si="7"/>
        <v>1</v>
      </c>
      <c r="K52" s="438"/>
      <c r="L52" s="234"/>
      <c r="M52" s="243"/>
      <c r="N52" s="236"/>
      <c r="O52" s="236"/>
      <c r="P52" s="236"/>
      <c r="Q52" s="236"/>
      <c r="R52" s="243"/>
      <c r="S52" s="438"/>
      <c r="T52" s="386"/>
      <c r="U52" s="366"/>
      <c r="V52" s="428"/>
      <c r="W52" s="251"/>
    </row>
    <row r="53" spans="1:23" ht="74.25" customHeight="1">
      <c r="A53" s="396"/>
      <c r="B53" s="366"/>
      <c r="C53" s="254" t="str">
        <f>'5- Identificación de Riesgos'!D53</f>
        <v>4.Deficiencia del control y seguimiento de la gestión ejercida por los servidores judiciales.</v>
      </c>
      <c r="D53" s="263"/>
      <c r="E53" s="255" t="s">
        <v>379</v>
      </c>
      <c r="F53" s="235" t="s">
        <v>361</v>
      </c>
      <c r="G53" s="235" t="s">
        <v>361</v>
      </c>
      <c r="H53" s="235" t="s">
        <v>361</v>
      </c>
      <c r="I53" s="235" t="s">
        <v>361</v>
      </c>
      <c r="J53" s="242">
        <f t="shared" si="7"/>
        <v>1</v>
      </c>
      <c r="K53" s="438"/>
      <c r="L53" s="234"/>
      <c r="M53" s="243"/>
      <c r="N53" s="236"/>
      <c r="O53" s="236"/>
      <c r="P53" s="236"/>
      <c r="Q53" s="236"/>
      <c r="R53" s="243"/>
      <c r="S53" s="438"/>
      <c r="T53" s="386"/>
      <c r="U53" s="366"/>
      <c r="V53" s="428"/>
      <c r="W53" s="251"/>
    </row>
    <row r="54" spans="1:23" ht="62.25" customHeight="1">
      <c r="A54" s="396"/>
      <c r="B54" s="366"/>
      <c r="C54" s="254" t="str">
        <f>'5- Identificación de Riesgos'!D54</f>
        <v xml:space="preserve">5.Obtención de beneficios propios </v>
      </c>
      <c r="D54" s="263"/>
      <c r="E54" s="255" t="s">
        <v>379</v>
      </c>
      <c r="F54" s="235" t="s">
        <v>361</v>
      </c>
      <c r="G54" s="235" t="s">
        <v>361</v>
      </c>
      <c r="H54" s="235" t="s">
        <v>361</v>
      </c>
      <c r="I54" s="235" t="s">
        <v>361</v>
      </c>
      <c r="J54" s="242">
        <f t="shared" si="7"/>
        <v>1</v>
      </c>
      <c r="K54" s="438"/>
      <c r="L54" s="234"/>
      <c r="M54" s="243"/>
      <c r="N54" s="236"/>
      <c r="O54" s="236"/>
      <c r="P54" s="236"/>
      <c r="Q54" s="236"/>
      <c r="R54" s="243"/>
      <c r="S54" s="438"/>
      <c r="T54" s="386"/>
      <c r="U54" s="366"/>
      <c r="V54" s="428"/>
      <c r="W54" s="251"/>
    </row>
    <row r="55" spans="1:23" ht="15.75" customHeight="1">
      <c r="A55" s="396"/>
      <c r="B55" s="366"/>
      <c r="C55" s="254">
        <f>'5- Identificación de Riesgos'!D55</f>
        <v>0</v>
      </c>
      <c r="D55" s="263"/>
      <c r="E55" s="256"/>
      <c r="F55" s="236"/>
      <c r="G55" s="236"/>
      <c r="H55" s="236"/>
      <c r="I55" s="236"/>
      <c r="J55" s="243"/>
      <c r="K55" s="438"/>
      <c r="L55" s="234"/>
      <c r="M55" s="243"/>
      <c r="N55" s="236"/>
      <c r="O55" s="236"/>
      <c r="P55" s="236"/>
      <c r="Q55" s="236"/>
      <c r="R55" s="243"/>
      <c r="S55" s="438"/>
      <c r="T55" s="386"/>
      <c r="U55" s="366"/>
      <c r="V55" s="428"/>
      <c r="W55" s="251"/>
    </row>
    <row r="56" spans="1:23" ht="15.75" customHeight="1">
      <c r="A56" s="396"/>
      <c r="B56" s="366"/>
      <c r="C56" s="254">
        <f>'5- Identificación de Riesgos'!D56</f>
        <v>0</v>
      </c>
      <c r="D56" s="263"/>
      <c r="E56" s="256"/>
      <c r="F56" s="236"/>
      <c r="G56" s="236"/>
      <c r="H56" s="236"/>
      <c r="I56" s="236"/>
      <c r="J56" s="243"/>
      <c r="K56" s="438"/>
      <c r="L56" s="234"/>
      <c r="M56" s="243"/>
      <c r="N56" s="236"/>
      <c r="O56" s="236"/>
      <c r="P56" s="236"/>
      <c r="Q56" s="236"/>
      <c r="R56" s="243"/>
      <c r="S56" s="438"/>
      <c r="T56" s="386"/>
      <c r="U56" s="366"/>
      <c r="V56" s="428"/>
      <c r="W56" s="251"/>
    </row>
    <row r="57" spans="1:23" ht="15.75" customHeight="1">
      <c r="A57" s="396"/>
      <c r="B57" s="366"/>
      <c r="C57" s="254">
        <f>'5- Identificación de Riesgos'!D57</f>
        <v>0</v>
      </c>
      <c r="D57" s="263"/>
      <c r="E57" s="256"/>
      <c r="F57" s="236"/>
      <c r="G57" s="236"/>
      <c r="H57" s="236"/>
      <c r="I57" s="236"/>
      <c r="J57" s="243"/>
      <c r="K57" s="438"/>
      <c r="L57" s="234"/>
      <c r="M57" s="243"/>
      <c r="N57" s="236"/>
      <c r="O57" s="236"/>
      <c r="P57" s="236"/>
      <c r="Q57" s="236"/>
      <c r="R57" s="243"/>
      <c r="S57" s="438"/>
      <c r="T57" s="386"/>
      <c r="U57" s="366"/>
      <c r="V57" s="428"/>
      <c r="W57" s="251"/>
    </row>
    <row r="58" spans="1:23" ht="15.75" customHeight="1">
      <c r="A58" s="396"/>
      <c r="B58" s="366"/>
      <c r="C58" s="254">
        <f>'5- Identificación de Riesgos'!D58</f>
        <v>0</v>
      </c>
      <c r="D58" s="263"/>
      <c r="E58" s="256"/>
      <c r="F58" s="236"/>
      <c r="G58" s="236"/>
      <c r="H58" s="236"/>
      <c r="I58" s="236"/>
      <c r="J58" s="243"/>
      <c r="K58" s="438"/>
      <c r="L58" s="234"/>
      <c r="M58" s="243"/>
      <c r="N58" s="236"/>
      <c r="O58" s="236"/>
      <c r="P58" s="236"/>
      <c r="Q58" s="236"/>
      <c r="R58" s="243"/>
      <c r="S58" s="438"/>
      <c r="T58" s="386"/>
      <c r="U58" s="366"/>
      <c r="V58" s="428"/>
      <c r="W58" s="251"/>
    </row>
    <row r="59" spans="1:23" ht="15.75" customHeight="1">
      <c r="A59" s="397"/>
      <c r="B59" s="367"/>
      <c r="C59" s="254">
        <f>'5- Identificación de Riesgos'!D59</f>
        <v>0</v>
      </c>
      <c r="D59" s="263"/>
      <c r="E59" s="256"/>
      <c r="F59" s="236"/>
      <c r="G59" s="236"/>
      <c r="H59" s="236"/>
      <c r="I59" s="236"/>
      <c r="J59" s="243"/>
      <c r="K59" s="439"/>
      <c r="L59" s="234"/>
      <c r="M59" s="243"/>
      <c r="N59" s="236"/>
      <c r="O59" s="236"/>
      <c r="P59" s="236"/>
      <c r="Q59" s="236"/>
      <c r="R59" s="243"/>
      <c r="S59" s="439"/>
      <c r="T59" s="387"/>
      <c r="U59" s="367"/>
      <c r="V59" s="429"/>
      <c r="W59" s="251"/>
    </row>
    <row r="60" spans="1:23" ht="72.75" customHeight="1">
      <c r="A60" s="440">
        <v>5</v>
      </c>
      <c r="B60" s="365" t="str">
        <f>'5- Identificación de Riesgos'!B60</f>
        <v>Recibir dádivas o beneficios a nombre propio o de terceros para seleccionar o, rechazar aspirantes sin el lleno de los requisitos o asignar puntajes erróneos</v>
      </c>
      <c r="C60" s="254" t="str">
        <f>'5- Identificación de Riesgos'!D60</f>
        <v>1. Insuficientes programas de capacitación para la toma de conciencia debido al desconocimiento de la ley antisoborno (ISO 37001: 2016), Plan Anticorrupcion y de los Valores y Principios propios de la Entidad</v>
      </c>
      <c r="D60" s="234">
        <v>1</v>
      </c>
      <c r="E60" s="235" t="s">
        <v>376</v>
      </c>
      <c r="F60" s="234" t="s">
        <v>361</v>
      </c>
      <c r="G60" s="234" t="s">
        <v>361</v>
      </c>
      <c r="H60" s="234" t="s">
        <v>361</v>
      </c>
      <c r="I60" s="234" t="s">
        <v>361</v>
      </c>
      <c r="J60" s="244">
        <f t="shared" si="3"/>
        <v>1</v>
      </c>
      <c r="K60" s="437">
        <f>AVERAGE(J60:J69)</f>
        <v>1</v>
      </c>
      <c r="L60" s="234" t="str">
        <f>'5- Identificación de Riesgos'!I60</f>
        <v>Afectación de reputacion,imagén,  credibilidad, satisfacción de usuarios y PI</v>
      </c>
      <c r="M60" s="244" t="s">
        <v>362</v>
      </c>
      <c r="N60" s="234" t="s">
        <v>363</v>
      </c>
      <c r="O60" s="234" t="s">
        <v>363</v>
      </c>
      <c r="P60" s="234" t="s">
        <v>361</v>
      </c>
      <c r="Q60" s="234" t="s">
        <v>361</v>
      </c>
      <c r="R60" s="244">
        <f t="shared" si="4"/>
        <v>0.35</v>
      </c>
      <c r="S60" s="437">
        <f t="shared" ref="S60" si="9">AVERAGE(R60:R69)</f>
        <v>0.55000000000000004</v>
      </c>
      <c r="T60" s="385" t="str">
        <f>CONCATENATE(INDEX('8- Políticas de Administración '!$B$6:$F$10,MATCH(ROUND(IF((RIGHT('5- Identificación de Riesgos'!H60,1)-'6- Valoración Controles'!K60)&lt;1,1,(RIGHT('5- Identificación de Riesgos'!H60,1)-'6- Valoración Controles'!K60)),0),'8- Políticas de Administración '!$F$6:$F$10,0),1)," - ",ROUND(IF((RIGHT('5- Identificación de Riesgos'!H60,1)-'6- Valoración Controles'!K60)&lt;1,1,(RIGHT('5- Identificación de Riesgos'!H60,1)-'6- Valoración Controles'!K60)),0))</f>
        <v>Muy Baja - 1</v>
      </c>
      <c r="U60" s="365" t="str">
        <f>CONCATENATE(INDEX('8- Políticas de Administración '!$B$17:$F$21,MATCH(ROUND(IF((RIGHT('5- Identificación de Riesgos'!M60,1)-'6- Valoración Controles'!S60)&lt;1,1,(RIGHT('5- Identificación de Riesgos'!M60,1)-'6- Valoración Controles'!S60)),0),'8- Políticas de Administración '!$F$17:$F$21,0),1)," - ",ROUND(IF((RIGHT('5- Identificación de Riesgos'!M60,1)-'6- Valoración Controles'!S60)&lt;1,1,(RIGHT('5- Identificación de Riesgos'!M60,1)-'6- Valoración Controles'!S60)),0))</f>
        <v>Moderado - 3</v>
      </c>
      <c r="V60" s="427" t="str">
        <f>CONCATENATE(VLOOKUP((LEFT(T60,LEN(T60)-4)&amp;LEFT(U60,LEN(U60)-4)),'9- Matriz de Calor '!$D$18:$E$42,2,0)," - ",RIGHT(T60,1)*RIGHT(U60,1))</f>
        <v>Moderado - 3</v>
      </c>
      <c r="W60" s="251"/>
    </row>
    <row r="61" spans="1:23" ht="58.5" customHeight="1">
      <c r="A61" s="372"/>
      <c r="B61" s="366"/>
      <c r="C61" s="254" t="str">
        <f>'5- Identificación de Riesgos'!D61</f>
        <v>2. Desconocimiento y no aplicación del código de ética y buen gobieno</v>
      </c>
      <c r="D61" s="235">
        <v>2</v>
      </c>
      <c r="E61" s="235" t="s">
        <v>377</v>
      </c>
      <c r="F61" s="235" t="s">
        <v>361</v>
      </c>
      <c r="G61" s="235" t="s">
        <v>361</v>
      </c>
      <c r="H61" s="235" t="s">
        <v>361</v>
      </c>
      <c r="I61" s="235" t="s">
        <v>361</v>
      </c>
      <c r="J61" s="242">
        <f t="shared" si="3"/>
        <v>1</v>
      </c>
      <c r="K61" s="438"/>
      <c r="L61" s="234" t="str">
        <f>'5- Identificación de Riesgos'!I61</f>
        <v>Incumplimiento de las metas establecidas</v>
      </c>
      <c r="M61" s="261" t="s">
        <v>365</v>
      </c>
      <c r="N61" s="237" t="s">
        <v>361</v>
      </c>
      <c r="O61" s="237" t="s">
        <v>361</v>
      </c>
      <c r="P61" s="237" t="s">
        <v>363</v>
      </c>
      <c r="Q61" s="237" t="s">
        <v>361</v>
      </c>
      <c r="R61" s="244">
        <f t="shared" si="4"/>
        <v>0.75</v>
      </c>
      <c r="S61" s="438"/>
      <c r="T61" s="386"/>
      <c r="U61" s="366"/>
      <c r="V61" s="428"/>
      <c r="W61" s="251"/>
    </row>
    <row r="62" spans="1:23" ht="42" customHeight="1">
      <c r="A62" s="372"/>
      <c r="B62" s="366"/>
      <c r="C62" s="254" t="str">
        <f>'5- Identificación de Riesgos'!D62</f>
        <v>3. Carencia de compromiso y transparencia de los servidore judiciales.</v>
      </c>
      <c r="D62" s="235">
        <v>3</v>
      </c>
      <c r="E62" s="235" t="s">
        <v>380</v>
      </c>
      <c r="F62" s="235" t="s">
        <v>361</v>
      </c>
      <c r="G62" s="235" t="s">
        <v>361</v>
      </c>
      <c r="H62" s="235" t="s">
        <v>361</v>
      </c>
      <c r="I62" s="235" t="s">
        <v>361</v>
      </c>
      <c r="J62" s="242">
        <f t="shared" si="3"/>
        <v>1</v>
      </c>
      <c r="K62" s="438"/>
      <c r="L62" s="234">
        <f>'5- Identificación de Riesgos'!I62</f>
        <v>0</v>
      </c>
      <c r="M62" s="261"/>
      <c r="N62" s="237"/>
      <c r="O62" s="237"/>
      <c r="P62" s="237"/>
      <c r="Q62" s="237"/>
      <c r="R62" s="242"/>
      <c r="S62" s="438"/>
      <c r="T62" s="386"/>
      <c r="U62" s="366"/>
      <c r="V62" s="428"/>
      <c r="W62" s="251"/>
    </row>
    <row r="63" spans="1:23" ht="73.5" customHeight="1">
      <c r="A63" s="372"/>
      <c r="B63" s="366"/>
      <c r="C63" s="254" t="str">
        <f>'5- Identificación de Riesgos'!D63</f>
        <v>4. Deficiencia de controles en el trámite de los documentos</v>
      </c>
      <c r="D63" s="235">
        <v>4</v>
      </c>
      <c r="E63" s="253" t="s">
        <v>381</v>
      </c>
      <c r="F63" s="235" t="s">
        <v>361</v>
      </c>
      <c r="G63" s="235" t="s">
        <v>361</v>
      </c>
      <c r="H63" s="235" t="s">
        <v>361</v>
      </c>
      <c r="I63" s="235" t="s">
        <v>361</v>
      </c>
      <c r="J63" s="242">
        <f t="shared" si="3"/>
        <v>1</v>
      </c>
      <c r="K63" s="438"/>
      <c r="L63" s="234">
        <f>'5- Identificación de Riesgos'!I63</f>
        <v>0</v>
      </c>
      <c r="M63" s="242"/>
      <c r="N63" s="235"/>
      <c r="O63" s="235"/>
      <c r="P63" s="235"/>
      <c r="Q63" s="235"/>
      <c r="R63" s="242"/>
      <c r="S63" s="438"/>
      <c r="T63" s="386"/>
      <c r="U63" s="366"/>
      <c r="V63" s="428"/>
      <c r="W63" s="251"/>
    </row>
    <row r="64" spans="1:23" ht="74.25" customHeight="1">
      <c r="A64" s="372"/>
      <c r="B64" s="366"/>
      <c r="C64" s="254" t="str">
        <f>'5- Identificación de Riesgos'!D64</f>
        <v>5. No aplicación adecuada de los procedimientos de control</v>
      </c>
      <c r="D64" s="235">
        <v>5</v>
      </c>
      <c r="E64" s="235" t="s">
        <v>382</v>
      </c>
      <c r="F64" s="235" t="s">
        <v>361</v>
      </c>
      <c r="G64" s="235" t="s">
        <v>361</v>
      </c>
      <c r="H64" s="235" t="s">
        <v>361</v>
      </c>
      <c r="I64" s="235" t="s">
        <v>361</v>
      </c>
      <c r="J64" s="242">
        <f t="shared" si="3"/>
        <v>1</v>
      </c>
      <c r="K64" s="438"/>
      <c r="L64" s="234">
        <f>'5- Identificación de Riesgos'!I64</f>
        <v>0</v>
      </c>
      <c r="M64" s="242"/>
      <c r="N64" s="235"/>
      <c r="O64" s="235"/>
      <c r="P64" s="235"/>
      <c r="Q64" s="235"/>
      <c r="R64" s="242"/>
      <c r="S64" s="438"/>
      <c r="T64" s="386"/>
      <c r="U64" s="366"/>
      <c r="V64" s="428"/>
      <c r="W64" s="251"/>
    </row>
    <row r="65" spans="1:23">
      <c r="A65" s="372"/>
      <c r="B65" s="366"/>
      <c r="C65" s="254">
        <f>'5- Identificación de Riesgos'!D65</f>
        <v>0</v>
      </c>
      <c r="D65" s="235"/>
      <c r="E65" s="253"/>
      <c r="F65" s="235"/>
      <c r="G65" s="235"/>
      <c r="H65" s="235"/>
      <c r="I65" s="235"/>
      <c r="J65" s="242"/>
      <c r="K65" s="438"/>
      <c r="L65" s="234">
        <f>'5- Identificación de Riesgos'!I65</f>
        <v>0</v>
      </c>
      <c r="M65" s="242"/>
      <c r="N65" s="235"/>
      <c r="O65" s="235"/>
      <c r="P65" s="235"/>
      <c r="Q65" s="235"/>
      <c r="R65" s="242"/>
      <c r="S65" s="438"/>
      <c r="T65" s="386"/>
      <c r="U65" s="366"/>
      <c r="V65" s="428"/>
      <c r="W65" s="251"/>
    </row>
    <row r="66" spans="1:23" ht="15.75" customHeight="1">
      <c r="A66" s="372"/>
      <c r="B66" s="366"/>
      <c r="C66" s="254">
        <f>'5- Identificación de Riesgos'!D66</f>
        <v>0</v>
      </c>
      <c r="D66" s="235"/>
      <c r="E66" s="253"/>
      <c r="F66" s="235"/>
      <c r="G66" s="235"/>
      <c r="H66" s="235"/>
      <c r="I66" s="235"/>
      <c r="J66" s="242"/>
      <c r="K66" s="438"/>
      <c r="L66" s="234">
        <f>'5- Identificación de Riesgos'!I66</f>
        <v>0</v>
      </c>
      <c r="M66" s="242"/>
      <c r="N66" s="235"/>
      <c r="O66" s="235"/>
      <c r="P66" s="235"/>
      <c r="Q66" s="235"/>
      <c r="R66" s="242"/>
      <c r="S66" s="438"/>
      <c r="T66" s="386"/>
      <c r="U66" s="366"/>
      <c r="V66" s="428"/>
      <c r="W66" s="251"/>
    </row>
    <row r="67" spans="1:23" ht="15.75" customHeight="1">
      <c r="A67" s="372"/>
      <c r="B67" s="366"/>
      <c r="C67" s="254">
        <f>'5- Identificación de Riesgos'!D67</f>
        <v>0</v>
      </c>
      <c r="D67" s="235"/>
      <c r="E67" s="253"/>
      <c r="F67" s="235"/>
      <c r="G67" s="235"/>
      <c r="H67" s="235"/>
      <c r="I67" s="235"/>
      <c r="J67" s="242"/>
      <c r="K67" s="438"/>
      <c r="L67" s="234">
        <f>'5- Identificación de Riesgos'!I67</f>
        <v>0</v>
      </c>
      <c r="M67" s="242"/>
      <c r="N67" s="235"/>
      <c r="O67" s="235"/>
      <c r="P67" s="235"/>
      <c r="Q67" s="235"/>
      <c r="R67" s="242"/>
      <c r="S67" s="438"/>
      <c r="T67" s="386"/>
      <c r="U67" s="366"/>
      <c r="V67" s="428"/>
      <c r="W67" s="251"/>
    </row>
    <row r="68" spans="1:23" ht="15.75" customHeight="1">
      <c r="A68" s="372"/>
      <c r="B68" s="366"/>
      <c r="C68" s="254">
        <f>'5- Identificación de Riesgos'!D68</f>
        <v>0</v>
      </c>
      <c r="D68" s="235"/>
      <c r="E68" s="253"/>
      <c r="F68" s="235"/>
      <c r="G68" s="235"/>
      <c r="H68" s="235"/>
      <c r="I68" s="235"/>
      <c r="J68" s="242"/>
      <c r="K68" s="438"/>
      <c r="L68" s="234">
        <f>'5- Identificación de Riesgos'!I68</f>
        <v>0</v>
      </c>
      <c r="M68" s="242"/>
      <c r="N68" s="235"/>
      <c r="O68" s="235"/>
      <c r="P68" s="235"/>
      <c r="Q68" s="235"/>
      <c r="R68" s="242"/>
      <c r="S68" s="438"/>
      <c r="T68" s="386"/>
      <c r="U68" s="366"/>
      <c r="V68" s="428"/>
      <c r="W68" s="251"/>
    </row>
    <row r="69" spans="1:23" ht="15.75" customHeight="1">
      <c r="A69" s="373"/>
      <c r="B69" s="367"/>
      <c r="C69" s="254">
        <f>'5- Identificación de Riesgos'!D69</f>
        <v>0</v>
      </c>
      <c r="D69" s="236"/>
      <c r="E69" s="256"/>
      <c r="F69" s="236"/>
      <c r="G69" s="236"/>
      <c r="H69" s="236"/>
      <c r="I69" s="236"/>
      <c r="J69" s="243"/>
      <c r="K69" s="439"/>
      <c r="L69" s="234">
        <f>'5- Identificación de Riesgos'!I69</f>
        <v>0</v>
      </c>
      <c r="M69" s="243"/>
      <c r="N69" s="236"/>
      <c r="O69" s="236"/>
      <c r="P69" s="236"/>
      <c r="Q69" s="236"/>
      <c r="R69" s="243"/>
      <c r="S69" s="439"/>
      <c r="T69" s="387"/>
      <c r="U69" s="367"/>
      <c r="V69" s="429"/>
      <c r="W69" s="251"/>
    </row>
    <row r="70" spans="1:23" ht="93.75" customHeight="1">
      <c r="A70" s="466">
        <v>6</v>
      </c>
      <c r="B70" s="365" t="str">
        <f>'5- Identificación de Riesgos'!B70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254" t="str">
        <f>'5- Identificación de Riesgos'!D70</f>
        <v>1. Falta de ética de los servidores públicos (Debilidades en principios y valores)</v>
      </c>
      <c r="D70" s="237">
        <v>1</v>
      </c>
      <c r="E70" s="257" t="s">
        <v>383</v>
      </c>
      <c r="F70" s="237" t="s">
        <v>363</v>
      </c>
      <c r="G70" s="237" t="s">
        <v>361</v>
      </c>
      <c r="H70" s="237" t="s">
        <v>363</v>
      </c>
      <c r="I70" s="237" t="s">
        <v>363</v>
      </c>
      <c r="J70" s="241">
        <f t="shared" ref="J70:J72" si="10">COUNTIF(F70:I70,"SI")/4</f>
        <v>0.25</v>
      </c>
      <c r="K70" s="469">
        <f>AVERAGE(J70:J79)</f>
        <v>0.58333333333333337</v>
      </c>
      <c r="L70" s="234" t="str">
        <f>'5- Identificación de Riesgos'!I70</f>
        <v>Afectación de reputacion,imagén,  credibilidad, satisfacción de usuarios y PI</v>
      </c>
      <c r="M70" s="244" t="s">
        <v>362</v>
      </c>
      <c r="N70" s="234" t="s">
        <v>363</v>
      </c>
      <c r="O70" s="234" t="s">
        <v>363</v>
      </c>
      <c r="P70" s="234" t="s">
        <v>361</v>
      </c>
      <c r="Q70" s="234" t="s">
        <v>361</v>
      </c>
      <c r="R70" s="241">
        <f t="shared" ref="R70:R71" si="11">SUM(COUNTIF(N70,"SI")*25%,COUNTIF(O70,"SI")*40%,COUNTIF(P70,"SI")*25%,COUNTIF(Q70,"SI")*10%)</f>
        <v>0.35</v>
      </c>
      <c r="S70" s="469">
        <f>AVERAGE(R70:R79)</f>
        <v>0.55000000000000004</v>
      </c>
      <c r="T70" s="385" t="str">
        <f>CONCATENATE(INDEX('8- Políticas de Administración '!$B$6:$F$10,MATCH(ROUND(IF((RIGHT('5- Identificación de Riesgos'!H70,1)-'6- Valoración Controles'!K70)&lt;1,1,(RIGHT('5- Identificación de Riesgos'!H70,1)-'6- Valoración Controles'!K70)),0),'8- Políticas de Administración '!$F$6:$F$10,0),1)," - ",ROUND(IF((RIGHT('5- Identificación de Riesgos'!H70,1)-'6- Valoración Controles'!K70)&lt;1,1,(RIGHT('5- Identificación de Riesgos'!H70,1)-'6- Valoración Controles'!K70)),0))</f>
        <v>Muy Baja - 1</v>
      </c>
      <c r="U70" s="365" t="str">
        <f>CONCATENATE(INDEX('8- Políticas de Administración '!$B$17:$F$21,MATCH(ROUND(IF((RIGHT('5- Identificación de Riesgos'!M70,1)-'6- Valoración Controles'!S70)&lt;1,1,(RIGHT('5- Identificación de Riesgos'!M70,1)-'6- Valoración Controles'!S70)),0),'8- Políticas de Administración '!$F$17:$F$21,0),1)," - ",ROUND(IF((RIGHT('5- Identificación de Riesgos'!M70,1)-'6- Valoración Controles'!S70)&lt;1,1,(RIGHT('5- Identificación de Riesgos'!M70,1)-'6- Valoración Controles'!S70)),0))</f>
        <v>Moderado - 3</v>
      </c>
      <c r="V70" s="463" t="str">
        <f>CONCATENATE(VLOOKUP((LEFT(T70,LEN(T70)-4)&amp;LEFT(U70,LEN(U70)-4)),'9- Matriz de Calor '!$D$18:$E$42,2,0)," - ",RIGHT(T70,1)*RIGHT(U70,1))</f>
        <v>Moderado - 3</v>
      </c>
      <c r="W70" s="251"/>
    </row>
    <row r="71" spans="1:23" ht="42" customHeight="1">
      <c r="A71" s="467"/>
      <c r="B71" s="366"/>
      <c r="C71" s="254" t="str">
        <f>'5- Identificación de Riesgos'!D71</f>
        <v>2. Falta de ética de terceros interesados  (Debilidades principios y valores)</v>
      </c>
      <c r="D71" s="235">
        <v>2</v>
      </c>
      <c r="E71" s="258" t="s">
        <v>384</v>
      </c>
      <c r="F71" s="235" t="s">
        <v>363</v>
      </c>
      <c r="G71" s="235" t="s">
        <v>361</v>
      </c>
      <c r="H71" s="235" t="s">
        <v>363</v>
      </c>
      <c r="I71" s="235" t="s">
        <v>361</v>
      </c>
      <c r="J71" s="242">
        <f t="shared" si="10"/>
        <v>0.5</v>
      </c>
      <c r="K71" s="438"/>
      <c r="L71" s="234" t="str">
        <f>'5- Identificación de Riesgos'!I71</f>
        <v>Incumplimiento de las metas establecidas</v>
      </c>
      <c r="M71" s="261" t="s">
        <v>365</v>
      </c>
      <c r="N71" s="237" t="s">
        <v>361</v>
      </c>
      <c r="O71" s="237" t="s">
        <v>361</v>
      </c>
      <c r="P71" s="237" t="s">
        <v>363</v>
      </c>
      <c r="Q71" s="237" t="s">
        <v>361</v>
      </c>
      <c r="R71" s="241">
        <f t="shared" si="11"/>
        <v>0.75</v>
      </c>
      <c r="S71" s="438"/>
      <c r="T71" s="386"/>
      <c r="U71" s="366"/>
      <c r="V71" s="464"/>
      <c r="W71" s="251"/>
    </row>
    <row r="72" spans="1:23" ht="66" customHeight="1">
      <c r="A72" s="467"/>
      <c r="B72" s="366"/>
      <c r="C72" s="254" t="str">
        <f>'5- Identificación de Riesgos'!D72</f>
        <v>3. Debilidades en los procedimientos de control de proveedores (operador)</v>
      </c>
      <c r="D72" s="235">
        <v>3</v>
      </c>
      <c r="E72" s="258" t="s">
        <v>385</v>
      </c>
      <c r="F72" s="235" t="s">
        <v>361</v>
      </c>
      <c r="G72" s="235" t="s">
        <v>361</v>
      </c>
      <c r="H72" s="235" t="s">
        <v>361</v>
      </c>
      <c r="I72" s="235" t="s">
        <v>361</v>
      </c>
      <c r="J72" s="242">
        <f t="shared" si="10"/>
        <v>1</v>
      </c>
      <c r="K72" s="438"/>
      <c r="L72" s="234">
        <f>'5- Identificación de Riesgos'!I72</f>
        <v>0</v>
      </c>
      <c r="M72" s="242"/>
      <c r="N72" s="235"/>
      <c r="O72" s="235"/>
      <c r="P72" s="235"/>
      <c r="Q72" s="235"/>
      <c r="R72" s="242"/>
      <c r="S72" s="438"/>
      <c r="T72" s="386"/>
      <c r="U72" s="366"/>
      <c r="V72" s="464"/>
      <c r="W72" s="251"/>
    </row>
    <row r="73" spans="1:23" ht="15.75" customHeight="1">
      <c r="A73" s="467"/>
      <c r="B73" s="366"/>
      <c r="C73" s="254">
        <f>'5- Identificación de Riesgos'!D73</f>
        <v>0</v>
      </c>
      <c r="D73" s="235"/>
      <c r="E73" s="253"/>
      <c r="F73" s="235"/>
      <c r="G73" s="235"/>
      <c r="H73" s="235"/>
      <c r="I73" s="235"/>
      <c r="J73" s="242"/>
      <c r="K73" s="438"/>
      <c r="L73" s="234">
        <f>'5- Identificación de Riesgos'!I73</f>
        <v>0</v>
      </c>
      <c r="M73" s="242"/>
      <c r="N73" s="235"/>
      <c r="O73" s="235"/>
      <c r="P73" s="235"/>
      <c r="Q73" s="235"/>
      <c r="R73" s="242"/>
      <c r="S73" s="438"/>
      <c r="T73" s="386"/>
      <c r="U73" s="366"/>
      <c r="V73" s="464"/>
      <c r="W73" s="251"/>
    </row>
    <row r="74" spans="1:23" ht="15.75" customHeight="1">
      <c r="A74" s="467"/>
      <c r="B74" s="366"/>
      <c r="C74" s="254">
        <f>'5- Identificación de Riesgos'!D74</f>
        <v>0</v>
      </c>
      <c r="D74" s="235"/>
      <c r="E74" s="235"/>
      <c r="F74" s="235"/>
      <c r="G74" s="235"/>
      <c r="H74" s="235"/>
      <c r="I74" s="235"/>
      <c r="J74" s="242"/>
      <c r="K74" s="438"/>
      <c r="L74" s="234">
        <f>'5- Identificación de Riesgos'!I74</f>
        <v>0</v>
      </c>
      <c r="M74" s="242"/>
      <c r="N74" s="235"/>
      <c r="O74" s="235"/>
      <c r="P74" s="235"/>
      <c r="Q74" s="235"/>
      <c r="R74" s="242"/>
      <c r="S74" s="438"/>
      <c r="T74" s="386"/>
      <c r="U74" s="366"/>
      <c r="V74" s="464"/>
      <c r="W74" s="251"/>
    </row>
    <row r="75" spans="1:23" ht="15.75" customHeight="1">
      <c r="A75" s="467"/>
      <c r="B75" s="366"/>
      <c r="C75" s="254">
        <f>'5- Identificación de Riesgos'!D75</f>
        <v>0</v>
      </c>
      <c r="D75" s="235"/>
      <c r="E75" s="253"/>
      <c r="F75" s="235"/>
      <c r="G75" s="235"/>
      <c r="H75" s="235"/>
      <c r="I75" s="235"/>
      <c r="J75" s="242"/>
      <c r="K75" s="438"/>
      <c r="L75" s="234">
        <f>'5- Identificación de Riesgos'!I75</f>
        <v>0</v>
      </c>
      <c r="M75" s="242"/>
      <c r="N75" s="235"/>
      <c r="O75" s="235"/>
      <c r="P75" s="235"/>
      <c r="Q75" s="235"/>
      <c r="R75" s="242"/>
      <c r="S75" s="438"/>
      <c r="T75" s="386"/>
      <c r="U75" s="366"/>
      <c r="V75" s="464"/>
      <c r="W75" s="251"/>
    </row>
    <row r="76" spans="1:23" ht="15.75" customHeight="1">
      <c r="A76" s="467"/>
      <c r="B76" s="366"/>
      <c r="C76" s="254">
        <f>'5- Identificación de Riesgos'!D76</f>
        <v>0</v>
      </c>
      <c r="D76" s="235"/>
      <c r="E76" s="253"/>
      <c r="F76" s="235"/>
      <c r="G76" s="235"/>
      <c r="H76" s="235"/>
      <c r="I76" s="235"/>
      <c r="J76" s="242"/>
      <c r="K76" s="438"/>
      <c r="L76" s="234">
        <f>'5- Identificación de Riesgos'!I76</f>
        <v>0</v>
      </c>
      <c r="M76" s="242"/>
      <c r="N76" s="235"/>
      <c r="O76" s="235"/>
      <c r="P76" s="235"/>
      <c r="Q76" s="235"/>
      <c r="R76" s="242"/>
      <c r="S76" s="438"/>
      <c r="T76" s="386"/>
      <c r="U76" s="366"/>
      <c r="V76" s="464"/>
      <c r="W76" s="251"/>
    </row>
    <row r="77" spans="1:23" ht="15.75" customHeight="1">
      <c r="A77" s="467"/>
      <c r="B77" s="366"/>
      <c r="C77" s="254">
        <f>'5- Identificación de Riesgos'!D77</f>
        <v>0</v>
      </c>
      <c r="D77" s="235"/>
      <c r="E77" s="253"/>
      <c r="F77" s="235"/>
      <c r="G77" s="235"/>
      <c r="H77" s="235"/>
      <c r="I77" s="235"/>
      <c r="J77" s="242"/>
      <c r="K77" s="438"/>
      <c r="L77" s="234">
        <f>'5- Identificación de Riesgos'!I77</f>
        <v>0</v>
      </c>
      <c r="M77" s="242"/>
      <c r="N77" s="235"/>
      <c r="O77" s="235"/>
      <c r="P77" s="235"/>
      <c r="Q77" s="235"/>
      <c r="R77" s="242"/>
      <c r="S77" s="438"/>
      <c r="T77" s="386"/>
      <c r="U77" s="366"/>
      <c r="V77" s="464"/>
      <c r="W77" s="251"/>
    </row>
    <row r="78" spans="1:23" ht="15.75" customHeight="1">
      <c r="A78" s="467"/>
      <c r="B78" s="366"/>
      <c r="C78" s="254">
        <f>'5- Identificación de Riesgos'!D78</f>
        <v>0</v>
      </c>
      <c r="D78" s="235"/>
      <c r="E78" s="253"/>
      <c r="F78" s="235"/>
      <c r="G78" s="235"/>
      <c r="H78" s="235"/>
      <c r="I78" s="235"/>
      <c r="J78" s="242"/>
      <c r="K78" s="438"/>
      <c r="L78" s="234">
        <f>'5- Identificación de Riesgos'!I78</f>
        <v>0</v>
      </c>
      <c r="M78" s="242"/>
      <c r="N78" s="235"/>
      <c r="O78" s="235"/>
      <c r="P78" s="235"/>
      <c r="Q78" s="235"/>
      <c r="R78" s="242"/>
      <c r="S78" s="438"/>
      <c r="T78" s="386"/>
      <c r="U78" s="366"/>
      <c r="V78" s="464"/>
      <c r="W78" s="251"/>
    </row>
    <row r="79" spans="1:23" ht="15.75" customHeight="1">
      <c r="A79" s="468"/>
      <c r="B79" s="367"/>
      <c r="C79" s="254">
        <f>'5- Identificación de Riesgos'!D79</f>
        <v>0</v>
      </c>
      <c r="D79" s="236"/>
      <c r="E79" s="256"/>
      <c r="F79" s="236"/>
      <c r="G79" s="236"/>
      <c r="H79" s="236"/>
      <c r="I79" s="236"/>
      <c r="J79" s="243"/>
      <c r="K79" s="439"/>
      <c r="L79" s="234">
        <f>'5- Identificación de Riesgos'!I79</f>
        <v>0</v>
      </c>
      <c r="M79" s="243"/>
      <c r="N79" s="236"/>
      <c r="O79" s="236"/>
      <c r="P79" s="236"/>
      <c r="Q79" s="236"/>
      <c r="R79" s="243"/>
      <c r="S79" s="439"/>
      <c r="T79" s="387"/>
      <c r="U79" s="367"/>
      <c r="V79" s="465"/>
      <c r="W79" s="251"/>
    </row>
    <row r="80" spans="1:23">
      <c r="A80" s="49"/>
      <c r="B80" s="49"/>
      <c r="C80" s="259"/>
      <c r="D80" s="49"/>
      <c r="E80" s="49"/>
      <c r="F80" s="49"/>
      <c r="G80" s="49"/>
      <c r="H80" s="49"/>
      <c r="I80" s="49"/>
      <c r="J80" s="49"/>
      <c r="K80" s="49"/>
      <c r="L80" s="49"/>
      <c r="M80" s="49"/>
      <c r="N80" s="49"/>
      <c r="O80" s="49"/>
      <c r="P80" s="49"/>
      <c r="Q80" s="49"/>
      <c r="R80" s="49"/>
      <c r="S80" s="49"/>
      <c r="T80" s="260"/>
      <c r="U80" s="248"/>
      <c r="V80" s="248"/>
      <c r="W80" s="251"/>
    </row>
    <row r="81" spans="1:23">
      <c r="A81" s="49"/>
      <c r="B81" s="49"/>
      <c r="C81" s="259"/>
      <c r="D81" s="49"/>
      <c r="E81" s="49"/>
      <c r="F81" s="49"/>
      <c r="G81" s="49"/>
      <c r="H81" s="49"/>
      <c r="I81" s="49"/>
      <c r="J81" s="49"/>
      <c r="K81" s="49"/>
      <c r="L81" s="49"/>
      <c r="M81" s="49"/>
      <c r="N81" s="49"/>
      <c r="O81" s="49"/>
      <c r="P81" s="49"/>
      <c r="Q81" s="49"/>
      <c r="R81" s="49"/>
      <c r="S81" s="49"/>
      <c r="T81" s="260"/>
      <c r="U81" s="248"/>
      <c r="V81" s="248"/>
      <c r="W81" s="251"/>
    </row>
    <row r="82" spans="1:23">
      <c r="A82" s="49"/>
      <c r="B82" s="49"/>
      <c r="C82" s="259"/>
      <c r="D82" s="49"/>
      <c r="E82" s="49"/>
      <c r="F82" s="49"/>
      <c r="G82" s="49"/>
      <c r="H82" s="49"/>
      <c r="I82" s="49"/>
      <c r="J82" s="49"/>
      <c r="K82" s="49"/>
      <c r="L82" s="49"/>
      <c r="M82" s="49"/>
      <c r="N82" s="49"/>
      <c r="O82" s="49"/>
      <c r="P82" s="49"/>
      <c r="Q82" s="49"/>
      <c r="R82" s="49"/>
      <c r="S82" s="49"/>
      <c r="T82" s="260"/>
      <c r="U82" s="248"/>
      <c r="V82" s="248"/>
      <c r="W82" s="251"/>
    </row>
    <row r="83" spans="1:23">
      <c r="A83" s="49"/>
      <c r="B83" s="49"/>
      <c r="C83" s="259"/>
      <c r="D83" s="49"/>
      <c r="E83" s="49"/>
      <c r="F83" s="49"/>
      <c r="G83" s="49"/>
      <c r="H83" s="49"/>
      <c r="I83" s="49"/>
      <c r="J83" s="49"/>
      <c r="K83" s="49"/>
      <c r="L83" s="49"/>
      <c r="M83" s="49"/>
      <c r="N83" s="49"/>
      <c r="O83" s="49"/>
      <c r="P83" s="49"/>
      <c r="Q83" s="49"/>
      <c r="R83" s="49"/>
      <c r="S83" s="49"/>
      <c r="T83" s="260"/>
      <c r="U83" s="248"/>
      <c r="V83" s="248"/>
      <c r="W83" s="251"/>
    </row>
    <row r="84" spans="1:23">
      <c r="A84" s="49"/>
      <c r="B84" s="49"/>
      <c r="C84" s="259"/>
      <c r="D84" s="49"/>
      <c r="E84" s="49"/>
      <c r="F84" s="49"/>
      <c r="G84" s="49"/>
      <c r="H84" s="49"/>
      <c r="I84" s="49"/>
      <c r="J84" s="49"/>
      <c r="K84" s="49"/>
      <c r="L84" s="49"/>
      <c r="M84" s="49"/>
      <c r="N84" s="49"/>
      <c r="O84" s="49"/>
      <c r="P84" s="49"/>
      <c r="Q84" s="49"/>
      <c r="R84" s="49"/>
      <c r="S84" s="49"/>
      <c r="T84" s="260"/>
      <c r="U84" s="248"/>
      <c r="V84" s="248"/>
      <c r="W84" s="251"/>
    </row>
    <row r="85" spans="1:23">
      <c r="A85" s="49"/>
      <c r="B85" s="49"/>
      <c r="C85" s="259"/>
      <c r="D85" s="49"/>
      <c r="E85" s="49"/>
      <c r="F85" s="49"/>
      <c r="G85" s="49"/>
      <c r="H85" s="49"/>
      <c r="I85" s="49"/>
      <c r="J85" s="49"/>
      <c r="K85" s="49"/>
      <c r="L85" s="49"/>
      <c r="M85" s="49"/>
      <c r="N85" s="49"/>
      <c r="O85" s="49"/>
      <c r="P85" s="49"/>
      <c r="Q85" s="49"/>
      <c r="R85" s="49"/>
      <c r="S85" s="49"/>
      <c r="T85" s="260"/>
      <c r="U85" s="248"/>
      <c r="V85" s="248"/>
      <c r="W85" s="251"/>
    </row>
    <row r="86" spans="1:23">
      <c r="A86" s="49"/>
      <c r="B86" s="49"/>
      <c r="C86" s="259"/>
      <c r="D86" s="49"/>
      <c r="E86" s="49"/>
      <c r="F86" s="49"/>
      <c r="G86" s="49"/>
      <c r="H86" s="49"/>
      <c r="I86" s="49"/>
      <c r="J86" s="49"/>
      <c r="K86" s="49"/>
      <c r="L86" s="49"/>
      <c r="M86" s="49"/>
      <c r="N86" s="49"/>
      <c r="O86" s="49"/>
      <c r="P86" s="49"/>
      <c r="Q86" s="49"/>
      <c r="R86" s="49"/>
      <c r="S86" s="49"/>
      <c r="T86" s="260"/>
      <c r="U86" s="248"/>
      <c r="V86" s="248"/>
      <c r="W86" s="251"/>
    </row>
    <row r="87" spans="1:23">
      <c r="A87" s="49"/>
      <c r="B87" s="49"/>
      <c r="C87" s="259"/>
      <c r="D87" s="49"/>
      <c r="E87" s="49"/>
      <c r="F87" s="49"/>
      <c r="G87" s="49"/>
      <c r="H87" s="49"/>
      <c r="I87" s="49"/>
      <c r="J87" s="49"/>
      <c r="K87" s="49"/>
      <c r="L87" s="49"/>
      <c r="M87" s="49"/>
      <c r="N87" s="49"/>
      <c r="O87" s="49"/>
      <c r="P87" s="49"/>
      <c r="Q87" s="49"/>
      <c r="R87" s="49"/>
      <c r="S87" s="49"/>
      <c r="T87" s="260"/>
      <c r="U87" s="248"/>
      <c r="V87" s="248"/>
      <c r="W87" s="251"/>
    </row>
    <row r="88" spans="1:23">
      <c r="A88" s="49"/>
      <c r="B88" s="49"/>
      <c r="C88" s="259"/>
      <c r="D88" s="49"/>
      <c r="E88" s="49"/>
      <c r="F88" s="49"/>
      <c r="G88" s="49"/>
      <c r="H88" s="49"/>
      <c r="I88" s="49"/>
      <c r="J88" s="49"/>
      <c r="K88" s="49"/>
      <c r="L88" s="49"/>
      <c r="M88" s="49"/>
      <c r="N88" s="49"/>
      <c r="O88" s="49"/>
      <c r="P88" s="49"/>
      <c r="Q88" s="49"/>
      <c r="R88" s="49"/>
      <c r="S88" s="49"/>
      <c r="T88" s="260"/>
      <c r="U88" s="248"/>
      <c r="V88" s="248"/>
      <c r="W88" s="251"/>
    </row>
    <row r="89" spans="1:23">
      <c r="A89" s="49"/>
      <c r="B89" s="49"/>
      <c r="C89" s="259"/>
      <c r="D89" s="49"/>
      <c r="E89" s="49"/>
      <c r="F89" s="49"/>
      <c r="G89" s="49"/>
      <c r="H89" s="49"/>
      <c r="I89" s="49"/>
      <c r="J89" s="49"/>
      <c r="K89" s="49"/>
      <c r="L89" s="49"/>
      <c r="M89" s="49"/>
      <c r="N89" s="49"/>
      <c r="O89" s="49"/>
      <c r="P89" s="49"/>
      <c r="Q89" s="49"/>
      <c r="R89" s="49"/>
      <c r="S89" s="49"/>
      <c r="T89" s="260"/>
      <c r="U89" s="248"/>
      <c r="V89" s="248"/>
      <c r="W89" s="251"/>
    </row>
    <row r="90" spans="1:23">
      <c r="A90" s="49"/>
      <c r="B90" s="49"/>
      <c r="C90" s="259"/>
      <c r="D90" s="49"/>
      <c r="E90" s="49"/>
      <c r="F90" s="49"/>
      <c r="G90" s="49"/>
      <c r="H90" s="49"/>
      <c r="I90" s="49"/>
      <c r="J90" s="49"/>
      <c r="K90" s="49"/>
      <c r="L90" s="49"/>
      <c r="M90" s="49"/>
      <c r="N90" s="49"/>
      <c r="O90" s="49"/>
      <c r="P90" s="49"/>
      <c r="Q90" s="49"/>
      <c r="R90" s="49"/>
      <c r="S90" s="49"/>
      <c r="T90" s="260"/>
      <c r="U90" s="248"/>
      <c r="V90" s="248"/>
      <c r="W90" s="251"/>
    </row>
    <row r="91" spans="1:23">
      <c r="A91" s="49"/>
      <c r="B91" s="49"/>
      <c r="C91" s="259"/>
      <c r="D91" s="49"/>
      <c r="E91" s="49"/>
      <c r="F91" s="49"/>
      <c r="G91" s="49"/>
      <c r="H91" s="49"/>
      <c r="I91" s="49"/>
      <c r="J91" s="49"/>
      <c r="K91" s="49"/>
      <c r="L91" s="49"/>
      <c r="M91" s="49"/>
      <c r="N91" s="49"/>
      <c r="O91" s="49"/>
      <c r="P91" s="49"/>
      <c r="Q91" s="49"/>
      <c r="R91" s="49"/>
      <c r="S91" s="49"/>
      <c r="T91" s="260"/>
      <c r="U91" s="248"/>
      <c r="V91" s="248"/>
      <c r="W91" s="251"/>
    </row>
    <row r="92" spans="1:23">
      <c r="A92" s="49"/>
      <c r="B92" s="49"/>
      <c r="C92" s="259"/>
      <c r="D92" s="49"/>
      <c r="E92" s="49"/>
      <c r="F92" s="49"/>
      <c r="G92" s="49"/>
      <c r="H92" s="49"/>
      <c r="I92" s="49"/>
      <c r="J92" s="49"/>
      <c r="K92" s="49"/>
      <c r="L92" s="49"/>
      <c r="M92" s="49"/>
      <c r="N92" s="49"/>
      <c r="O92" s="49"/>
      <c r="P92" s="49"/>
      <c r="Q92" s="49"/>
      <c r="R92" s="49"/>
      <c r="S92" s="49"/>
      <c r="T92" s="260"/>
      <c r="U92" s="248"/>
      <c r="V92" s="248"/>
      <c r="W92" s="251"/>
    </row>
    <row r="93" spans="1:23">
      <c r="A93" s="49"/>
      <c r="B93" s="49"/>
      <c r="C93" s="259"/>
      <c r="D93" s="49"/>
      <c r="E93" s="49"/>
      <c r="F93" s="49"/>
      <c r="G93" s="49"/>
      <c r="H93" s="49"/>
      <c r="I93" s="49"/>
      <c r="J93" s="49"/>
      <c r="K93" s="49"/>
      <c r="L93" s="49"/>
      <c r="M93" s="49"/>
      <c r="N93" s="49"/>
      <c r="O93" s="49"/>
      <c r="P93" s="49"/>
      <c r="Q93" s="49"/>
      <c r="R93" s="49"/>
      <c r="S93" s="49"/>
      <c r="T93" s="260"/>
      <c r="U93" s="248"/>
      <c r="V93" s="248"/>
      <c r="W93" s="251"/>
    </row>
    <row r="94" spans="1:23">
      <c r="A94" s="49"/>
      <c r="B94" s="49"/>
      <c r="C94" s="259"/>
      <c r="D94" s="49"/>
      <c r="E94" s="49"/>
      <c r="F94" s="49"/>
      <c r="G94" s="49"/>
      <c r="H94" s="49"/>
      <c r="I94" s="49"/>
      <c r="J94" s="49"/>
      <c r="K94" s="49"/>
      <c r="L94" s="49"/>
      <c r="M94" s="49"/>
      <c r="N94" s="49"/>
      <c r="O94" s="49"/>
      <c r="P94" s="49"/>
      <c r="Q94" s="49"/>
      <c r="R94" s="49"/>
      <c r="S94" s="49"/>
      <c r="T94" s="260"/>
      <c r="U94" s="248"/>
      <c r="V94" s="248"/>
      <c r="W94" s="251"/>
    </row>
    <row r="95" spans="1:23">
      <c r="A95" s="49"/>
      <c r="B95" s="49"/>
      <c r="C95" s="259"/>
      <c r="D95" s="49"/>
      <c r="E95" s="49"/>
      <c r="F95" s="49"/>
      <c r="G95" s="49"/>
      <c r="H95" s="49"/>
      <c r="I95" s="49"/>
      <c r="J95" s="49"/>
      <c r="K95" s="49"/>
      <c r="L95" s="49"/>
      <c r="M95" s="49"/>
      <c r="N95" s="49"/>
      <c r="O95" s="49"/>
      <c r="P95" s="49"/>
      <c r="Q95" s="49"/>
      <c r="R95" s="49"/>
      <c r="S95" s="49"/>
      <c r="T95" s="260"/>
      <c r="U95" s="248"/>
      <c r="V95" s="248"/>
      <c r="W95" s="251"/>
    </row>
    <row r="96" spans="1:23">
      <c r="A96" s="49"/>
      <c r="B96" s="49"/>
      <c r="C96" s="259"/>
      <c r="D96" s="49"/>
      <c r="E96" s="49"/>
      <c r="F96" s="49"/>
      <c r="G96" s="49"/>
      <c r="H96" s="49"/>
      <c r="I96" s="49"/>
      <c r="J96" s="49"/>
      <c r="K96" s="49"/>
      <c r="L96" s="49"/>
      <c r="M96" s="49"/>
      <c r="N96" s="49"/>
      <c r="O96" s="49"/>
      <c r="P96" s="49"/>
      <c r="Q96" s="49"/>
      <c r="R96" s="49"/>
      <c r="S96" s="49"/>
      <c r="T96" s="260"/>
      <c r="U96" s="248"/>
      <c r="V96" s="248"/>
      <c r="W96" s="251"/>
    </row>
    <row r="97" spans="1:23">
      <c r="A97" s="49"/>
      <c r="B97" s="49"/>
      <c r="C97" s="259"/>
      <c r="D97" s="49"/>
      <c r="E97" s="49"/>
      <c r="F97" s="49"/>
      <c r="G97" s="49"/>
      <c r="H97" s="49"/>
      <c r="I97" s="49"/>
      <c r="J97" s="49"/>
      <c r="K97" s="49"/>
      <c r="L97" s="49"/>
      <c r="M97" s="49"/>
      <c r="N97" s="49"/>
      <c r="O97" s="49"/>
      <c r="P97" s="49"/>
      <c r="Q97" s="49"/>
      <c r="R97" s="49"/>
      <c r="S97" s="49"/>
      <c r="T97" s="260"/>
      <c r="U97" s="248"/>
      <c r="V97" s="248"/>
      <c r="W97" s="251"/>
    </row>
    <row r="98" spans="1:23">
      <c r="A98" s="49"/>
      <c r="B98" s="49"/>
      <c r="C98" s="259"/>
      <c r="D98" s="49"/>
      <c r="E98" s="49"/>
      <c r="F98" s="49"/>
      <c r="G98" s="49"/>
      <c r="H98" s="49"/>
      <c r="I98" s="49"/>
      <c r="J98" s="49"/>
      <c r="K98" s="49"/>
      <c r="L98" s="49"/>
      <c r="M98" s="49"/>
      <c r="N98" s="49"/>
      <c r="O98" s="49"/>
      <c r="P98" s="49"/>
      <c r="Q98" s="49"/>
      <c r="R98" s="49"/>
      <c r="S98" s="49"/>
      <c r="T98" s="260"/>
      <c r="U98" s="248"/>
      <c r="V98" s="248"/>
      <c r="W98" s="251"/>
    </row>
    <row r="99" spans="1:23">
      <c r="A99" s="49"/>
      <c r="B99" s="49"/>
      <c r="C99" s="259"/>
      <c r="D99" s="49"/>
      <c r="E99" s="49"/>
      <c r="F99" s="49"/>
      <c r="G99" s="49"/>
      <c r="H99" s="49"/>
      <c r="I99" s="49"/>
      <c r="J99" s="49"/>
      <c r="K99" s="49"/>
      <c r="L99" s="49"/>
      <c r="M99" s="49"/>
      <c r="N99" s="49"/>
      <c r="O99" s="49"/>
      <c r="P99" s="49"/>
      <c r="Q99" s="49"/>
      <c r="R99" s="49"/>
      <c r="S99" s="49"/>
      <c r="T99" s="260"/>
      <c r="U99" s="248"/>
      <c r="V99" s="248"/>
      <c r="W99" s="251"/>
    </row>
    <row r="100" spans="1:23">
      <c r="A100" s="49"/>
      <c r="B100" s="49"/>
      <c r="C100" s="259"/>
      <c r="D100" s="49"/>
      <c r="E100" s="49"/>
      <c r="F100" s="49"/>
      <c r="G100" s="49"/>
      <c r="H100" s="49"/>
      <c r="I100" s="49"/>
      <c r="J100" s="49"/>
      <c r="K100" s="49"/>
      <c r="L100" s="49"/>
      <c r="M100" s="49"/>
      <c r="N100" s="49"/>
      <c r="O100" s="49"/>
      <c r="P100" s="49"/>
      <c r="Q100" s="49"/>
      <c r="R100" s="49"/>
      <c r="S100" s="49"/>
      <c r="T100" s="260"/>
      <c r="U100" s="248"/>
      <c r="V100" s="248"/>
      <c r="W100" s="251"/>
    </row>
    <row r="101" spans="1:23">
      <c r="A101" s="49"/>
      <c r="B101" s="49"/>
      <c r="C101" s="259"/>
      <c r="D101" s="49"/>
      <c r="E101" s="49"/>
      <c r="F101" s="49"/>
      <c r="G101" s="49"/>
      <c r="H101" s="49"/>
      <c r="I101" s="49"/>
      <c r="J101" s="49"/>
      <c r="K101" s="49"/>
      <c r="L101" s="49"/>
      <c r="M101" s="49"/>
      <c r="N101" s="49"/>
      <c r="O101" s="49"/>
      <c r="P101" s="49"/>
      <c r="Q101" s="49"/>
      <c r="R101" s="49"/>
      <c r="S101" s="49"/>
      <c r="T101" s="260"/>
      <c r="U101" s="248"/>
      <c r="V101" s="248"/>
      <c r="W101" s="251"/>
    </row>
    <row r="102" spans="1:23">
      <c r="A102" s="49"/>
      <c r="B102" s="49"/>
      <c r="C102" s="259"/>
      <c r="D102" s="49"/>
      <c r="E102" s="49"/>
      <c r="F102" s="49"/>
      <c r="G102" s="49"/>
      <c r="H102" s="49"/>
      <c r="I102" s="49"/>
      <c r="J102" s="49"/>
      <c r="K102" s="49"/>
      <c r="L102" s="49"/>
      <c r="M102" s="49"/>
      <c r="N102" s="49"/>
      <c r="O102" s="49"/>
      <c r="P102" s="49"/>
      <c r="Q102" s="49"/>
      <c r="R102" s="49"/>
      <c r="S102" s="49"/>
      <c r="T102" s="260"/>
      <c r="U102" s="248"/>
      <c r="V102" s="248"/>
      <c r="W102" s="251"/>
    </row>
    <row r="103" spans="1:23">
      <c r="A103" s="49"/>
      <c r="B103" s="49"/>
      <c r="C103" s="259"/>
      <c r="D103" s="49"/>
      <c r="E103" s="49"/>
      <c r="F103" s="49"/>
      <c r="G103" s="49"/>
      <c r="H103" s="49"/>
      <c r="I103" s="49"/>
      <c r="J103" s="49"/>
      <c r="K103" s="49"/>
      <c r="L103" s="49"/>
      <c r="M103" s="49"/>
      <c r="N103" s="49"/>
      <c r="O103" s="49"/>
      <c r="P103" s="49"/>
      <c r="Q103" s="49"/>
      <c r="R103" s="49"/>
      <c r="S103" s="49"/>
      <c r="T103" s="260"/>
      <c r="U103" s="248"/>
      <c r="V103" s="248"/>
      <c r="W103" s="251"/>
    </row>
    <row r="104" spans="1:23">
      <c r="A104" s="49"/>
      <c r="B104" s="49"/>
      <c r="C104" s="259"/>
      <c r="D104" s="49"/>
      <c r="E104" s="49"/>
      <c r="F104" s="49"/>
      <c r="G104" s="49"/>
      <c r="H104" s="49"/>
      <c r="I104" s="49"/>
      <c r="J104" s="49"/>
      <c r="K104" s="49"/>
      <c r="L104" s="49"/>
      <c r="M104" s="49"/>
      <c r="N104" s="49"/>
      <c r="O104" s="49"/>
      <c r="P104" s="49"/>
      <c r="Q104" s="49"/>
      <c r="R104" s="49"/>
      <c r="S104" s="49"/>
      <c r="T104" s="260"/>
      <c r="U104" s="248"/>
      <c r="V104" s="248"/>
      <c r="W104" s="251"/>
    </row>
    <row r="105" spans="1:23">
      <c r="A105" s="49"/>
      <c r="B105" s="49"/>
      <c r="C105" s="259"/>
      <c r="D105" s="49"/>
      <c r="E105" s="49"/>
      <c r="F105" s="49"/>
      <c r="G105" s="49"/>
      <c r="H105" s="49"/>
      <c r="I105" s="49"/>
      <c r="J105" s="49"/>
      <c r="K105" s="49"/>
      <c r="L105" s="49"/>
      <c r="M105" s="49"/>
      <c r="N105" s="49"/>
      <c r="O105" s="49"/>
      <c r="P105" s="49"/>
      <c r="Q105" s="49"/>
      <c r="R105" s="49"/>
      <c r="S105" s="49"/>
      <c r="T105" s="260"/>
      <c r="U105" s="248"/>
      <c r="V105" s="248"/>
      <c r="W105" s="251"/>
    </row>
    <row r="106" spans="1:23">
      <c r="A106" s="49"/>
      <c r="B106" s="49"/>
      <c r="C106" s="259"/>
      <c r="D106" s="49"/>
      <c r="E106" s="49"/>
      <c r="F106" s="49"/>
      <c r="G106" s="49"/>
      <c r="H106" s="49"/>
      <c r="I106" s="49"/>
      <c r="J106" s="49"/>
      <c r="K106" s="49"/>
      <c r="L106" s="49"/>
      <c r="M106" s="49"/>
      <c r="N106" s="49"/>
      <c r="O106" s="49"/>
      <c r="P106" s="49"/>
      <c r="Q106" s="49"/>
      <c r="R106" s="49"/>
      <c r="S106" s="49"/>
      <c r="T106" s="260"/>
      <c r="U106" s="248"/>
      <c r="V106" s="248"/>
      <c r="W106" s="251"/>
    </row>
    <row r="107" spans="1:23">
      <c r="A107" s="49"/>
      <c r="B107" s="49"/>
      <c r="C107" s="259"/>
      <c r="D107" s="49"/>
      <c r="E107" s="49"/>
      <c r="F107" s="49"/>
      <c r="G107" s="49"/>
      <c r="H107" s="49"/>
      <c r="I107" s="49"/>
      <c r="J107" s="49"/>
      <c r="K107" s="49"/>
      <c r="L107" s="49"/>
      <c r="M107" s="49"/>
      <c r="N107" s="49"/>
      <c r="O107" s="49"/>
      <c r="P107" s="49"/>
      <c r="Q107" s="49"/>
      <c r="R107" s="49"/>
      <c r="S107" s="49"/>
      <c r="T107" s="260"/>
      <c r="U107" s="248"/>
      <c r="V107" s="248"/>
      <c r="W107" s="251"/>
    </row>
    <row r="108" spans="1:23">
      <c r="A108" s="49"/>
      <c r="B108" s="49"/>
      <c r="C108" s="259"/>
      <c r="D108" s="49"/>
      <c r="E108" s="49"/>
      <c r="F108" s="49"/>
      <c r="G108" s="49"/>
      <c r="H108" s="49"/>
      <c r="I108" s="49"/>
      <c r="J108" s="49"/>
      <c r="K108" s="49"/>
      <c r="L108" s="49"/>
      <c r="M108" s="49"/>
      <c r="N108" s="49"/>
      <c r="O108" s="49"/>
      <c r="P108" s="49"/>
      <c r="Q108" s="49"/>
      <c r="R108" s="49"/>
      <c r="S108" s="49"/>
      <c r="T108" s="260"/>
      <c r="U108" s="248"/>
      <c r="V108" s="248"/>
      <c r="W108" s="251"/>
    </row>
    <row r="109" spans="1:23">
      <c r="A109" s="49"/>
      <c r="B109" s="49"/>
      <c r="C109" s="259"/>
      <c r="D109" s="49"/>
      <c r="E109" s="49"/>
      <c r="F109" s="49"/>
      <c r="G109" s="49"/>
      <c r="H109" s="49"/>
      <c r="I109" s="49"/>
      <c r="J109" s="49"/>
      <c r="K109" s="49"/>
      <c r="L109" s="49"/>
      <c r="M109" s="49"/>
      <c r="N109" s="49"/>
      <c r="O109" s="49"/>
      <c r="P109" s="49"/>
      <c r="Q109" s="49"/>
      <c r="R109" s="49"/>
      <c r="S109" s="49"/>
      <c r="T109" s="260"/>
      <c r="U109" s="248"/>
      <c r="V109" s="248"/>
      <c r="W109" s="251"/>
    </row>
    <row r="110" spans="1:23">
      <c r="A110" s="49"/>
      <c r="B110" s="49"/>
      <c r="C110" s="259"/>
      <c r="D110" s="49"/>
      <c r="E110" s="49"/>
      <c r="F110" s="49"/>
      <c r="G110" s="49"/>
      <c r="H110" s="49"/>
      <c r="I110" s="49"/>
      <c r="J110" s="49"/>
      <c r="K110" s="49"/>
      <c r="L110" s="49"/>
      <c r="M110" s="49"/>
      <c r="N110" s="49"/>
      <c r="O110" s="49"/>
      <c r="P110" s="49"/>
      <c r="Q110" s="49"/>
      <c r="R110" s="49"/>
      <c r="S110" s="49"/>
      <c r="T110" s="260"/>
      <c r="U110" s="248"/>
      <c r="V110" s="248"/>
      <c r="W110" s="251"/>
    </row>
    <row r="111" spans="1:23">
      <c r="A111" s="49"/>
      <c r="B111" s="49"/>
      <c r="C111" s="259"/>
      <c r="D111" s="49"/>
      <c r="E111" s="49"/>
      <c r="F111" s="49"/>
      <c r="G111" s="49"/>
      <c r="H111" s="49"/>
      <c r="I111" s="49"/>
      <c r="J111" s="49"/>
      <c r="K111" s="49"/>
      <c r="L111" s="49"/>
      <c r="M111" s="49"/>
      <c r="N111" s="49"/>
      <c r="O111" s="49"/>
      <c r="P111" s="49"/>
      <c r="Q111" s="49"/>
      <c r="R111" s="49"/>
      <c r="S111" s="49"/>
      <c r="T111" s="260"/>
      <c r="U111" s="248"/>
      <c r="V111" s="248"/>
      <c r="W111" s="251"/>
    </row>
    <row r="112" spans="1:23">
      <c r="A112" s="49"/>
      <c r="B112" s="49"/>
      <c r="C112" s="259"/>
      <c r="D112" s="49"/>
      <c r="E112" s="49"/>
      <c r="F112" s="49"/>
      <c r="G112" s="49"/>
      <c r="H112" s="49"/>
      <c r="I112" s="49"/>
      <c r="J112" s="49"/>
      <c r="K112" s="49"/>
      <c r="L112" s="49"/>
      <c r="M112" s="49"/>
      <c r="N112" s="49"/>
      <c r="O112" s="49"/>
      <c r="P112" s="49"/>
      <c r="Q112" s="49"/>
      <c r="R112" s="49"/>
      <c r="S112" s="49"/>
      <c r="T112" s="260"/>
      <c r="U112" s="248"/>
      <c r="V112" s="248"/>
      <c r="W112" s="251"/>
    </row>
    <row r="113" spans="1:23">
      <c r="A113" s="49"/>
      <c r="B113" s="49"/>
      <c r="C113" s="259"/>
      <c r="D113" s="49"/>
      <c r="E113" s="49"/>
      <c r="F113" s="49"/>
      <c r="G113" s="49"/>
      <c r="H113" s="49"/>
      <c r="I113" s="49"/>
      <c r="J113" s="49"/>
      <c r="K113" s="49"/>
      <c r="L113" s="49"/>
      <c r="M113" s="49"/>
      <c r="N113" s="49"/>
      <c r="O113" s="49"/>
      <c r="P113" s="49"/>
      <c r="Q113" s="49"/>
      <c r="R113" s="49"/>
      <c r="S113" s="49"/>
      <c r="T113" s="260"/>
      <c r="U113" s="248"/>
      <c r="V113" s="248"/>
      <c r="W113" s="251"/>
    </row>
    <row r="114" spans="1:23">
      <c r="A114" s="49"/>
      <c r="B114" s="49"/>
      <c r="C114" s="259"/>
      <c r="D114" s="49"/>
      <c r="E114" s="49"/>
      <c r="F114" s="49"/>
      <c r="G114" s="49"/>
      <c r="H114" s="49"/>
      <c r="I114" s="49"/>
      <c r="J114" s="49"/>
      <c r="K114" s="49"/>
      <c r="L114" s="49"/>
      <c r="M114" s="49"/>
      <c r="N114" s="49"/>
      <c r="O114" s="49"/>
      <c r="P114" s="49"/>
      <c r="Q114" s="49"/>
      <c r="R114" s="49"/>
      <c r="S114" s="49"/>
      <c r="T114" s="260"/>
      <c r="U114" s="248"/>
      <c r="V114" s="248"/>
      <c r="W114" s="251"/>
    </row>
    <row r="115" spans="1:23">
      <c r="A115" s="49"/>
      <c r="B115" s="49"/>
      <c r="C115" s="259"/>
      <c r="D115" s="49"/>
      <c r="E115" s="49"/>
      <c r="F115" s="49"/>
      <c r="G115" s="49"/>
      <c r="H115" s="49"/>
      <c r="I115" s="49"/>
      <c r="J115" s="49"/>
      <c r="K115" s="49"/>
      <c r="L115" s="49"/>
      <c r="M115" s="49"/>
      <c r="N115" s="49"/>
      <c r="O115" s="49"/>
      <c r="P115" s="49"/>
      <c r="Q115" s="49"/>
      <c r="R115" s="49"/>
      <c r="S115" s="49"/>
      <c r="T115" s="260"/>
      <c r="U115" s="248"/>
      <c r="V115" s="248"/>
      <c r="W115" s="251"/>
    </row>
    <row r="116" spans="1:23">
      <c r="A116" s="49"/>
      <c r="B116" s="49"/>
      <c r="C116" s="259"/>
      <c r="D116" s="49"/>
      <c r="E116" s="49"/>
      <c r="F116" s="49"/>
      <c r="G116" s="49"/>
      <c r="H116" s="49"/>
      <c r="I116" s="49"/>
      <c r="J116" s="49"/>
      <c r="K116" s="49"/>
      <c r="L116" s="49"/>
      <c r="M116" s="49"/>
      <c r="N116" s="49"/>
      <c r="O116" s="49"/>
      <c r="P116" s="49"/>
      <c r="Q116" s="49"/>
      <c r="R116" s="49"/>
      <c r="S116" s="49"/>
      <c r="T116" s="260"/>
      <c r="U116" s="248"/>
      <c r="V116" s="248"/>
      <c r="W116" s="251"/>
    </row>
    <row r="117" spans="1:23">
      <c r="A117" s="49"/>
      <c r="B117" s="49"/>
      <c r="C117" s="259"/>
      <c r="D117" s="49"/>
      <c r="E117" s="49"/>
      <c r="F117" s="49"/>
      <c r="G117" s="49"/>
      <c r="H117" s="49"/>
      <c r="I117" s="49"/>
      <c r="J117" s="49"/>
      <c r="K117" s="49"/>
      <c r="L117" s="49"/>
      <c r="M117" s="49"/>
      <c r="N117" s="49"/>
      <c r="O117" s="49"/>
      <c r="P117" s="49"/>
      <c r="Q117" s="49"/>
      <c r="R117" s="49"/>
      <c r="S117" s="49"/>
      <c r="T117" s="260"/>
      <c r="U117" s="248"/>
      <c r="V117" s="248"/>
      <c r="W117" s="251"/>
    </row>
  </sheetData>
  <mergeCells count="67">
    <mergeCell ref="U70:U79"/>
    <mergeCell ref="V70:V79"/>
    <mergeCell ref="A70:A79"/>
    <mergeCell ref="B70:B79"/>
    <mergeCell ref="K70:K79"/>
    <mergeCell ref="S70:S79"/>
    <mergeCell ref="T70:T79"/>
    <mergeCell ref="A10:A19"/>
    <mergeCell ref="B10:B19"/>
    <mergeCell ref="C5:V5"/>
    <mergeCell ref="C6:V6"/>
    <mergeCell ref="S10:S19"/>
    <mergeCell ref="T10:T19"/>
    <mergeCell ref="U10:U19"/>
    <mergeCell ref="V10:V19"/>
    <mergeCell ref="K10:K19"/>
    <mergeCell ref="E1:V3"/>
    <mergeCell ref="A1:C3"/>
    <mergeCell ref="T7:V7"/>
    <mergeCell ref="D7:R7"/>
    <mergeCell ref="A8:A9"/>
    <mergeCell ref="B8:B9"/>
    <mergeCell ref="C8:C9"/>
    <mergeCell ref="D8:D9"/>
    <mergeCell ref="E8:E9"/>
    <mergeCell ref="F8:K8"/>
    <mergeCell ref="L8:S8"/>
    <mergeCell ref="A5:B5"/>
    <mergeCell ref="A6:B6"/>
    <mergeCell ref="A7:C7"/>
    <mergeCell ref="A4:B4"/>
    <mergeCell ref="C4:V4"/>
    <mergeCell ref="A20:A29"/>
    <mergeCell ref="T30:T39"/>
    <mergeCell ref="U30:U39"/>
    <mergeCell ref="V30:V39"/>
    <mergeCell ref="A30:A39"/>
    <mergeCell ref="B30:B39"/>
    <mergeCell ref="K30:K39"/>
    <mergeCell ref="S30:S39"/>
    <mergeCell ref="B20:B29"/>
    <mergeCell ref="K20:K29"/>
    <mergeCell ref="V20:V29"/>
    <mergeCell ref="T20:T29"/>
    <mergeCell ref="U20:U29"/>
    <mergeCell ref="S20:S29"/>
    <mergeCell ref="T40:T49"/>
    <mergeCell ref="U40:U49"/>
    <mergeCell ref="V40:V49"/>
    <mergeCell ref="A40:A49"/>
    <mergeCell ref="B40:B49"/>
    <mergeCell ref="K40:K49"/>
    <mergeCell ref="S40:S49"/>
    <mergeCell ref="T60:T69"/>
    <mergeCell ref="U60:U69"/>
    <mergeCell ref="V60:V69"/>
    <mergeCell ref="A60:A69"/>
    <mergeCell ref="B60:B69"/>
    <mergeCell ref="K60:K69"/>
    <mergeCell ref="S60:S69"/>
    <mergeCell ref="U50:U59"/>
    <mergeCell ref="V50:V59"/>
    <mergeCell ref="A50:A59"/>
    <mergeCell ref="B50:B59"/>
    <mergeCell ref="K50:K59"/>
    <mergeCell ref="S50:S59"/>
    <mergeCell ref="T50:T59"/>
  </mergeCells>
  <conditionalFormatting sqref="T10">
    <cfRule type="containsText" dxfId="410" priority="804" operator="containsText" text="Muy Baja">
      <formula>NOT(ISERROR(SEARCH("Muy Baja",T10)))</formula>
    </cfRule>
    <cfRule type="containsText" dxfId="409" priority="805" operator="containsText" text="Baja">
      <formula>NOT(ISERROR(SEARCH("Baja",T10)))</formula>
    </cfRule>
    <cfRule type="containsText" dxfId="408" priority="806" operator="containsText" text="Muy Alta">
      <formula>NOT(ISERROR(SEARCH("Muy Alta",T10)))</formula>
    </cfRule>
    <cfRule type="containsText" dxfId="407" priority="808" operator="containsText" text="Alta">
      <formula>NOT(ISERROR(SEARCH("Alta",T10)))</formula>
    </cfRule>
    <cfRule type="containsText" dxfId="406" priority="809" operator="containsText" text="Media">
      <formula>NOT(ISERROR(SEARCH("Media",T10)))</formula>
    </cfRule>
    <cfRule type="containsText" dxfId="405" priority="810" operator="containsText" text="Media">
      <formula>NOT(ISERROR(SEARCH("Media",T10)))</formula>
    </cfRule>
    <cfRule type="containsText" dxfId="404" priority="811" operator="containsText" text="Media">
      <formula>NOT(ISERROR(SEARCH("Media",T10)))</formula>
    </cfRule>
    <cfRule type="containsText" dxfId="403" priority="812" operator="containsText" text="Muy Baja">
      <formula>NOT(ISERROR(SEARCH("Muy Baja",T10)))</formula>
    </cfRule>
    <cfRule type="containsText" dxfId="402" priority="813" operator="containsText" text="Baja">
      <formula>NOT(ISERROR(SEARCH("Baja",T10)))</formula>
    </cfRule>
    <cfRule type="containsText" dxfId="401" priority="814" operator="containsText" text="Muy Baja">
      <formula>NOT(ISERROR(SEARCH("Muy Baja",T10)))</formula>
    </cfRule>
    <cfRule type="containsText" dxfId="400" priority="815" operator="containsText" text="Muy Baja">
      <formula>NOT(ISERROR(SEARCH("Muy Baja",T10)))</formula>
    </cfRule>
    <cfRule type="containsText" dxfId="399" priority="816" operator="containsText" text="Muy Baja">
      <formula>NOT(ISERROR(SEARCH("Muy Baja",T10)))</formula>
    </cfRule>
    <cfRule type="containsText" dxfId="398" priority="817" operator="containsText" text="Muy Baja'Tabla probabilidad'!">
      <formula>NOT(ISERROR(SEARCH("Muy Baja'Tabla probabilidad'!",T10)))</formula>
    </cfRule>
    <cfRule type="containsText" dxfId="397" priority="818" operator="containsText" text="Muy bajo">
      <formula>NOT(ISERROR(SEARCH("Muy bajo",T10)))</formula>
    </cfRule>
    <cfRule type="containsText" dxfId="396" priority="819" operator="containsText" text="Alta">
      <formula>NOT(ISERROR(SEARCH("Alta",T10)))</formula>
    </cfRule>
    <cfRule type="containsText" dxfId="395" priority="820" operator="containsText" text="Media">
      <formula>NOT(ISERROR(SEARCH("Media",T10)))</formula>
    </cfRule>
    <cfRule type="containsText" dxfId="394" priority="821" operator="containsText" text="Baja">
      <formula>NOT(ISERROR(SEARCH("Baja",T10)))</formula>
    </cfRule>
    <cfRule type="containsText" dxfId="393" priority="822" operator="containsText" text="Muy baja">
      <formula>NOT(ISERROR(SEARCH("Muy baja",T10)))</formula>
    </cfRule>
    <cfRule type="cellIs" dxfId="392" priority="825" operator="between">
      <formula>1</formula>
      <formula>2</formula>
    </cfRule>
    <cfRule type="cellIs" dxfId="391" priority="826" operator="between">
      <formula>0</formula>
      <formula>2</formula>
    </cfRule>
  </conditionalFormatting>
  <conditionalFormatting sqref="T20">
    <cfRule type="containsText" dxfId="390" priority="235" operator="containsText" text="Muy Baja">
      <formula>NOT(ISERROR(SEARCH("Muy Baja",T20)))</formula>
    </cfRule>
    <cfRule type="containsText" dxfId="389" priority="236" operator="containsText" text="Baja">
      <formula>NOT(ISERROR(SEARCH("Baja",T20)))</formula>
    </cfRule>
    <cfRule type="containsText" dxfId="388" priority="237" operator="containsText" text="Muy Alta">
      <formula>NOT(ISERROR(SEARCH("Muy Alta",T20)))</formula>
    </cfRule>
    <cfRule type="containsText" dxfId="387" priority="238" operator="containsText" text="Alta">
      <formula>NOT(ISERROR(SEARCH("Alta",T20)))</formula>
    </cfRule>
    <cfRule type="containsText" dxfId="386" priority="239" operator="containsText" text="Media">
      <formula>NOT(ISERROR(SEARCH("Media",T20)))</formula>
    </cfRule>
    <cfRule type="containsText" dxfId="385" priority="240" operator="containsText" text="Media">
      <formula>NOT(ISERROR(SEARCH("Media",T20)))</formula>
    </cfRule>
    <cfRule type="containsText" dxfId="384" priority="241" operator="containsText" text="Media">
      <formula>NOT(ISERROR(SEARCH("Media",T20)))</formula>
    </cfRule>
    <cfRule type="containsText" dxfId="383" priority="242" operator="containsText" text="Muy Baja">
      <formula>NOT(ISERROR(SEARCH("Muy Baja",T20)))</formula>
    </cfRule>
    <cfRule type="containsText" dxfId="382" priority="243" operator="containsText" text="Baja">
      <formula>NOT(ISERROR(SEARCH("Baja",T20)))</formula>
    </cfRule>
    <cfRule type="containsText" dxfId="381" priority="244" operator="containsText" text="Muy Baja">
      <formula>NOT(ISERROR(SEARCH("Muy Baja",T20)))</formula>
    </cfRule>
    <cfRule type="containsText" dxfId="380" priority="245" operator="containsText" text="Muy Baja">
      <formula>NOT(ISERROR(SEARCH("Muy Baja",T20)))</formula>
    </cfRule>
    <cfRule type="containsText" dxfId="379" priority="246" operator="containsText" text="Muy Baja">
      <formula>NOT(ISERROR(SEARCH("Muy Baja",T20)))</formula>
    </cfRule>
    <cfRule type="containsText" dxfId="378" priority="247" operator="containsText" text="Muy Baja'Tabla probabilidad'!">
      <formula>NOT(ISERROR(SEARCH("Muy Baja'Tabla probabilidad'!",T20)))</formula>
    </cfRule>
    <cfRule type="containsText" dxfId="377" priority="248" operator="containsText" text="Muy bajo">
      <formula>NOT(ISERROR(SEARCH("Muy bajo",T20)))</formula>
    </cfRule>
    <cfRule type="containsText" dxfId="376" priority="249" operator="containsText" text="Alta">
      <formula>NOT(ISERROR(SEARCH("Alta",T20)))</formula>
    </cfRule>
    <cfRule type="containsText" dxfId="375" priority="250" operator="containsText" text="Media">
      <formula>NOT(ISERROR(SEARCH("Media",T20)))</formula>
    </cfRule>
    <cfRule type="containsText" dxfId="374" priority="251" operator="containsText" text="Baja">
      <formula>NOT(ISERROR(SEARCH("Baja",T20)))</formula>
    </cfRule>
    <cfRule type="containsText" dxfId="373" priority="252" operator="containsText" text="Muy baja">
      <formula>NOT(ISERROR(SEARCH("Muy baja",T20)))</formula>
    </cfRule>
    <cfRule type="cellIs" dxfId="372" priority="255" operator="between">
      <formula>1</formula>
      <formula>2</formula>
    </cfRule>
    <cfRule type="cellIs" dxfId="371" priority="256" operator="between">
      <formula>0</formula>
      <formula>2</formula>
    </cfRule>
  </conditionalFormatting>
  <conditionalFormatting sqref="T30">
    <cfRule type="containsText" dxfId="370" priority="203" operator="containsText" text="Muy Baja">
      <formula>NOT(ISERROR(SEARCH("Muy Baja",T30)))</formula>
    </cfRule>
    <cfRule type="containsText" dxfId="369" priority="204" operator="containsText" text="Baja">
      <formula>NOT(ISERROR(SEARCH("Baja",T30)))</formula>
    </cfRule>
    <cfRule type="containsText" dxfId="368" priority="205" operator="containsText" text="Muy Alta">
      <formula>NOT(ISERROR(SEARCH("Muy Alta",T30)))</formula>
    </cfRule>
    <cfRule type="containsText" dxfId="367" priority="206" operator="containsText" text="Alta">
      <formula>NOT(ISERROR(SEARCH("Alta",T30)))</formula>
    </cfRule>
    <cfRule type="containsText" dxfId="366" priority="207" operator="containsText" text="Media">
      <formula>NOT(ISERROR(SEARCH("Media",T30)))</formula>
    </cfRule>
    <cfRule type="containsText" dxfId="365" priority="208" operator="containsText" text="Media">
      <formula>NOT(ISERROR(SEARCH("Media",T30)))</formula>
    </cfRule>
    <cfRule type="containsText" dxfId="364" priority="209" operator="containsText" text="Media">
      <formula>NOT(ISERROR(SEARCH("Media",T30)))</formula>
    </cfRule>
    <cfRule type="containsText" dxfId="363" priority="210" operator="containsText" text="Muy Baja">
      <formula>NOT(ISERROR(SEARCH("Muy Baja",T30)))</formula>
    </cfRule>
    <cfRule type="containsText" dxfId="362" priority="211" operator="containsText" text="Baja">
      <formula>NOT(ISERROR(SEARCH("Baja",T30)))</formula>
    </cfRule>
    <cfRule type="containsText" dxfId="361" priority="212" operator="containsText" text="Muy Baja">
      <formula>NOT(ISERROR(SEARCH("Muy Baja",T30)))</formula>
    </cfRule>
    <cfRule type="containsText" dxfId="360" priority="213" operator="containsText" text="Muy Baja">
      <formula>NOT(ISERROR(SEARCH("Muy Baja",T30)))</formula>
    </cfRule>
    <cfRule type="containsText" dxfId="359" priority="214" operator="containsText" text="Muy Baja">
      <formula>NOT(ISERROR(SEARCH("Muy Baja",T30)))</formula>
    </cfRule>
    <cfRule type="containsText" dxfId="358" priority="215" operator="containsText" text="Muy Baja'Tabla probabilidad'!">
      <formula>NOT(ISERROR(SEARCH("Muy Baja'Tabla probabilidad'!",T30)))</formula>
    </cfRule>
    <cfRule type="containsText" dxfId="357" priority="216" operator="containsText" text="Muy bajo">
      <formula>NOT(ISERROR(SEARCH("Muy bajo",T30)))</formula>
    </cfRule>
    <cfRule type="containsText" dxfId="356" priority="217" operator="containsText" text="Alta">
      <formula>NOT(ISERROR(SEARCH("Alta",T30)))</formula>
    </cfRule>
    <cfRule type="containsText" dxfId="355" priority="218" operator="containsText" text="Media">
      <formula>NOT(ISERROR(SEARCH("Media",T30)))</formula>
    </cfRule>
    <cfRule type="containsText" dxfId="354" priority="219" operator="containsText" text="Baja">
      <formula>NOT(ISERROR(SEARCH("Baja",T30)))</formula>
    </cfRule>
    <cfRule type="containsText" dxfId="353" priority="220" operator="containsText" text="Muy baja">
      <formula>NOT(ISERROR(SEARCH("Muy baja",T30)))</formula>
    </cfRule>
    <cfRule type="cellIs" dxfId="352" priority="223" operator="between">
      <formula>1</formula>
      <formula>2</formula>
    </cfRule>
    <cfRule type="cellIs" dxfId="351" priority="224" operator="between">
      <formula>0</formula>
      <formula>2</formula>
    </cfRule>
  </conditionalFormatting>
  <conditionalFormatting sqref="T40 T60 T70 T50">
    <cfRule type="containsText" dxfId="350" priority="171" operator="containsText" text="Muy Baja">
      <formula>NOT(ISERROR(SEARCH("Muy Baja",T40)))</formula>
    </cfRule>
    <cfRule type="containsText" dxfId="349" priority="172" operator="containsText" text="Baja">
      <formula>NOT(ISERROR(SEARCH("Baja",T40)))</formula>
    </cfRule>
    <cfRule type="containsText" dxfId="348" priority="173" operator="containsText" text="Muy Alta">
      <formula>NOT(ISERROR(SEARCH("Muy Alta",T40)))</formula>
    </cfRule>
    <cfRule type="containsText" dxfId="347" priority="174" operator="containsText" text="Alta">
      <formula>NOT(ISERROR(SEARCH("Alta",T40)))</formula>
    </cfRule>
    <cfRule type="containsText" dxfId="346" priority="175" operator="containsText" text="Media">
      <formula>NOT(ISERROR(SEARCH("Media",T40)))</formula>
    </cfRule>
    <cfRule type="containsText" dxfId="345" priority="176" operator="containsText" text="Media">
      <formula>NOT(ISERROR(SEARCH("Media",T40)))</formula>
    </cfRule>
    <cfRule type="containsText" dxfId="344" priority="177" operator="containsText" text="Media">
      <formula>NOT(ISERROR(SEARCH("Media",T40)))</formula>
    </cfRule>
    <cfRule type="containsText" dxfId="343" priority="178" operator="containsText" text="Muy Baja">
      <formula>NOT(ISERROR(SEARCH("Muy Baja",T40)))</formula>
    </cfRule>
    <cfRule type="containsText" dxfId="342" priority="179" operator="containsText" text="Baja">
      <formula>NOT(ISERROR(SEARCH("Baja",T40)))</formula>
    </cfRule>
    <cfRule type="containsText" dxfId="341" priority="180" operator="containsText" text="Muy Baja">
      <formula>NOT(ISERROR(SEARCH("Muy Baja",T40)))</formula>
    </cfRule>
    <cfRule type="containsText" dxfId="340" priority="181" operator="containsText" text="Muy Baja">
      <formula>NOT(ISERROR(SEARCH("Muy Baja",T40)))</formula>
    </cfRule>
    <cfRule type="containsText" dxfId="339" priority="182" operator="containsText" text="Muy Baja">
      <formula>NOT(ISERROR(SEARCH("Muy Baja",T40)))</formula>
    </cfRule>
    <cfRule type="containsText" dxfId="338" priority="183" operator="containsText" text="Muy Baja'Tabla probabilidad'!">
      <formula>NOT(ISERROR(SEARCH("Muy Baja'Tabla probabilidad'!",T40)))</formula>
    </cfRule>
    <cfRule type="containsText" dxfId="337" priority="184" operator="containsText" text="Muy bajo">
      <formula>NOT(ISERROR(SEARCH("Muy bajo",T40)))</formula>
    </cfRule>
    <cfRule type="containsText" dxfId="336" priority="185" operator="containsText" text="Alta">
      <formula>NOT(ISERROR(SEARCH("Alta",T40)))</formula>
    </cfRule>
    <cfRule type="containsText" dxfId="335" priority="186" operator="containsText" text="Media">
      <formula>NOT(ISERROR(SEARCH("Media",T40)))</formula>
    </cfRule>
    <cfRule type="containsText" dxfId="334" priority="187" operator="containsText" text="Baja">
      <formula>NOT(ISERROR(SEARCH("Baja",T40)))</formula>
    </cfRule>
    <cfRule type="containsText" dxfId="333" priority="188" operator="containsText" text="Muy baja">
      <formula>NOT(ISERROR(SEARCH("Muy baja",T40)))</formula>
    </cfRule>
    <cfRule type="cellIs" dxfId="332" priority="191" operator="between">
      <formula>1</formula>
      <formula>2</formula>
    </cfRule>
    <cfRule type="cellIs" dxfId="331" priority="192" operator="between">
      <formula>0</formula>
      <formula>2</formula>
    </cfRule>
  </conditionalFormatting>
  <conditionalFormatting sqref="U10">
    <cfRule type="containsText" dxfId="330" priority="798" operator="containsText" text="Catastrófico">
      <formula>NOT(ISERROR(SEARCH("Catastrófico",U10)))</formula>
    </cfRule>
    <cfRule type="containsText" dxfId="329" priority="799" operator="containsText" text="Mayor">
      <formula>NOT(ISERROR(SEARCH("Mayor",U10)))</formula>
    </cfRule>
    <cfRule type="containsText" dxfId="328" priority="800" operator="containsText" text="Alta">
      <formula>NOT(ISERROR(SEARCH("Alta",U10)))</formula>
    </cfRule>
    <cfRule type="containsText" dxfId="327" priority="801" operator="containsText" text="Moderado">
      <formula>NOT(ISERROR(SEARCH("Moderado",U10)))</formula>
    </cfRule>
    <cfRule type="containsText" dxfId="326" priority="802" operator="containsText" text="Menor">
      <formula>NOT(ISERROR(SEARCH("Menor",U10)))</formula>
    </cfRule>
    <cfRule type="containsText" dxfId="325" priority="803" operator="containsText" text="Leve">
      <formula>NOT(ISERROR(SEARCH("Leve",U10)))</formula>
    </cfRule>
  </conditionalFormatting>
  <conditionalFormatting sqref="U20">
    <cfRule type="containsText" dxfId="324" priority="229" operator="containsText" text="Catastrófico">
      <formula>NOT(ISERROR(SEARCH("Catastrófico",U20)))</formula>
    </cfRule>
    <cfRule type="containsText" dxfId="323" priority="230" operator="containsText" text="Mayor">
      <formula>NOT(ISERROR(SEARCH("Mayor",U20)))</formula>
    </cfRule>
    <cfRule type="containsText" dxfId="322" priority="231" operator="containsText" text="Alta">
      <formula>NOT(ISERROR(SEARCH("Alta",U20)))</formula>
    </cfRule>
    <cfRule type="containsText" dxfId="321" priority="232" operator="containsText" text="Moderado">
      <formula>NOT(ISERROR(SEARCH("Moderado",U20)))</formula>
    </cfRule>
    <cfRule type="containsText" dxfId="320" priority="233" operator="containsText" text="Menor">
      <formula>NOT(ISERROR(SEARCH("Menor",U20)))</formula>
    </cfRule>
    <cfRule type="containsText" dxfId="319" priority="234" operator="containsText" text="Leve">
      <formula>NOT(ISERROR(SEARCH("Leve",U20)))</formula>
    </cfRule>
  </conditionalFormatting>
  <conditionalFormatting sqref="U30">
    <cfRule type="containsText" dxfId="318" priority="197" operator="containsText" text="Catastrófico">
      <formula>NOT(ISERROR(SEARCH("Catastrófico",U30)))</formula>
    </cfRule>
    <cfRule type="containsText" dxfId="317" priority="198" operator="containsText" text="Mayor">
      <formula>NOT(ISERROR(SEARCH("Mayor",U30)))</formula>
    </cfRule>
    <cfRule type="containsText" dxfId="316" priority="199" operator="containsText" text="Alta">
      <formula>NOT(ISERROR(SEARCH("Alta",U30)))</formula>
    </cfRule>
    <cfRule type="containsText" dxfId="315" priority="200" operator="containsText" text="Moderado">
      <formula>NOT(ISERROR(SEARCH("Moderado",U30)))</formula>
    </cfRule>
    <cfRule type="containsText" dxfId="314" priority="201" operator="containsText" text="Menor">
      <formula>NOT(ISERROR(SEARCH("Menor",U30)))</formula>
    </cfRule>
    <cfRule type="containsText" dxfId="313" priority="202" operator="containsText" text="Leve">
      <formula>NOT(ISERROR(SEARCH("Leve",U30)))</formula>
    </cfRule>
  </conditionalFormatting>
  <conditionalFormatting sqref="U40 U60 U50">
    <cfRule type="containsText" dxfId="312" priority="165" operator="containsText" text="Catastrófico">
      <formula>NOT(ISERROR(SEARCH("Catastrófico",U40)))</formula>
    </cfRule>
    <cfRule type="containsText" dxfId="311" priority="166" operator="containsText" text="Mayor">
      <formula>NOT(ISERROR(SEARCH("Mayor",U40)))</formula>
    </cfRule>
    <cfRule type="containsText" dxfId="310" priority="167" operator="containsText" text="Alta">
      <formula>NOT(ISERROR(SEARCH("Alta",U40)))</formula>
    </cfRule>
    <cfRule type="containsText" dxfId="309" priority="168" operator="containsText" text="Moderado">
      <formula>NOT(ISERROR(SEARCH("Moderado",U40)))</formula>
    </cfRule>
    <cfRule type="containsText" dxfId="308" priority="169" operator="containsText" text="Menor">
      <formula>NOT(ISERROR(SEARCH("Menor",U40)))</formula>
    </cfRule>
    <cfRule type="containsText" dxfId="307" priority="170" operator="containsText" text="Leve">
      <formula>NOT(ISERROR(SEARCH("Leve",U40)))</formula>
    </cfRule>
  </conditionalFormatting>
  <conditionalFormatting sqref="U70">
    <cfRule type="containsText" dxfId="306" priority="69" operator="containsText" text="Catastrófico">
      <formula>NOT(ISERROR(SEARCH("Catastrófico",U70)))</formula>
    </cfRule>
    <cfRule type="containsText" dxfId="305" priority="70" operator="containsText" text="Mayor">
      <formula>NOT(ISERROR(SEARCH("Mayor",U70)))</formula>
    </cfRule>
    <cfRule type="containsText" dxfId="304" priority="71" operator="containsText" text="Alta">
      <formula>NOT(ISERROR(SEARCH("Alta",U70)))</formula>
    </cfRule>
    <cfRule type="containsText" dxfId="303" priority="72" operator="containsText" text="Moderado">
      <formula>NOT(ISERROR(SEARCH("Moderado",U70)))</formula>
    </cfRule>
    <cfRule type="containsText" dxfId="302" priority="73" operator="containsText" text="Menor">
      <formula>NOT(ISERROR(SEARCH("Menor",U70)))</formula>
    </cfRule>
    <cfRule type="containsText" dxfId="301" priority="74" operator="containsText" text="Leve">
      <formula>NOT(ISERROR(SEARCH("Leve",U70)))</formula>
    </cfRule>
  </conditionalFormatting>
  <conditionalFormatting sqref="V10">
    <cfRule type="containsText" dxfId="300" priority="762" operator="containsText" text="Extremo">
      <formula>NOT(ISERROR(SEARCH("Extremo",V10)))</formula>
    </cfRule>
    <cfRule type="containsText" dxfId="299" priority="763" operator="containsText" text="Alto">
      <formula>NOT(ISERROR(SEARCH("Alto",V10)))</formula>
    </cfRule>
    <cfRule type="containsText" dxfId="298" priority="764" operator="containsText" text="Bajo">
      <formula>NOT(ISERROR(SEARCH("Bajo",V10)))</formula>
    </cfRule>
    <cfRule type="containsText" dxfId="297" priority="765" operator="containsText" text="Moderado">
      <formula>NOT(ISERROR(SEARCH("Moderado",V10)))</formula>
    </cfRule>
  </conditionalFormatting>
  <conditionalFormatting sqref="V20">
    <cfRule type="containsText" dxfId="296" priority="225" operator="containsText" text="Extremo">
      <formula>NOT(ISERROR(SEARCH("Extremo",V20)))</formula>
    </cfRule>
    <cfRule type="containsText" dxfId="295" priority="226" operator="containsText" text="Alto">
      <formula>NOT(ISERROR(SEARCH("Alto",V20)))</formula>
    </cfRule>
    <cfRule type="containsText" dxfId="294" priority="227" operator="containsText" text="Bajo">
      <formula>NOT(ISERROR(SEARCH("Bajo",V20)))</formula>
    </cfRule>
    <cfRule type="containsText" dxfId="293" priority="228" operator="containsText" text="Moderado">
      <formula>NOT(ISERROR(SEARCH("Moderado",V20)))</formula>
    </cfRule>
  </conditionalFormatting>
  <conditionalFormatting sqref="V30">
    <cfRule type="containsText" dxfId="292" priority="193" operator="containsText" text="Extremo">
      <formula>NOT(ISERROR(SEARCH("Extremo",V30)))</formula>
    </cfRule>
    <cfRule type="containsText" dxfId="291" priority="194" operator="containsText" text="Alto">
      <formula>NOT(ISERROR(SEARCH("Alto",V30)))</formula>
    </cfRule>
    <cfRule type="containsText" dxfId="290" priority="195" operator="containsText" text="Bajo">
      <formula>NOT(ISERROR(SEARCH("Bajo",V30)))</formula>
    </cfRule>
    <cfRule type="containsText" dxfId="289" priority="196" operator="containsText" text="Moderado">
      <formula>NOT(ISERROR(SEARCH("Moderado",V30)))</formula>
    </cfRule>
  </conditionalFormatting>
  <conditionalFormatting sqref="V40 V60 V50">
    <cfRule type="containsText" dxfId="288" priority="161" operator="containsText" text="Extremo">
      <formula>NOT(ISERROR(SEARCH("Extremo",V40)))</formula>
    </cfRule>
    <cfRule type="containsText" dxfId="287" priority="162" operator="containsText" text="Alto">
      <formula>NOT(ISERROR(SEARCH("Alto",V40)))</formula>
    </cfRule>
    <cfRule type="containsText" dxfId="286" priority="163" operator="containsText" text="Bajo">
      <formula>NOT(ISERROR(SEARCH("Bajo",V40)))</formula>
    </cfRule>
    <cfRule type="containsText" dxfId="285" priority="164" operator="containsText" text="Moderado">
      <formula>NOT(ISERROR(SEARCH("Moderado",V40)))</formula>
    </cfRule>
  </conditionalFormatting>
  <conditionalFormatting sqref="V70">
    <cfRule type="containsText" dxfId="284" priority="65" operator="containsText" text="Extremo">
      <formula>NOT(ISERROR(SEARCH("Extremo",V70)))</formula>
    </cfRule>
    <cfRule type="containsText" dxfId="283" priority="66" operator="containsText" text="Alto">
      <formula>NOT(ISERROR(SEARCH("Alto",V70)))</formula>
    </cfRule>
    <cfRule type="containsText" dxfId="282" priority="67" operator="containsText" text="Bajo">
      <formula>NOT(ISERROR(SEARCH("Bajo",V70)))</formula>
    </cfRule>
    <cfRule type="containsText" dxfId="281" priority="68" operator="containsText" text="Moderado">
      <formula>NOT(ISERROR(SEARCH("Moderado",V70)))</formula>
    </cfRule>
  </conditionalFormatting>
  <dataValidations count="2">
    <dataValidation allowBlank="1" showInputMessage="1" showErrorMessage="1" prompt="Enunciar cuál es el control" sqref="E73 E25:E28 E70:E71 E33 E35:E38 E30:E31 M61:M62 E45:E48 M42 E65:E68 E40:E43 M71 E75:E78 M11:M14 M21 M32 E10:E23 E63 M50" xr:uid="{00000000-0002-0000-0500-000000000000}"/>
    <dataValidation type="list" allowBlank="1" showInputMessage="1" showErrorMessage="1" sqref="F10:I79 N10:Q79" xr:uid="{00000000-0002-0000-0500-000001000000}">
      <formula1>"SI,NO"</formula1>
    </dataValidation>
  </dataValidations>
  <printOptions horizontalCentered="1"/>
  <pageMargins left="0.70866141732283472" right="0.70866141732283472" top="0.74803149606299213" bottom="0.74803149606299213" header="0.31496062992125984" footer="0.31496062992125984"/>
  <pageSetup scale="32"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823" operator="containsText" id="{877E8953-578D-45F2-A4D3-A91A39387986}">
            <xm:f>NOT(ISERROR(SEARCH('8- Políticas de Administración '!$B$5,T10)))</xm:f>
            <xm:f>'8- Políticas de Administración '!$B$5</xm:f>
            <x14:dxf>
              <font>
                <color rgb="FF006100"/>
              </font>
              <fill>
                <patternFill>
                  <bgColor rgb="FFC6EFCE"/>
                </patternFill>
              </fill>
            </x14:dxf>
          </x14:cfRule>
          <x14:cfRule type="containsText" priority="824" operator="containsText" id="{5790250D-E3CC-4EBD-835F-F5F4C0703B76}">
            <xm:f>NOT(ISERROR(SEARCH('8- Políticas de Administración '!$B$5,T10)))</xm:f>
            <xm:f>'8- Políticas de Administración '!$B$5</xm:f>
            <x14:dxf>
              <font>
                <color rgb="FF9C0006"/>
              </font>
              <fill>
                <patternFill>
                  <bgColor rgb="FFFFC7CE"/>
                </patternFill>
              </fill>
            </x14:dxf>
          </x14:cfRule>
          <xm:sqref>T10</xm:sqref>
        </x14:conditionalFormatting>
        <x14:conditionalFormatting xmlns:xm="http://schemas.microsoft.com/office/excel/2006/main">
          <x14:cfRule type="containsText" priority="253" operator="containsText" id="{DB7CF8EC-3372-416A-94FD-9AC3E801B61A}">
            <xm:f>NOT(ISERROR(SEARCH('8- Políticas de Administración '!$B$5,T20)))</xm:f>
            <xm:f>'8- Políticas de Administración '!$B$5</xm:f>
            <x14:dxf>
              <font>
                <color rgb="FF006100"/>
              </font>
              <fill>
                <patternFill>
                  <bgColor rgb="FFC6EFCE"/>
                </patternFill>
              </fill>
            </x14:dxf>
          </x14:cfRule>
          <x14:cfRule type="containsText" priority="254" operator="containsText" id="{D8980CD5-81A5-4654-B045-A55745ED7EA5}">
            <xm:f>NOT(ISERROR(SEARCH('8- Políticas de Administración '!$B$5,T20)))</xm:f>
            <xm:f>'8- Políticas de Administración '!$B$5</xm:f>
            <x14:dxf>
              <font>
                <color rgb="FF9C0006"/>
              </font>
              <fill>
                <patternFill>
                  <bgColor rgb="FFFFC7CE"/>
                </patternFill>
              </fill>
            </x14:dxf>
          </x14:cfRule>
          <xm:sqref>T20</xm:sqref>
        </x14:conditionalFormatting>
        <x14:conditionalFormatting xmlns:xm="http://schemas.microsoft.com/office/excel/2006/main">
          <x14:cfRule type="containsText" priority="221" operator="containsText" id="{A631BD51-ED20-4860-9432-13256CECBE98}">
            <xm:f>NOT(ISERROR(SEARCH('8- Políticas de Administración '!$B$5,T30)))</xm:f>
            <xm:f>'8- Políticas de Administración '!$B$5</xm:f>
            <x14:dxf>
              <font>
                <color rgb="FF006100"/>
              </font>
              <fill>
                <patternFill>
                  <bgColor rgb="FFC6EFCE"/>
                </patternFill>
              </fill>
            </x14:dxf>
          </x14:cfRule>
          <x14:cfRule type="containsText" priority="222" operator="containsText" id="{93C24DEF-C5D0-4E3D-AA8C-850166B19FA7}">
            <xm:f>NOT(ISERROR(SEARCH('8- Políticas de Administración '!$B$5,T30)))</xm:f>
            <xm:f>'8- Políticas de Administración '!$B$5</xm:f>
            <x14:dxf>
              <font>
                <color rgb="FF9C0006"/>
              </font>
              <fill>
                <patternFill>
                  <bgColor rgb="FFFFC7CE"/>
                </patternFill>
              </fill>
            </x14:dxf>
          </x14:cfRule>
          <xm:sqref>T30</xm:sqref>
        </x14:conditionalFormatting>
        <x14:conditionalFormatting xmlns:xm="http://schemas.microsoft.com/office/excel/2006/main">
          <x14:cfRule type="containsText" priority="189" operator="containsText" id="{3F8750FA-23E4-4930-8955-B63C0D996E08}">
            <xm:f>NOT(ISERROR(SEARCH('8- Políticas de Administración '!$B$5,T40)))</xm:f>
            <xm:f>'8- Políticas de Administración '!$B$5</xm:f>
            <x14:dxf>
              <font>
                <color rgb="FF006100"/>
              </font>
              <fill>
                <patternFill>
                  <bgColor rgb="FFC6EFCE"/>
                </patternFill>
              </fill>
            </x14:dxf>
          </x14:cfRule>
          <x14:cfRule type="containsText" priority="190" operator="containsText" id="{97503B69-D825-488F-A62E-9AC3CC94C85E}">
            <xm:f>NOT(ISERROR(SEARCH('8- Políticas de Administración '!$B$5,T40)))</xm:f>
            <xm:f>'8- Políticas de Administración '!$B$5</xm:f>
            <x14:dxf>
              <font>
                <color rgb="FF9C0006"/>
              </font>
              <fill>
                <patternFill>
                  <bgColor rgb="FFFFC7CE"/>
                </patternFill>
              </fill>
            </x14:dxf>
          </x14:cfRule>
          <xm:sqref>T40 T60 T70 T50</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249977111117893"/>
    <pageSetUpPr fitToPage="1"/>
  </sheetPr>
  <dimension ref="A1:JI79"/>
  <sheetViews>
    <sheetView showGridLines="0" topLeftCell="E52" zoomScale="69" zoomScaleNormal="69" zoomScalePageLayoutView="70" workbookViewId="0">
      <selection activeCell="P56" sqref="P56"/>
    </sheetView>
  </sheetViews>
  <sheetFormatPr baseColWidth="10" defaultColWidth="11.42578125" defaultRowHeight="15"/>
  <cols>
    <col min="1" max="1" width="5.42578125" customWidth="1"/>
    <col min="2" max="2" width="25.28515625" customWidth="1"/>
    <col min="3" max="3" width="32.5703125" customWidth="1"/>
    <col min="4" max="4" width="26.140625" customWidth="1"/>
    <col min="5" max="5" width="43.42578125" customWidth="1"/>
    <col min="6" max="6" width="20.28515625" customWidth="1"/>
    <col min="7" max="7" width="18.5703125" customWidth="1"/>
    <col min="8" max="8" width="22.7109375" customWidth="1"/>
    <col min="9" max="9" width="2.7109375" style="2" customWidth="1"/>
    <col min="10" max="10" width="18.28515625" customWidth="1"/>
    <col min="11" max="11" width="16.7109375" customWidth="1"/>
    <col min="12" max="12" width="21.5703125" style="40" hidden="1" customWidth="1"/>
    <col min="13" max="13" width="16.7109375" customWidth="1"/>
    <col min="14" max="14" width="19.28515625" customWidth="1"/>
    <col min="15" max="15" width="14.42578125" style="17" customWidth="1"/>
    <col min="16" max="16" width="17.42578125" style="17" customWidth="1"/>
    <col min="17" max="17" width="18.7109375" style="17" customWidth="1"/>
    <col min="18" max="269" width="11.42578125" style="17"/>
    <col min="270" max="16384" width="11.42578125" style="22"/>
  </cols>
  <sheetData>
    <row r="1" spans="1:269" s="19" customFormat="1" ht="27.75" customHeight="1">
      <c r="A1" s="485"/>
      <c r="B1" s="485"/>
      <c r="C1" s="485"/>
      <c r="D1" s="485"/>
      <c r="E1" s="485"/>
      <c r="F1" s="484" t="s">
        <v>386</v>
      </c>
      <c r="G1" s="484"/>
      <c r="H1" s="484"/>
      <c r="I1" s="484"/>
      <c r="J1" s="484"/>
      <c r="K1" s="484"/>
      <c r="L1" s="484"/>
      <c r="M1" s="484"/>
      <c r="N1" s="484"/>
      <c r="O1" s="484"/>
      <c r="P1" s="484"/>
      <c r="Q1" s="484"/>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row>
    <row r="2" spans="1:269" s="19" customFormat="1" ht="27" customHeight="1">
      <c r="A2" s="485"/>
      <c r="B2" s="485"/>
      <c r="C2" s="485"/>
      <c r="D2" s="485"/>
      <c r="E2" s="485"/>
      <c r="F2" s="484"/>
      <c r="G2" s="484"/>
      <c r="H2" s="484"/>
      <c r="I2" s="484"/>
      <c r="J2" s="484"/>
      <c r="K2" s="484"/>
      <c r="L2" s="484"/>
      <c r="M2" s="484"/>
      <c r="N2" s="484"/>
      <c r="O2" s="484"/>
      <c r="P2" s="484"/>
      <c r="Q2" s="484"/>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row>
    <row r="3" spans="1:269" s="19" customFormat="1" ht="27" customHeight="1">
      <c r="A3" s="485"/>
      <c r="B3" s="485"/>
      <c r="C3" s="485"/>
      <c r="D3" s="485"/>
      <c r="E3" s="485"/>
      <c r="F3" s="484"/>
      <c r="G3" s="484"/>
      <c r="H3" s="484"/>
      <c r="I3" s="484"/>
      <c r="J3" s="484"/>
      <c r="K3" s="484"/>
      <c r="L3" s="484"/>
      <c r="M3" s="484"/>
      <c r="N3" s="484"/>
      <c r="O3" s="484"/>
      <c r="P3" s="484"/>
      <c r="Q3" s="484"/>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row>
    <row r="4" spans="1:269" s="19" customFormat="1" ht="23.25" customHeight="1">
      <c r="A4" s="406" t="s">
        <v>267</v>
      </c>
      <c r="B4" s="406"/>
      <c r="C4" s="414" t="s">
        <v>5</v>
      </c>
      <c r="D4" s="414"/>
      <c r="E4" s="414"/>
      <c r="F4" s="414"/>
      <c r="G4" s="414"/>
      <c r="H4" s="414"/>
      <c r="I4" s="414"/>
      <c r="J4" s="414"/>
      <c r="K4" s="414"/>
      <c r="L4" s="414"/>
      <c r="M4" s="414"/>
      <c r="N4" s="414"/>
      <c r="O4" s="414"/>
      <c r="P4" s="414"/>
      <c r="Q4" s="414"/>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row>
    <row r="5" spans="1:269" s="19" customFormat="1" ht="56.25" customHeight="1">
      <c r="A5" s="406" t="s">
        <v>269</v>
      </c>
      <c r="B5" s="406"/>
      <c r="C5" s="414" t="s">
        <v>35</v>
      </c>
      <c r="D5" s="414"/>
      <c r="E5" s="414"/>
      <c r="F5" s="414"/>
      <c r="G5" s="414"/>
      <c r="H5" s="414"/>
      <c r="I5" s="414"/>
      <c r="J5" s="414"/>
      <c r="K5" s="414"/>
      <c r="L5" s="414"/>
      <c r="M5" s="414"/>
      <c r="N5" s="414"/>
      <c r="O5" s="414"/>
      <c r="P5" s="414"/>
      <c r="Q5" s="414"/>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row>
    <row r="6" spans="1:269" s="19" customFormat="1" ht="28.5" customHeight="1">
      <c r="A6" s="406" t="s">
        <v>270</v>
      </c>
      <c r="B6" s="406"/>
      <c r="C6" s="413" t="s">
        <v>271</v>
      </c>
      <c r="D6" s="413"/>
      <c r="E6" s="413"/>
      <c r="F6" s="413"/>
      <c r="G6" s="413"/>
      <c r="H6" s="413"/>
      <c r="I6" s="413"/>
      <c r="J6" s="413"/>
      <c r="K6" s="413"/>
      <c r="L6" s="413"/>
      <c r="M6" s="413"/>
      <c r="N6" s="413"/>
      <c r="O6" s="413"/>
      <c r="P6" s="413"/>
      <c r="Q6" s="413"/>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row>
    <row r="7" spans="1:269" s="19" customFormat="1" ht="17.25" thickBot="1">
      <c r="A7" s="450" t="s">
        <v>387</v>
      </c>
      <c r="B7" s="450"/>
      <c r="C7" s="450"/>
      <c r="D7" s="450"/>
      <c r="E7" s="450"/>
      <c r="F7" s="450" t="s">
        <v>287</v>
      </c>
      <c r="G7" s="450"/>
      <c r="H7" s="450"/>
      <c r="I7" s="89"/>
      <c r="J7" s="431" t="s">
        <v>388</v>
      </c>
      <c r="K7" s="431"/>
      <c r="L7" s="431"/>
      <c r="M7" s="431"/>
      <c r="N7" s="432"/>
      <c r="O7" s="18"/>
      <c r="P7" s="18"/>
      <c r="Q7" s="18"/>
      <c r="R7" s="18"/>
      <c r="S7" s="18"/>
      <c r="T7" s="18"/>
      <c r="U7" s="18"/>
      <c r="V7" s="18"/>
      <c r="W7" s="18"/>
      <c r="X7" s="18"/>
      <c r="Y7" s="18"/>
      <c r="Z7" s="18"/>
      <c r="AA7" s="18"/>
      <c r="AB7" s="18"/>
      <c r="AC7" s="18"/>
      <c r="AD7" s="18"/>
      <c r="AE7" s="18"/>
      <c r="AF7" s="18"/>
      <c r="AG7" s="18"/>
      <c r="AH7" s="18"/>
      <c r="AI7" s="18"/>
      <c r="AJ7" s="18"/>
      <c r="AK7" s="18"/>
      <c r="AL7" s="18"/>
      <c r="AM7" s="18"/>
      <c r="AN7" s="18"/>
      <c r="AO7" s="18"/>
      <c r="AP7" s="18"/>
      <c r="AQ7" s="18"/>
      <c r="AR7" s="18"/>
      <c r="AS7" s="18"/>
      <c r="AT7" s="18"/>
      <c r="AU7" s="18"/>
      <c r="AV7" s="18"/>
      <c r="AW7" s="18"/>
      <c r="AX7" s="18"/>
      <c r="AY7" s="18"/>
      <c r="AZ7" s="18"/>
      <c r="BA7" s="18"/>
      <c r="BB7" s="18"/>
      <c r="BC7" s="18"/>
      <c r="BD7" s="18"/>
      <c r="BE7" s="18"/>
      <c r="BF7" s="18"/>
      <c r="BG7" s="18"/>
      <c r="BH7" s="18"/>
      <c r="BI7" s="18"/>
      <c r="BJ7" s="18"/>
      <c r="BK7" s="18"/>
      <c r="BL7" s="18"/>
      <c r="BM7" s="18"/>
      <c r="BN7" s="18"/>
      <c r="BO7" s="18"/>
      <c r="BP7" s="18"/>
      <c r="BQ7" s="18"/>
      <c r="BR7" s="18"/>
      <c r="BS7" s="18"/>
      <c r="BT7" s="18"/>
      <c r="BU7" s="18"/>
      <c r="BV7" s="18"/>
      <c r="BW7" s="18"/>
      <c r="BX7" s="18"/>
      <c r="BY7" s="18"/>
      <c r="BZ7" s="18"/>
      <c r="CA7" s="18"/>
      <c r="CB7" s="18"/>
      <c r="CC7" s="18"/>
      <c r="CD7" s="18"/>
      <c r="CE7" s="18"/>
      <c r="CF7" s="18"/>
      <c r="CG7" s="18"/>
      <c r="CH7" s="18"/>
      <c r="CI7" s="18"/>
      <c r="CJ7" s="18"/>
      <c r="CK7" s="18"/>
      <c r="CL7" s="18"/>
      <c r="CM7" s="18"/>
      <c r="CN7" s="18"/>
      <c r="CO7" s="18"/>
      <c r="CP7" s="18"/>
      <c r="CQ7" s="18"/>
      <c r="CR7" s="18"/>
      <c r="CS7" s="18"/>
      <c r="CT7" s="18"/>
      <c r="CU7" s="18"/>
      <c r="CV7" s="18"/>
      <c r="CW7" s="18"/>
      <c r="CX7" s="18"/>
      <c r="CY7" s="18"/>
      <c r="CZ7" s="18"/>
      <c r="DA7" s="18"/>
      <c r="DB7" s="18"/>
      <c r="DC7" s="18"/>
      <c r="DD7" s="18"/>
      <c r="DE7" s="18"/>
      <c r="DF7" s="18"/>
      <c r="DG7" s="18"/>
      <c r="DH7" s="18"/>
      <c r="DI7" s="18"/>
      <c r="DJ7" s="18"/>
      <c r="DK7" s="18"/>
      <c r="DL7" s="18"/>
      <c r="DM7" s="18"/>
      <c r="DN7" s="18"/>
      <c r="DO7" s="18"/>
      <c r="DP7" s="18"/>
      <c r="DQ7" s="18"/>
      <c r="DR7" s="18"/>
      <c r="DS7" s="18"/>
      <c r="DT7" s="18"/>
      <c r="DU7" s="18"/>
      <c r="DV7" s="18"/>
      <c r="DW7" s="18"/>
      <c r="DX7" s="18"/>
      <c r="DY7" s="18"/>
      <c r="DZ7" s="18"/>
      <c r="EA7" s="18"/>
      <c r="EB7" s="18"/>
      <c r="EC7" s="18"/>
      <c r="ED7" s="18"/>
      <c r="EE7" s="18"/>
      <c r="EF7" s="18"/>
      <c r="EG7" s="18"/>
      <c r="EH7" s="18"/>
      <c r="EI7" s="18"/>
      <c r="EJ7" s="18"/>
      <c r="EK7" s="18"/>
      <c r="EL7" s="18"/>
      <c r="EM7" s="18"/>
      <c r="EN7" s="18"/>
      <c r="EO7" s="18"/>
      <c r="EP7" s="18"/>
      <c r="EQ7" s="18"/>
      <c r="ER7" s="18"/>
      <c r="ES7" s="18"/>
      <c r="ET7" s="18"/>
      <c r="EU7" s="18"/>
      <c r="EV7" s="18"/>
      <c r="EW7" s="18"/>
      <c r="EX7" s="18"/>
      <c r="EY7" s="18"/>
      <c r="EZ7" s="18"/>
      <c r="FA7" s="18"/>
      <c r="FB7" s="18"/>
      <c r="FC7" s="18"/>
      <c r="FD7" s="18"/>
      <c r="FE7" s="18"/>
      <c r="FF7" s="18"/>
      <c r="FG7" s="18"/>
      <c r="FH7" s="18"/>
      <c r="FI7" s="18"/>
      <c r="FJ7" s="18"/>
      <c r="FK7" s="18"/>
      <c r="FL7" s="18"/>
      <c r="FM7" s="18"/>
      <c r="FN7" s="18"/>
      <c r="FO7" s="18"/>
      <c r="FP7" s="18"/>
      <c r="FQ7" s="18"/>
      <c r="FR7" s="18"/>
      <c r="FS7" s="18"/>
      <c r="FT7" s="18"/>
      <c r="FU7" s="18"/>
      <c r="FV7" s="18"/>
      <c r="FW7" s="18"/>
      <c r="FX7" s="18"/>
      <c r="FY7" s="18"/>
      <c r="FZ7" s="18"/>
      <c r="GA7" s="18"/>
      <c r="GB7" s="18"/>
      <c r="GC7" s="18"/>
      <c r="GD7" s="18"/>
      <c r="GE7" s="18"/>
      <c r="GF7" s="18"/>
      <c r="GG7" s="18"/>
      <c r="GH7" s="18"/>
      <c r="GI7" s="18"/>
      <c r="GJ7" s="18"/>
      <c r="GK7" s="18"/>
      <c r="GL7" s="18"/>
      <c r="GM7" s="18"/>
      <c r="GN7" s="18"/>
      <c r="GO7" s="18"/>
      <c r="GP7" s="18"/>
      <c r="GQ7" s="18"/>
      <c r="GR7" s="18"/>
      <c r="GS7" s="18"/>
      <c r="GT7" s="18"/>
      <c r="GU7" s="18"/>
      <c r="GV7" s="18"/>
      <c r="GW7" s="18"/>
      <c r="GX7" s="18"/>
      <c r="GY7" s="18"/>
      <c r="GZ7" s="18"/>
      <c r="HA7" s="18"/>
      <c r="HB7" s="18"/>
      <c r="HC7" s="18"/>
      <c r="HD7" s="18"/>
      <c r="HE7" s="18"/>
      <c r="HF7" s="18"/>
      <c r="HG7" s="18"/>
      <c r="HH7" s="18"/>
      <c r="HI7" s="18"/>
      <c r="HJ7" s="18"/>
      <c r="HK7" s="18"/>
      <c r="HL7" s="18"/>
      <c r="HM7" s="18"/>
      <c r="HN7" s="18"/>
      <c r="HO7" s="18"/>
      <c r="HP7" s="18"/>
      <c r="HQ7" s="18"/>
      <c r="HR7" s="18"/>
      <c r="HS7" s="18"/>
      <c r="HT7" s="18"/>
      <c r="HU7" s="18"/>
      <c r="HV7" s="18"/>
      <c r="HW7" s="18"/>
      <c r="HX7" s="18"/>
      <c r="HY7" s="18"/>
      <c r="HZ7" s="18"/>
      <c r="IA7" s="18"/>
      <c r="IB7" s="18"/>
      <c r="IC7" s="18"/>
      <c r="ID7" s="18"/>
      <c r="IE7" s="18"/>
      <c r="IF7" s="18"/>
      <c r="IG7" s="18"/>
      <c r="IH7" s="18"/>
      <c r="II7" s="18"/>
      <c r="IJ7" s="18"/>
      <c r="IK7" s="18"/>
      <c r="IL7" s="18"/>
      <c r="IM7" s="18"/>
      <c r="IN7" s="18"/>
      <c r="IO7" s="18"/>
      <c r="IP7" s="18"/>
      <c r="IQ7" s="18"/>
      <c r="IR7" s="18"/>
      <c r="IS7" s="18"/>
      <c r="IT7" s="18"/>
      <c r="IU7" s="18"/>
      <c r="IV7" s="18"/>
      <c r="IW7" s="18"/>
      <c r="IX7" s="18"/>
      <c r="IY7" s="18"/>
      <c r="IZ7" s="18"/>
      <c r="JA7" s="18"/>
      <c r="JB7" s="18"/>
      <c r="JC7" s="18"/>
      <c r="JD7" s="18"/>
      <c r="JE7" s="18"/>
      <c r="JF7" s="18"/>
      <c r="JG7" s="18"/>
      <c r="JH7" s="18"/>
      <c r="JI7" s="18"/>
    </row>
    <row r="8" spans="1:269" s="19" customFormat="1" ht="45.75" customHeight="1" thickTop="1" thickBot="1">
      <c r="A8" s="452" t="s">
        <v>277</v>
      </c>
      <c r="B8" s="453" t="s">
        <v>346</v>
      </c>
      <c r="C8" s="488" t="s">
        <v>279</v>
      </c>
      <c r="D8" s="479" t="s">
        <v>289</v>
      </c>
      <c r="E8" s="453" t="s">
        <v>273</v>
      </c>
      <c r="F8" s="482" t="s">
        <v>389</v>
      </c>
      <c r="G8" s="482" t="s">
        <v>390</v>
      </c>
      <c r="H8" s="482" t="s">
        <v>391</v>
      </c>
      <c r="I8" s="486"/>
      <c r="J8" s="482" t="s">
        <v>392</v>
      </c>
      <c r="K8" s="482" t="s">
        <v>393</v>
      </c>
      <c r="L8" s="482" t="s">
        <v>394</v>
      </c>
      <c r="M8" s="482" t="s">
        <v>395</v>
      </c>
      <c r="N8" s="482" t="s">
        <v>396</v>
      </c>
      <c r="O8" s="482" t="s">
        <v>397</v>
      </c>
      <c r="P8" s="482" t="s">
        <v>398</v>
      </c>
      <c r="Q8" s="482" t="s">
        <v>399</v>
      </c>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c r="BF8" s="18"/>
      <c r="BG8" s="18"/>
      <c r="BH8" s="18"/>
      <c r="BI8" s="18"/>
      <c r="BJ8" s="18"/>
      <c r="BK8" s="18"/>
      <c r="BL8" s="18"/>
      <c r="BM8" s="18"/>
      <c r="BN8" s="18"/>
      <c r="BO8" s="18"/>
      <c r="BP8" s="18"/>
      <c r="BQ8" s="18"/>
      <c r="BR8" s="18"/>
      <c r="BS8" s="18"/>
      <c r="BT8" s="18"/>
      <c r="BU8" s="18"/>
      <c r="BV8" s="18"/>
      <c r="BW8" s="18"/>
      <c r="BX8" s="18"/>
      <c r="BY8" s="18"/>
      <c r="BZ8" s="18"/>
      <c r="CA8" s="18"/>
      <c r="CB8" s="18"/>
      <c r="CC8" s="18"/>
      <c r="CD8" s="18"/>
      <c r="CE8" s="18"/>
      <c r="CF8" s="18"/>
      <c r="CG8" s="18"/>
      <c r="CH8" s="18"/>
      <c r="CI8" s="18"/>
      <c r="CJ8" s="18"/>
      <c r="CK8" s="18"/>
      <c r="CL8" s="18"/>
      <c r="CM8" s="18"/>
      <c r="CN8" s="18"/>
      <c r="CO8" s="18"/>
      <c r="CP8" s="18"/>
      <c r="CQ8" s="18"/>
      <c r="CR8" s="18"/>
      <c r="CS8" s="18"/>
      <c r="CT8" s="18"/>
      <c r="CU8" s="18"/>
      <c r="CV8" s="18"/>
      <c r="CW8" s="18"/>
      <c r="CX8" s="18"/>
      <c r="CY8" s="18"/>
      <c r="CZ8" s="18"/>
      <c r="DA8" s="18"/>
      <c r="DB8" s="18"/>
      <c r="DC8" s="18"/>
      <c r="DD8" s="18"/>
      <c r="DE8" s="18"/>
      <c r="DF8" s="18"/>
      <c r="DG8" s="18"/>
      <c r="DH8" s="18"/>
      <c r="DI8" s="18"/>
      <c r="DJ8" s="18"/>
      <c r="DK8" s="18"/>
      <c r="DL8" s="18"/>
      <c r="DM8" s="18"/>
      <c r="DN8" s="18"/>
      <c r="DO8" s="18"/>
      <c r="DP8" s="18"/>
      <c r="DQ8" s="18"/>
      <c r="DR8" s="18"/>
      <c r="DS8" s="18"/>
      <c r="DT8" s="18"/>
      <c r="DU8" s="18"/>
      <c r="DV8" s="18"/>
      <c r="DW8" s="18"/>
      <c r="DX8" s="18"/>
      <c r="DY8" s="18"/>
      <c r="DZ8" s="18"/>
      <c r="EA8" s="18"/>
      <c r="EB8" s="18"/>
      <c r="EC8" s="18"/>
      <c r="ED8" s="18"/>
      <c r="EE8" s="18"/>
      <c r="EF8" s="18"/>
      <c r="EG8" s="18"/>
      <c r="EH8" s="18"/>
      <c r="EI8" s="18"/>
      <c r="EJ8" s="18"/>
      <c r="EK8" s="18"/>
      <c r="EL8" s="18"/>
      <c r="EM8" s="18"/>
      <c r="EN8" s="18"/>
      <c r="EO8" s="18"/>
      <c r="EP8" s="18"/>
      <c r="EQ8" s="18"/>
      <c r="ER8" s="18"/>
      <c r="ES8" s="18"/>
      <c r="ET8" s="18"/>
      <c r="EU8" s="18"/>
      <c r="EV8" s="18"/>
      <c r="EW8" s="18"/>
      <c r="EX8" s="18"/>
      <c r="EY8" s="18"/>
      <c r="EZ8" s="18"/>
      <c r="FA8" s="18"/>
      <c r="FB8" s="18"/>
      <c r="FC8" s="18"/>
      <c r="FD8" s="18"/>
      <c r="FE8" s="18"/>
      <c r="FF8" s="18"/>
      <c r="FG8" s="18"/>
      <c r="FH8" s="18"/>
      <c r="FI8" s="18"/>
      <c r="FJ8" s="18"/>
      <c r="FK8" s="18"/>
      <c r="FL8" s="18"/>
      <c r="FM8" s="18"/>
      <c r="FN8" s="18"/>
      <c r="FO8" s="18"/>
      <c r="FP8" s="18"/>
      <c r="FQ8" s="18"/>
      <c r="FR8" s="18"/>
      <c r="FS8" s="18"/>
      <c r="FT8" s="18"/>
      <c r="FU8" s="18"/>
      <c r="FV8" s="18"/>
      <c r="FW8" s="18"/>
      <c r="FX8" s="18"/>
      <c r="FY8" s="18"/>
      <c r="FZ8" s="18"/>
      <c r="GA8" s="18"/>
      <c r="GB8" s="18"/>
      <c r="GC8" s="18"/>
      <c r="GD8" s="18"/>
      <c r="GE8" s="18"/>
      <c r="GF8" s="18"/>
      <c r="GG8" s="18"/>
      <c r="GH8" s="18"/>
      <c r="GI8" s="18"/>
      <c r="GJ8" s="18"/>
      <c r="GK8" s="18"/>
      <c r="GL8" s="18"/>
      <c r="GM8" s="18"/>
      <c r="GN8" s="18"/>
      <c r="GO8" s="18"/>
      <c r="GP8" s="18"/>
      <c r="GQ8" s="18"/>
      <c r="GR8" s="18"/>
      <c r="GS8" s="18"/>
      <c r="GT8" s="18"/>
      <c r="GU8" s="18"/>
      <c r="GV8" s="18"/>
      <c r="GW8" s="18"/>
      <c r="GX8" s="18"/>
      <c r="GY8" s="18"/>
      <c r="GZ8" s="18"/>
      <c r="HA8" s="18"/>
      <c r="HB8" s="18"/>
      <c r="HC8" s="18"/>
      <c r="HD8" s="18"/>
      <c r="HE8" s="18"/>
      <c r="HF8" s="18"/>
      <c r="HG8" s="18"/>
      <c r="HH8" s="18"/>
      <c r="HI8" s="18"/>
      <c r="HJ8" s="18"/>
      <c r="HK8" s="18"/>
      <c r="HL8" s="18"/>
      <c r="HM8" s="18"/>
      <c r="HN8" s="18"/>
      <c r="HO8" s="18"/>
      <c r="HP8" s="18"/>
      <c r="HQ8" s="18"/>
      <c r="HR8" s="18"/>
      <c r="HS8" s="18"/>
      <c r="HT8" s="18"/>
      <c r="HU8" s="18"/>
      <c r="HV8" s="18"/>
      <c r="HW8" s="18"/>
      <c r="HX8" s="18"/>
      <c r="HY8" s="18"/>
      <c r="HZ8" s="18"/>
      <c r="IA8" s="18"/>
      <c r="IB8" s="18"/>
      <c r="IC8" s="18"/>
      <c r="ID8" s="18"/>
      <c r="IE8" s="18"/>
      <c r="IF8" s="18"/>
      <c r="IG8" s="18"/>
      <c r="IH8" s="18"/>
      <c r="II8" s="18"/>
      <c r="IJ8" s="18"/>
      <c r="IK8" s="18"/>
      <c r="IL8" s="18"/>
      <c r="IM8" s="18"/>
      <c r="IN8" s="18"/>
      <c r="IO8" s="18"/>
      <c r="IP8" s="18"/>
      <c r="IQ8" s="18"/>
      <c r="IR8" s="18"/>
      <c r="IS8" s="18"/>
      <c r="IT8" s="18"/>
      <c r="IU8" s="18"/>
      <c r="IV8" s="18"/>
      <c r="IW8" s="18"/>
      <c r="IX8" s="18"/>
      <c r="IY8" s="18"/>
      <c r="IZ8" s="18"/>
      <c r="JA8" s="18"/>
      <c r="JB8" s="18"/>
      <c r="JC8" s="18"/>
      <c r="JD8" s="18"/>
      <c r="JE8" s="18"/>
      <c r="JF8" s="18"/>
      <c r="JG8" s="18"/>
      <c r="JH8" s="18"/>
      <c r="JI8" s="18"/>
    </row>
    <row r="9" spans="1:269" s="21" customFormat="1" ht="58.5" customHeight="1" thickTop="1" thickBot="1">
      <c r="A9" s="407"/>
      <c r="B9" s="454"/>
      <c r="C9" s="489"/>
      <c r="D9" s="480"/>
      <c r="E9" s="454"/>
      <c r="F9" s="483"/>
      <c r="G9" s="483"/>
      <c r="H9" s="483"/>
      <c r="I9" s="487"/>
      <c r="J9" s="483"/>
      <c r="K9" s="483"/>
      <c r="L9" s="483"/>
      <c r="M9" s="483"/>
      <c r="N9" s="483"/>
      <c r="O9" s="483"/>
      <c r="P9" s="483"/>
      <c r="Q9" s="483"/>
      <c r="R9" s="20"/>
      <c r="S9" s="20"/>
      <c r="T9" s="20"/>
      <c r="U9" s="20"/>
      <c r="V9" s="20"/>
      <c r="W9" s="20"/>
      <c r="X9" s="20"/>
      <c r="Y9" s="20"/>
      <c r="Z9" s="20"/>
      <c r="AA9" s="20"/>
      <c r="AB9" s="20"/>
      <c r="AC9" s="20"/>
      <c r="AD9" s="20"/>
      <c r="AE9" s="20"/>
      <c r="AF9" s="20"/>
      <c r="AG9" s="20"/>
      <c r="AH9" s="20"/>
      <c r="AI9" s="20"/>
      <c r="AJ9" s="20"/>
      <c r="AK9" s="20"/>
      <c r="AL9" s="20"/>
      <c r="AM9" s="20"/>
      <c r="AN9" s="20"/>
      <c r="AO9" s="20"/>
      <c r="AP9" s="20"/>
      <c r="AQ9" s="20"/>
      <c r="AR9" s="20"/>
      <c r="AS9" s="20"/>
      <c r="AT9" s="20"/>
      <c r="AU9" s="20"/>
      <c r="AV9" s="20"/>
      <c r="AW9" s="20"/>
      <c r="AX9" s="20"/>
      <c r="AY9" s="20"/>
      <c r="AZ9" s="20"/>
      <c r="BA9" s="20"/>
      <c r="BB9" s="20"/>
      <c r="BC9" s="20"/>
      <c r="BD9" s="20"/>
      <c r="BE9" s="20"/>
      <c r="BF9" s="20"/>
      <c r="BG9" s="20"/>
      <c r="BH9" s="20"/>
      <c r="BI9" s="20"/>
      <c r="BJ9" s="20"/>
      <c r="BK9" s="20"/>
      <c r="BL9" s="20"/>
      <c r="BM9" s="20"/>
      <c r="BN9" s="20"/>
      <c r="BO9" s="20"/>
      <c r="BP9" s="20"/>
      <c r="BQ9" s="20"/>
      <c r="BR9" s="20"/>
      <c r="BS9" s="20"/>
      <c r="BT9" s="20"/>
      <c r="BU9" s="20"/>
      <c r="BV9" s="20"/>
      <c r="BW9" s="20"/>
      <c r="BX9" s="20"/>
      <c r="BY9" s="20"/>
      <c r="BZ9" s="20"/>
      <c r="CA9" s="20"/>
      <c r="CB9" s="20"/>
      <c r="CC9" s="20"/>
      <c r="CD9" s="20"/>
      <c r="CE9" s="20"/>
      <c r="CF9" s="20"/>
      <c r="CG9" s="20"/>
      <c r="CH9" s="20"/>
      <c r="CI9" s="20"/>
      <c r="CJ9" s="20"/>
      <c r="CK9" s="20"/>
      <c r="CL9" s="20"/>
      <c r="CM9" s="20"/>
      <c r="CN9" s="20"/>
      <c r="CO9" s="20"/>
      <c r="CP9" s="20"/>
      <c r="CQ9" s="20"/>
      <c r="CR9" s="20"/>
      <c r="CS9" s="20"/>
      <c r="CT9" s="20"/>
      <c r="CU9" s="20"/>
      <c r="CV9" s="20"/>
      <c r="CW9" s="20"/>
      <c r="CX9" s="20"/>
      <c r="CY9" s="20"/>
      <c r="CZ9" s="20"/>
      <c r="DA9" s="20"/>
      <c r="DB9" s="20"/>
      <c r="DC9" s="20"/>
      <c r="DD9" s="20"/>
      <c r="DE9" s="20"/>
      <c r="DF9" s="20"/>
      <c r="DG9" s="20"/>
      <c r="DH9" s="20"/>
      <c r="DI9" s="20"/>
      <c r="DJ9" s="20"/>
      <c r="DK9" s="20"/>
      <c r="DL9" s="20"/>
      <c r="DM9" s="20"/>
      <c r="DN9" s="20"/>
      <c r="DO9" s="20"/>
      <c r="DP9" s="20"/>
      <c r="DQ9" s="20"/>
      <c r="DR9" s="20"/>
      <c r="DS9" s="20"/>
      <c r="DT9" s="20"/>
      <c r="DU9" s="20"/>
      <c r="DV9" s="20"/>
      <c r="DW9" s="20"/>
      <c r="DX9" s="20"/>
      <c r="DY9" s="20"/>
      <c r="DZ9" s="20"/>
      <c r="EA9" s="20"/>
      <c r="EB9" s="20"/>
      <c r="EC9" s="20"/>
      <c r="ED9" s="20"/>
      <c r="EE9" s="20"/>
      <c r="EF9" s="20"/>
      <c r="EG9" s="20"/>
      <c r="EH9" s="20"/>
      <c r="EI9" s="20"/>
      <c r="EJ9" s="20"/>
      <c r="EK9" s="20"/>
      <c r="EL9" s="20"/>
      <c r="EM9" s="20"/>
      <c r="EN9" s="20"/>
      <c r="EO9" s="20"/>
      <c r="EP9" s="20"/>
      <c r="EQ9" s="20"/>
      <c r="ER9" s="20"/>
      <c r="ES9" s="20"/>
      <c r="ET9" s="20"/>
      <c r="EU9" s="20"/>
      <c r="EV9" s="20"/>
      <c r="EW9" s="20"/>
      <c r="EX9" s="20"/>
      <c r="EY9" s="20"/>
      <c r="EZ9" s="20"/>
      <c r="FA9" s="20"/>
      <c r="FB9" s="20"/>
      <c r="FC9" s="20"/>
      <c r="FD9" s="20"/>
      <c r="FE9" s="20"/>
      <c r="FF9" s="20"/>
      <c r="FG9" s="20"/>
      <c r="FH9" s="20"/>
      <c r="FI9" s="20"/>
      <c r="FJ9" s="20"/>
      <c r="FK9" s="20"/>
      <c r="FL9" s="20"/>
      <c r="FM9" s="20"/>
      <c r="FN9" s="20"/>
      <c r="FO9" s="20"/>
      <c r="FP9" s="20"/>
      <c r="FQ9" s="20"/>
      <c r="FR9" s="20"/>
      <c r="FS9" s="20"/>
      <c r="FT9" s="20"/>
      <c r="FU9" s="20"/>
      <c r="FV9" s="20"/>
      <c r="FW9" s="20"/>
      <c r="FX9" s="20"/>
      <c r="FY9" s="20"/>
      <c r="FZ9" s="20"/>
      <c r="GA9" s="20"/>
      <c r="GB9" s="20"/>
      <c r="GC9" s="20"/>
      <c r="GD9" s="20"/>
      <c r="GE9" s="20"/>
      <c r="GF9" s="20"/>
      <c r="GG9" s="20"/>
      <c r="GH9" s="20"/>
      <c r="GI9" s="20"/>
      <c r="GJ9" s="20"/>
      <c r="GK9" s="20"/>
      <c r="GL9" s="20"/>
      <c r="GM9" s="20"/>
      <c r="GN9" s="20"/>
      <c r="GO9" s="20"/>
      <c r="GP9" s="20"/>
      <c r="GQ9" s="20"/>
      <c r="GR9" s="20"/>
      <c r="GS9" s="20"/>
      <c r="GT9" s="20"/>
      <c r="GU9" s="20"/>
      <c r="GV9" s="20"/>
      <c r="GW9" s="20"/>
      <c r="GX9" s="20"/>
      <c r="GY9" s="20"/>
      <c r="GZ9" s="20"/>
      <c r="HA9" s="20"/>
      <c r="HB9" s="20"/>
      <c r="HC9" s="20"/>
      <c r="HD9" s="20"/>
      <c r="HE9" s="20"/>
      <c r="HF9" s="20"/>
      <c r="HG9" s="20"/>
      <c r="HH9" s="20"/>
      <c r="HI9" s="20"/>
      <c r="HJ9" s="20"/>
      <c r="HK9" s="20"/>
      <c r="HL9" s="20"/>
      <c r="HM9" s="20"/>
      <c r="HN9" s="20"/>
      <c r="HO9" s="20"/>
      <c r="HP9" s="20"/>
      <c r="HQ9" s="20"/>
      <c r="HR9" s="20"/>
      <c r="HS9" s="20"/>
      <c r="HT9" s="20"/>
      <c r="HU9" s="20"/>
      <c r="HV9" s="20"/>
      <c r="HW9" s="20"/>
      <c r="HX9" s="20"/>
      <c r="HY9" s="20"/>
      <c r="HZ9" s="20"/>
      <c r="IA9" s="20"/>
      <c r="IB9" s="20"/>
      <c r="IC9" s="20"/>
      <c r="ID9" s="20"/>
      <c r="IE9" s="20"/>
      <c r="IF9" s="20"/>
      <c r="IG9" s="20"/>
      <c r="IH9" s="20"/>
      <c r="II9" s="20"/>
      <c r="IJ9" s="20"/>
      <c r="IK9" s="20"/>
      <c r="IL9" s="20"/>
      <c r="IM9" s="20"/>
      <c r="IN9" s="20"/>
      <c r="IO9" s="20"/>
      <c r="IP9" s="20"/>
      <c r="IQ9" s="20"/>
      <c r="IR9" s="20"/>
      <c r="IS9" s="20"/>
      <c r="IT9" s="20"/>
      <c r="IU9" s="20"/>
      <c r="IV9" s="20"/>
      <c r="IW9" s="20"/>
      <c r="IX9" s="20"/>
      <c r="IY9" s="20"/>
      <c r="IZ9" s="20"/>
      <c r="JA9" s="20"/>
      <c r="JB9" s="20"/>
      <c r="JC9" s="20"/>
      <c r="JD9" s="20"/>
      <c r="JE9" s="20"/>
      <c r="JF9" s="20"/>
      <c r="JG9" s="20"/>
      <c r="JH9" s="20"/>
      <c r="JI9" s="20"/>
    </row>
    <row r="10" spans="1:269" ht="30">
      <c r="A10" s="395">
        <f>'5- Identificación de Riesgos'!A10</f>
        <v>1</v>
      </c>
      <c r="B10" s="365" t="str">
        <f>'5- Identificación de Riesgos'!B10</f>
        <v xml:space="preserve">Ejecutar procesos de selección en los cuales los resultados  no estén acordes con los  requisitos y principios  establecidos </v>
      </c>
      <c r="C10" s="365" t="str">
        <f>'5- Identificación de Riesgos'!C10</f>
        <v>Seleccionar personal mediante procesos en los cuales no se cumplan las etapas establecidas,  se  seleccionen  aspirantes que  no cumplen con los requisitos ,  se rechacen  aspirantes que cumplen o se que se asignen puntajes erróneos.</v>
      </c>
      <c r="D10" s="365" t="s">
        <v>297</v>
      </c>
      <c r="E10" s="159" t="str">
        <f>'5- Identificación de Riesgos'!D10</f>
        <v xml:space="preserve">1. Inadecuada revisión, validación y diligenciamiento de los formularios </v>
      </c>
      <c r="F10" s="385" t="str">
        <f>'5- Identificación de Riesgos'!H10</f>
        <v>Media - 3</v>
      </c>
      <c r="G10" s="365" t="str">
        <f>'5- Identificación de Riesgos'!M10</f>
        <v>Menor - 2</v>
      </c>
      <c r="H10" s="365" t="str">
        <f>'5- Identificación de Riesgos'!N10</f>
        <v>Moderado - 6</v>
      </c>
      <c r="I10" s="478"/>
      <c r="J10" s="476" t="str">
        <f>'6- Valoración Controles'!T10</f>
        <v>Baja - 2</v>
      </c>
      <c r="K10" s="476" t="str">
        <f>'6- Valoración Controles'!U10</f>
        <v>Leve - 1</v>
      </c>
      <c r="L10" s="481" t="e">
        <f>AVERAGE(#REF!)</f>
        <v>#REF!</v>
      </c>
      <c r="M10" s="365" t="str">
        <f>'6- Valoración Controles'!V10</f>
        <v>Bajo - 2</v>
      </c>
      <c r="N10" s="365" t="s">
        <v>400</v>
      </c>
      <c r="O10" s="160"/>
      <c r="P10" s="160"/>
      <c r="Q10" s="161"/>
    </row>
    <row r="11" spans="1:269" ht="30">
      <c r="A11" s="396"/>
      <c r="B11" s="366"/>
      <c r="C11" s="366"/>
      <c r="D11" s="366"/>
      <c r="E11" s="162" t="str">
        <f>'5- Identificación de Riesgos'!D11</f>
        <v xml:space="preserve">2. Falta de oportunidad en el suministro de información </v>
      </c>
      <c r="F11" s="386"/>
      <c r="G11" s="470"/>
      <c r="H11" s="366"/>
      <c r="I11" s="474"/>
      <c r="J11" s="471"/>
      <c r="K11" s="471"/>
      <c r="L11" s="472"/>
      <c r="M11" s="366"/>
      <c r="N11" s="366"/>
      <c r="O11" s="163"/>
      <c r="P11" s="163">
        <v>5</v>
      </c>
      <c r="Q11" s="164"/>
    </row>
    <row r="12" spans="1:269" ht="75">
      <c r="A12" s="396"/>
      <c r="B12" s="366"/>
      <c r="C12" s="366"/>
      <c r="D12" s="366"/>
      <c r="E12" s="162" t="str">
        <f>'5- Identificación de Riesgos'!D12</f>
        <v xml:space="preserve">3. Insuficiente planta de personal para adelantar los procesos y actividades relacionadas con los procesos de administración de la carrera judicial
</v>
      </c>
      <c r="F12" s="386"/>
      <c r="G12" s="470"/>
      <c r="H12" s="366"/>
      <c r="I12" s="474"/>
      <c r="J12" s="471"/>
      <c r="K12" s="471"/>
      <c r="L12" s="472"/>
      <c r="M12" s="366"/>
      <c r="N12" s="366"/>
      <c r="O12" s="163"/>
      <c r="P12" s="163"/>
      <c r="Q12" s="164"/>
    </row>
    <row r="13" spans="1:269">
      <c r="A13" s="396"/>
      <c r="B13" s="366"/>
      <c r="C13" s="366"/>
      <c r="D13" s="366"/>
      <c r="E13" s="162" t="str">
        <f>'5- Identificación de Riesgos'!D13</f>
        <v>4. Alto volumen de carga laboral</v>
      </c>
      <c r="F13" s="386"/>
      <c r="G13" s="470"/>
      <c r="H13" s="366"/>
      <c r="I13" s="474"/>
      <c r="J13" s="471"/>
      <c r="K13" s="471"/>
      <c r="L13" s="472"/>
      <c r="M13" s="366"/>
      <c r="N13" s="366"/>
      <c r="O13" s="163"/>
      <c r="P13" s="163"/>
      <c r="Q13" s="164"/>
    </row>
    <row r="14" spans="1:269">
      <c r="A14" s="396"/>
      <c r="B14" s="366"/>
      <c r="C14" s="366"/>
      <c r="D14" s="366"/>
      <c r="E14" s="162" t="str">
        <f>'5- Identificación de Riesgos'!D14</f>
        <v xml:space="preserve">5. Fallas en los sistemas de información </v>
      </c>
      <c r="F14" s="386"/>
      <c r="G14" s="470"/>
      <c r="H14" s="366"/>
      <c r="I14" s="474"/>
      <c r="J14" s="471"/>
      <c r="K14" s="471"/>
      <c r="L14" s="472"/>
      <c r="M14" s="366"/>
      <c r="N14" s="366"/>
      <c r="O14" s="163"/>
      <c r="P14" s="163"/>
      <c r="Q14" s="164"/>
    </row>
    <row r="15" spans="1:269">
      <c r="A15" s="396"/>
      <c r="B15" s="366"/>
      <c r="C15" s="366"/>
      <c r="D15" s="366"/>
      <c r="E15" s="162"/>
      <c r="F15" s="386"/>
      <c r="G15" s="470"/>
      <c r="H15" s="366"/>
      <c r="I15" s="474"/>
      <c r="J15" s="471"/>
      <c r="K15" s="471"/>
      <c r="L15" s="472"/>
      <c r="M15" s="366"/>
      <c r="N15" s="366"/>
      <c r="O15" s="163"/>
      <c r="P15" s="163"/>
      <c r="Q15" s="164"/>
    </row>
    <row r="16" spans="1:269">
      <c r="A16" s="396"/>
      <c r="B16" s="366"/>
      <c r="C16" s="366"/>
      <c r="D16" s="366"/>
      <c r="E16" s="162"/>
      <c r="F16" s="386"/>
      <c r="G16" s="470"/>
      <c r="H16" s="366"/>
      <c r="I16" s="474"/>
      <c r="J16" s="471"/>
      <c r="K16" s="471"/>
      <c r="L16" s="472"/>
      <c r="M16" s="366"/>
      <c r="N16" s="366"/>
      <c r="O16" s="163"/>
      <c r="P16" s="163"/>
      <c r="Q16" s="164"/>
    </row>
    <row r="17" spans="1:17">
      <c r="A17" s="396"/>
      <c r="B17" s="366"/>
      <c r="C17" s="366"/>
      <c r="D17" s="366"/>
      <c r="E17" s="162"/>
      <c r="F17" s="386"/>
      <c r="G17" s="470"/>
      <c r="H17" s="366"/>
      <c r="I17" s="474"/>
      <c r="J17" s="471"/>
      <c r="K17" s="471"/>
      <c r="L17" s="472"/>
      <c r="M17" s="366"/>
      <c r="N17" s="366"/>
      <c r="O17" s="163"/>
      <c r="P17" s="163"/>
      <c r="Q17" s="164"/>
    </row>
    <row r="18" spans="1:17">
      <c r="A18" s="396"/>
      <c r="B18" s="366"/>
      <c r="C18" s="366"/>
      <c r="D18" s="366"/>
      <c r="E18" s="162"/>
      <c r="F18" s="386"/>
      <c r="G18" s="470"/>
      <c r="H18" s="366"/>
      <c r="I18" s="474"/>
      <c r="J18" s="471"/>
      <c r="K18" s="471"/>
      <c r="L18" s="472"/>
      <c r="M18" s="366"/>
      <c r="N18" s="366"/>
      <c r="O18" s="163"/>
      <c r="P18" s="163"/>
      <c r="Q18" s="164"/>
    </row>
    <row r="19" spans="1:17">
      <c r="A19" s="396"/>
      <c r="B19" s="366"/>
      <c r="C19" s="366"/>
      <c r="D19" s="366"/>
      <c r="E19" s="162"/>
      <c r="F19" s="386"/>
      <c r="G19" s="470"/>
      <c r="H19" s="366"/>
      <c r="I19" s="475"/>
      <c r="J19" s="471"/>
      <c r="K19" s="471"/>
      <c r="L19" s="472"/>
      <c r="M19" s="366"/>
      <c r="N19" s="366"/>
      <c r="O19" s="163"/>
      <c r="P19" s="163"/>
      <c r="Q19" s="164"/>
    </row>
    <row r="20" spans="1:17" ht="47.25" customHeight="1">
      <c r="A20" s="396">
        <f>'5- Identificación de Riesgos'!A20</f>
        <v>2</v>
      </c>
      <c r="B20" s="366" t="str">
        <f>'5- Identificación de Riesgos'!B20</f>
        <v xml:space="preserve">Gestionar  traslados de personal que no se ajusten a las condiciones requeridas  </v>
      </c>
      <c r="C20" s="366" t="str">
        <f>'5- Identificación de Riesgos'!C20</f>
        <v>Realizar o no realizar traslados en las condiciones y tiempos  requeridos para atender las solicitudes y necesidades identificadas.</v>
      </c>
      <c r="D20" s="366" t="s">
        <v>297</v>
      </c>
      <c r="E20" s="162" t="str">
        <f>'5- Identificación de Riesgos'!D20</f>
        <v>1. Información imprecisa presentada por los nominadores.</v>
      </c>
      <c r="F20" s="386" t="str">
        <f>'5- Identificación de Riesgos'!H20</f>
        <v>Baja - 2</v>
      </c>
      <c r="G20" s="366" t="str">
        <f>'5- Identificación de Riesgos'!M20</f>
        <v>Leve - 1</v>
      </c>
      <c r="H20" s="366" t="str">
        <f>'5- Identificación de Riesgos'!N20</f>
        <v>Bajo - 2</v>
      </c>
      <c r="I20" s="473"/>
      <c r="J20" s="471" t="str">
        <f>'6- Valoración Controles'!T20</f>
        <v>Muy Baja - 1</v>
      </c>
      <c r="K20" s="471" t="str">
        <f>'6- Valoración Controles'!U20</f>
        <v>Leve - 1</v>
      </c>
      <c r="L20" s="472" t="e">
        <f>AVERAGE(#REF!)</f>
        <v>#REF!</v>
      </c>
      <c r="M20" s="366" t="str">
        <f>'6- Valoración Controles'!V20</f>
        <v>Bajo - 1</v>
      </c>
      <c r="N20" s="366" t="s">
        <v>400</v>
      </c>
      <c r="O20" s="163"/>
      <c r="P20" s="163"/>
      <c r="Q20" s="164"/>
    </row>
    <row r="21" spans="1:17" ht="46.5" customHeight="1">
      <c r="A21" s="396"/>
      <c r="B21" s="366"/>
      <c r="C21" s="366"/>
      <c r="D21" s="366"/>
      <c r="E21" s="162" t="str">
        <f>'5- Identificación de Riesgos'!D21</f>
        <v>2. Desconocimiento del procedimiento de traslados</v>
      </c>
      <c r="F21" s="386"/>
      <c r="G21" s="470"/>
      <c r="H21" s="366"/>
      <c r="I21" s="474"/>
      <c r="J21" s="471"/>
      <c r="K21" s="471"/>
      <c r="L21" s="472"/>
      <c r="M21" s="366"/>
      <c r="N21" s="366"/>
      <c r="O21" s="163"/>
      <c r="P21" s="163"/>
      <c r="Q21" s="164"/>
    </row>
    <row r="22" spans="1:17" ht="62.25" customHeight="1">
      <c r="A22" s="396"/>
      <c r="B22" s="366"/>
      <c r="C22" s="366"/>
      <c r="D22" s="366"/>
      <c r="E22" s="162" t="str">
        <f>'5- Identificación de Riesgos'!D22</f>
        <v>3. Carencia de una herramienta o mecanismo de seguimiento y control adecuado para minimizar el error</v>
      </c>
      <c r="F22" s="386"/>
      <c r="G22" s="470"/>
      <c r="H22" s="366"/>
      <c r="I22" s="474"/>
      <c r="J22" s="471"/>
      <c r="K22" s="471"/>
      <c r="L22" s="472"/>
      <c r="M22" s="366"/>
      <c r="N22" s="366"/>
      <c r="O22" s="163"/>
      <c r="P22" s="163"/>
      <c r="Q22" s="164"/>
    </row>
    <row r="23" spans="1:17" ht="56.25" customHeight="1">
      <c r="A23" s="396"/>
      <c r="B23" s="366"/>
      <c r="C23" s="366"/>
      <c r="D23" s="366"/>
      <c r="E23" s="162" t="str">
        <f>'5- Identificación de Riesgos'!D23</f>
        <v>4. Incremento de solicitudes vía correo electrónico  que supera la capacidad de respuesta de los servidores judiciales.</v>
      </c>
      <c r="F23" s="386"/>
      <c r="G23" s="470"/>
      <c r="H23" s="366"/>
      <c r="I23" s="474"/>
      <c r="J23" s="471"/>
      <c r="K23" s="471"/>
      <c r="L23" s="472"/>
      <c r="M23" s="366"/>
      <c r="N23" s="366"/>
      <c r="O23" s="163"/>
      <c r="P23" s="163"/>
      <c r="Q23" s="164"/>
    </row>
    <row r="24" spans="1:17">
      <c r="A24" s="396"/>
      <c r="B24" s="366"/>
      <c r="C24" s="366"/>
      <c r="D24" s="366"/>
      <c r="E24" s="162"/>
      <c r="F24" s="386"/>
      <c r="G24" s="470"/>
      <c r="H24" s="366"/>
      <c r="I24" s="474"/>
      <c r="J24" s="471"/>
      <c r="K24" s="471"/>
      <c r="L24" s="472"/>
      <c r="M24" s="366"/>
      <c r="N24" s="366"/>
      <c r="O24" s="163"/>
      <c r="P24" s="163"/>
      <c r="Q24" s="164"/>
    </row>
    <row r="25" spans="1:17">
      <c r="A25" s="396"/>
      <c r="B25" s="366"/>
      <c r="C25" s="366"/>
      <c r="D25" s="366"/>
      <c r="E25" s="162"/>
      <c r="F25" s="386"/>
      <c r="G25" s="470"/>
      <c r="H25" s="366"/>
      <c r="I25" s="474"/>
      <c r="J25" s="471"/>
      <c r="K25" s="471"/>
      <c r="L25" s="472"/>
      <c r="M25" s="366"/>
      <c r="N25" s="366"/>
      <c r="O25" s="163"/>
      <c r="P25" s="163"/>
      <c r="Q25" s="164"/>
    </row>
    <row r="26" spans="1:17">
      <c r="A26" s="396"/>
      <c r="B26" s="366"/>
      <c r="C26" s="366"/>
      <c r="D26" s="366"/>
      <c r="E26" s="162"/>
      <c r="F26" s="386"/>
      <c r="G26" s="470"/>
      <c r="H26" s="366"/>
      <c r="I26" s="474"/>
      <c r="J26" s="471"/>
      <c r="K26" s="471"/>
      <c r="L26" s="472"/>
      <c r="M26" s="366"/>
      <c r="N26" s="366"/>
      <c r="O26" s="163"/>
      <c r="P26" s="163"/>
      <c r="Q26" s="164"/>
    </row>
    <row r="27" spans="1:17">
      <c r="A27" s="396"/>
      <c r="B27" s="366"/>
      <c r="C27" s="366"/>
      <c r="D27" s="366"/>
      <c r="E27" s="162"/>
      <c r="F27" s="386"/>
      <c r="G27" s="470"/>
      <c r="H27" s="366"/>
      <c r="I27" s="474"/>
      <c r="J27" s="471"/>
      <c r="K27" s="471"/>
      <c r="L27" s="472"/>
      <c r="M27" s="366"/>
      <c r="N27" s="366"/>
      <c r="O27" s="163"/>
      <c r="P27" s="163"/>
      <c r="Q27" s="164"/>
    </row>
    <row r="28" spans="1:17">
      <c r="A28" s="396"/>
      <c r="B28" s="366"/>
      <c r="C28" s="366"/>
      <c r="D28" s="366"/>
      <c r="E28" s="162"/>
      <c r="F28" s="386"/>
      <c r="G28" s="470"/>
      <c r="H28" s="366"/>
      <c r="I28" s="474"/>
      <c r="J28" s="471"/>
      <c r="K28" s="471"/>
      <c r="L28" s="472"/>
      <c r="M28" s="366"/>
      <c r="N28" s="366"/>
      <c r="O28" s="163"/>
      <c r="P28" s="163"/>
      <c r="Q28" s="164"/>
    </row>
    <row r="29" spans="1:17" ht="84.75" customHeight="1">
      <c r="A29" s="396"/>
      <c r="B29" s="366"/>
      <c r="C29" s="366"/>
      <c r="D29" s="366"/>
      <c r="E29" s="162"/>
      <c r="F29" s="386"/>
      <c r="G29" s="470"/>
      <c r="H29" s="366"/>
      <c r="I29" s="475"/>
      <c r="J29" s="471"/>
      <c r="K29" s="471"/>
      <c r="L29" s="472"/>
      <c r="M29" s="366"/>
      <c r="N29" s="366"/>
      <c r="O29" s="163"/>
      <c r="P29" s="163"/>
      <c r="Q29" s="164"/>
    </row>
    <row r="30" spans="1:17" ht="58.5" customHeight="1">
      <c r="A30" s="396">
        <f>'5- Identificación de Riesgos'!A30</f>
        <v>3</v>
      </c>
      <c r="B30" s="366" t="str">
        <f>'5- Identificación de Riesgos'!B30</f>
        <v xml:space="preserve">Imposibilidad de consolidar la cobertura de la carrera Judicial </v>
      </c>
      <c r="C30" s="366" t="str">
        <f>'5- Identificación de Riesgos'!C30</f>
        <v>Cuando no se provee la totalidad de cargos  en carrera</v>
      </c>
      <c r="D30" s="366" t="s">
        <v>297</v>
      </c>
      <c r="E30" s="162" t="str">
        <f>'5- Identificación de Riesgos'!D30</f>
        <v xml:space="preserve">1. Falta de oportunidad u omisión por parte de los nominadores de reportar las vacantes dentro de los términos establecidos en la Ley. </v>
      </c>
      <c r="F30" s="386" t="str">
        <f>'5- Identificación de Riesgos'!H30</f>
        <v>Media - 3</v>
      </c>
      <c r="G30" s="366" t="str">
        <f>'5- Identificación de Riesgos'!M30</f>
        <v>Moderado - 3</v>
      </c>
      <c r="H30" s="366" t="str">
        <f>'5- Identificación de Riesgos'!N30</f>
        <v>Moderado - 9</v>
      </c>
      <c r="I30" s="473"/>
      <c r="J30" s="471" t="str">
        <f>'6- Valoración Controles'!T30</f>
        <v>Baja - 2</v>
      </c>
      <c r="K30" s="471" t="str">
        <f>'6- Valoración Controles'!U30</f>
        <v>Menor - 2</v>
      </c>
      <c r="L30" s="472" t="e">
        <f>AVERAGE(#REF!)</f>
        <v>#REF!</v>
      </c>
      <c r="M30" s="366" t="str">
        <f>'6- Valoración Controles'!V30</f>
        <v>Moderado - 4</v>
      </c>
      <c r="N30" s="366" t="s">
        <v>400</v>
      </c>
      <c r="O30" s="163"/>
      <c r="P30" s="163"/>
      <c r="Q30" s="164"/>
    </row>
    <row r="31" spans="1:17" ht="59.25" customHeight="1">
      <c r="A31" s="396"/>
      <c r="B31" s="366"/>
      <c r="C31" s="366"/>
      <c r="D31" s="366"/>
      <c r="E31" s="162" t="str">
        <f>'5- Identificación de Riesgos'!D31</f>
        <v>2. No agotamiento de las listas de elegibles formuladas para proveer las vacantes de los empleados.</v>
      </c>
      <c r="F31" s="386"/>
      <c r="G31" s="470"/>
      <c r="H31" s="366"/>
      <c r="I31" s="474"/>
      <c r="J31" s="471"/>
      <c r="K31" s="471"/>
      <c r="L31" s="472"/>
      <c r="M31" s="366"/>
      <c r="N31" s="366"/>
      <c r="O31" s="163"/>
      <c r="P31" s="163"/>
      <c r="Q31" s="164"/>
    </row>
    <row r="32" spans="1:17" ht="61.5" customHeight="1">
      <c r="A32" s="396"/>
      <c r="B32" s="366"/>
      <c r="C32" s="366"/>
      <c r="D32" s="366"/>
      <c r="E32" s="162" t="str">
        <f>'5- Identificación de Riesgos'!D32</f>
        <v>3. Abstención de integrantes de registros de elegibles para optar por sedes vacantes en cargos de carrera que presentan problemas de seguridad y de orden público.</v>
      </c>
      <c r="F32" s="386"/>
      <c r="G32" s="470"/>
      <c r="H32" s="366"/>
      <c r="I32" s="474"/>
      <c r="J32" s="471"/>
      <c r="K32" s="471"/>
      <c r="L32" s="472"/>
      <c r="M32" s="366"/>
      <c r="N32" s="366"/>
      <c r="O32" s="163"/>
      <c r="P32" s="163"/>
      <c r="Q32" s="164"/>
    </row>
    <row r="33" spans="1:17" ht="58.5" customHeight="1">
      <c r="A33" s="396"/>
      <c r="B33" s="366"/>
      <c r="C33" s="366"/>
      <c r="D33" s="366"/>
      <c r="E33" s="162" t="str">
        <f>'5- Identificación de Riesgos'!D33</f>
        <v xml:space="preserve">4. Declinación de nombramientos de los integrantes de las listas de candidatos o de elegibles. </v>
      </c>
      <c r="F33" s="386"/>
      <c r="G33" s="470"/>
      <c r="H33" s="366"/>
      <c r="I33" s="474"/>
      <c r="J33" s="471"/>
      <c r="K33" s="471"/>
      <c r="L33" s="472"/>
      <c r="M33" s="366"/>
      <c r="N33" s="366"/>
      <c r="O33" s="163"/>
      <c r="P33" s="163"/>
      <c r="Q33" s="164"/>
    </row>
    <row r="34" spans="1:17">
      <c r="A34" s="396"/>
      <c r="B34" s="366"/>
      <c r="C34" s="366"/>
      <c r="D34" s="366"/>
      <c r="E34" s="162"/>
      <c r="F34" s="386"/>
      <c r="G34" s="470"/>
      <c r="H34" s="366"/>
      <c r="I34" s="474"/>
      <c r="J34" s="471"/>
      <c r="K34" s="471"/>
      <c r="L34" s="472"/>
      <c r="M34" s="366"/>
      <c r="N34" s="366"/>
      <c r="O34" s="163"/>
      <c r="P34" s="163"/>
      <c r="Q34" s="164"/>
    </row>
    <row r="35" spans="1:17">
      <c r="A35" s="396"/>
      <c r="B35" s="366"/>
      <c r="C35" s="366"/>
      <c r="D35" s="366"/>
      <c r="E35" s="162"/>
      <c r="F35" s="386"/>
      <c r="G35" s="470"/>
      <c r="H35" s="366"/>
      <c r="I35" s="474"/>
      <c r="J35" s="471"/>
      <c r="K35" s="471"/>
      <c r="L35" s="472"/>
      <c r="M35" s="366"/>
      <c r="N35" s="366"/>
      <c r="O35" s="163"/>
      <c r="P35" s="163"/>
      <c r="Q35" s="164"/>
    </row>
    <row r="36" spans="1:17">
      <c r="A36" s="396"/>
      <c r="B36" s="366"/>
      <c r="C36" s="366"/>
      <c r="D36" s="366"/>
      <c r="E36" s="162"/>
      <c r="F36" s="386"/>
      <c r="G36" s="470"/>
      <c r="H36" s="366"/>
      <c r="I36" s="474"/>
      <c r="J36" s="471"/>
      <c r="K36" s="471"/>
      <c r="L36" s="472"/>
      <c r="M36" s="366"/>
      <c r="N36" s="366"/>
      <c r="O36" s="163"/>
      <c r="P36" s="163"/>
      <c r="Q36" s="164"/>
    </row>
    <row r="37" spans="1:17">
      <c r="A37" s="396"/>
      <c r="B37" s="366"/>
      <c r="C37" s="366"/>
      <c r="D37" s="366"/>
      <c r="E37" s="162"/>
      <c r="F37" s="386"/>
      <c r="G37" s="470"/>
      <c r="H37" s="366"/>
      <c r="I37" s="474"/>
      <c r="J37" s="471"/>
      <c r="K37" s="471"/>
      <c r="L37" s="472"/>
      <c r="M37" s="366"/>
      <c r="N37" s="366"/>
      <c r="O37" s="163"/>
      <c r="P37" s="163"/>
      <c r="Q37" s="164"/>
    </row>
    <row r="38" spans="1:17">
      <c r="A38" s="396"/>
      <c r="B38" s="366"/>
      <c r="C38" s="366"/>
      <c r="D38" s="366"/>
      <c r="E38" s="162"/>
      <c r="F38" s="386"/>
      <c r="G38" s="470"/>
      <c r="H38" s="366"/>
      <c r="I38" s="474"/>
      <c r="J38" s="471"/>
      <c r="K38" s="471"/>
      <c r="L38" s="472"/>
      <c r="M38" s="366"/>
      <c r="N38" s="366"/>
      <c r="O38" s="163"/>
      <c r="P38" s="163"/>
      <c r="Q38" s="164"/>
    </row>
    <row r="39" spans="1:17">
      <c r="A39" s="396"/>
      <c r="B39" s="366"/>
      <c r="C39" s="366"/>
      <c r="D39" s="366"/>
      <c r="E39" s="162"/>
      <c r="F39" s="386"/>
      <c r="G39" s="470"/>
      <c r="H39" s="366"/>
      <c r="I39" s="475"/>
      <c r="J39" s="471"/>
      <c r="K39" s="471"/>
      <c r="L39" s="472"/>
      <c r="M39" s="366"/>
      <c r="N39" s="366"/>
      <c r="O39" s="163"/>
      <c r="P39" s="163"/>
      <c r="Q39" s="164"/>
    </row>
    <row r="40" spans="1:17" ht="45" customHeight="1">
      <c r="A40" s="396">
        <f>'5- Identificación de Riesgos'!A40</f>
        <v>4</v>
      </c>
      <c r="B40" s="366" t="str">
        <f>'5- Identificación de Riesgos'!B40</f>
        <v>Incumplimiento de los  términos y requisitos de ley en la atención  de los procesos de carrera judicial</v>
      </c>
      <c r="C40" s="366" t="str">
        <f>'5- Identificación de Riesgos'!C40</f>
        <v xml:space="preserve">Responder fuera de tiempo o sin solucionar los requerimientos de la ciudadanía </v>
      </c>
      <c r="D40" s="366" t="s">
        <v>297</v>
      </c>
      <c r="E40" s="162" t="str">
        <f>'5- Identificación de Riesgos'!D40</f>
        <v>1. Insuficiente planta de personal</v>
      </c>
      <c r="F40" s="386" t="str">
        <f>'5- Identificación de Riesgos'!H40</f>
        <v>Media - 3</v>
      </c>
      <c r="G40" s="366" t="str">
        <f>'5- Identificación de Riesgos'!M40</f>
        <v>Menor - 2</v>
      </c>
      <c r="H40" s="366" t="str">
        <f>'5- Identificación de Riesgos'!N40</f>
        <v>Moderado - 6</v>
      </c>
      <c r="I40" s="473"/>
      <c r="J40" s="471" t="str">
        <f>'6- Valoración Controles'!T40</f>
        <v>Baja - 2</v>
      </c>
      <c r="K40" s="471" t="str">
        <f>'6- Valoración Controles'!U40</f>
        <v>Leve - 1</v>
      </c>
      <c r="L40" s="472" t="e">
        <f>AVERAGE(#REF!)</f>
        <v>#REF!</v>
      </c>
      <c r="M40" s="366" t="str">
        <f>'6- Valoración Controles'!V40</f>
        <v>Bajo - 2</v>
      </c>
      <c r="N40" s="477" t="s">
        <v>400</v>
      </c>
      <c r="O40" s="163"/>
      <c r="P40" s="163"/>
      <c r="Q40" s="164"/>
    </row>
    <row r="41" spans="1:17">
      <c r="A41" s="396"/>
      <c r="B41" s="366"/>
      <c r="C41" s="366"/>
      <c r="D41" s="366"/>
      <c r="E41" s="162" t="str">
        <f>'5- Identificación de Riesgos'!D41</f>
        <v xml:space="preserve">2. Problemas de conectividad. </v>
      </c>
      <c r="F41" s="386"/>
      <c r="G41" s="470"/>
      <c r="H41" s="366"/>
      <c r="I41" s="474"/>
      <c r="J41" s="471"/>
      <c r="K41" s="471"/>
      <c r="L41" s="472"/>
      <c r="M41" s="366"/>
      <c r="N41" s="374"/>
      <c r="O41" s="163"/>
      <c r="P41" s="163"/>
      <c r="Q41" s="164"/>
    </row>
    <row r="42" spans="1:17">
      <c r="A42" s="396"/>
      <c r="B42" s="366"/>
      <c r="C42" s="366"/>
      <c r="D42" s="366"/>
      <c r="E42" s="162" t="str">
        <f>'5- Identificación de Riesgos'!D42</f>
        <v>3. Alto volumen de requerimientos.</v>
      </c>
      <c r="F42" s="386"/>
      <c r="G42" s="470"/>
      <c r="H42" s="366"/>
      <c r="I42" s="474"/>
      <c r="J42" s="471"/>
      <c r="K42" s="471"/>
      <c r="L42" s="472"/>
      <c r="M42" s="366"/>
      <c r="N42" s="374"/>
      <c r="O42" s="163"/>
      <c r="P42" s="163"/>
      <c r="Q42" s="164"/>
    </row>
    <row r="43" spans="1:17">
      <c r="A43" s="396"/>
      <c r="B43" s="366"/>
      <c r="C43" s="366"/>
      <c r="D43" s="366"/>
      <c r="E43" s="162" t="str">
        <f>'5- Identificación de Riesgos'!D43</f>
        <v xml:space="preserve">4. Falta divulgación de los procedimientos </v>
      </c>
      <c r="F43" s="386"/>
      <c r="G43" s="470"/>
      <c r="H43" s="366"/>
      <c r="I43" s="474"/>
      <c r="J43" s="471"/>
      <c r="K43" s="471"/>
      <c r="L43" s="472"/>
      <c r="M43" s="366"/>
      <c r="N43" s="374"/>
      <c r="O43" s="163"/>
      <c r="P43" s="163"/>
      <c r="Q43" s="164"/>
    </row>
    <row r="44" spans="1:17">
      <c r="A44" s="396"/>
      <c r="B44" s="366"/>
      <c r="C44" s="366"/>
      <c r="D44" s="366"/>
      <c r="E44" s="162"/>
      <c r="F44" s="386"/>
      <c r="G44" s="470"/>
      <c r="H44" s="366"/>
      <c r="I44" s="474"/>
      <c r="J44" s="471"/>
      <c r="K44" s="471"/>
      <c r="L44" s="472"/>
      <c r="M44" s="366"/>
      <c r="N44" s="374"/>
      <c r="O44" s="163"/>
      <c r="P44" s="163"/>
      <c r="Q44" s="164"/>
    </row>
    <row r="45" spans="1:17">
      <c r="A45" s="396"/>
      <c r="B45" s="366"/>
      <c r="C45" s="366"/>
      <c r="D45" s="366"/>
      <c r="E45" s="162"/>
      <c r="F45" s="386"/>
      <c r="G45" s="470"/>
      <c r="H45" s="366"/>
      <c r="I45" s="474"/>
      <c r="J45" s="471"/>
      <c r="K45" s="471"/>
      <c r="L45" s="472"/>
      <c r="M45" s="366"/>
      <c r="N45" s="374"/>
      <c r="O45" s="163"/>
      <c r="P45" s="163"/>
      <c r="Q45" s="164"/>
    </row>
    <row r="46" spans="1:17">
      <c r="A46" s="396"/>
      <c r="B46" s="366"/>
      <c r="C46" s="366"/>
      <c r="D46" s="366"/>
      <c r="E46" s="162"/>
      <c r="F46" s="386"/>
      <c r="G46" s="470"/>
      <c r="H46" s="366"/>
      <c r="I46" s="474"/>
      <c r="J46" s="471"/>
      <c r="K46" s="471"/>
      <c r="L46" s="472"/>
      <c r="M46" s="366"/>
      <c r="N46" s="374"/>
      <c r="O46" s="163"/>
      <c r="P46" s="163"/>
      <c r="Q46" s="164"/>
    </row>
    <row r="47" spans="1:17">
      <c r="A47" s="396"/>
      <c r="B47" s="366"/>
      <c r="C47" s="366"/>
      <c r="D47" s="366"/>
      <c r="E47" s="162"/>
      <c r="F47" s="386"/>
      <c r="G47" s="470"/>
      <c r="H47" s="366"/>
      <c r="I47" s="474"/>
      <c r="J47" s="471"/>
      <c r="K47" s="471"/>
      <c r="L47" s="472"/>
      <c r="M47" s="366"/>
      <c r="N47" s="374"/>
      <c r="O47" s="163"/>
      <c r="P47" s="163"/>
      <c r="Q47" s="164"/>
    </row>
    <row r="48" spans="1:17">
      <c r="A48" s="396"/>
      <c r="B48" s="366"/>
      <c r="C48" s="366"/>
      <c r="D48" s="366"/>
      <c r="E48" s="162"/>
      <c r="F48" s="386"/>
      <c r="G48" s="470"/>
      <c r="H48" s="366"/>
      <c r="I48" s="474"/>
      <c r="J48" s="471"/>
      <c r="K48" s="471"/>
      <c r="L48" s="472"/>
      <c r="M48" s="366"/>
      <c r="N48" s="374"/>
      <c r="O48" s="163"/>
      <c r="P48" s="163"/>
      <c r="Q48" s="164"/>
    </row>
    <row r="49" spans="1:17">
      <c r="A49" s="396"/>
      <c r="B49" s="366"/>
      <c r="C49" s="366"/>
      <c r="D49" s="366"/>
      <c r="E49" s="162"/>
      <c r="F49" s="386"/>
      <c r="G49" s="470"/>
      <c r="H49" s="366"/>
      <c r="I49" s="475"/>
      <c r="J49" s="471"/>
      <c r="K49" s="471"/>
      <c r="L49" s="472"/>
      <c r="M49" s="366"/>
      <c r="N49" s="375"/>
      <c r="O49" s="163"/>
      <c r="P49" s="163"/>
      <c r="Q49" s="164"/>
    </row>
    <row r="50" spans="1:17" ht="88.5" customHeight="1">
      <c r="A50" s="396">
        <f>'5- Identificación de Riesgos'!A50</f>
        <v>5</v>
      </c>
      <c r="B50" s="366" t="str">
        <f>'5- Identificación de Riesgos'!B50</f>
        <v>Corrupción</v>
      </c>
      <c r="C50" s="366" t="str">
        <f>'5- Identificación de Riesgos'!C50</f>
        <v>Posibilidad de actos indebidos de  los servidores judiciales debido a  la carencia en transparencia, ética y valores</v>
      </c>
      <c r="D50" s="366" t="s">
        <v>297</v>
      </c>
      <c r="E50" s="162" t="str">
        <f>'5- Identificación de Riesgos'!D50</f>
        <v>1.Insuficientes programas de capacitación para la toma de conciencia debido al desconocimiento de la ley anti soborno (ISO 37001:2016), Plan Anticorrupción y  de los  valores y principios propios de la entidad.</v>
      </c>
      <c r="F50" s="386" t="str">
        <f>'5- Identificación de Riesgos'!H50</f>
        <v>Muy Baja - 1</v>
      </c>
      <c r="G50" s="366" t="str">
        <f>'5- Identificación de Riesgos'!M50</f>
        <v>Mayor - 4</v>
      </c>
      <c r="H50" s="366" t="str">
        <f>'5- Identificación de Riesgos'!N50</f>
        <v>Alto  - 4</v>
      </c>
      <c r="I50" s="265"/>
      <c r="J50" s="471" t="str">
        <f>'6- Valoración Controles'!T50</f>
        <v>Muy Baja - 1</v>
      </c>
      <c r="K50" s="471" t="str">
        <f>'6- Valoración Controles'!U50</f>
        <v>Mayor - 4</v>
      </c>
      <c r="L50" s="472" t="e">
        <f>AVERAGE(#REF!)</f>
        <v>#REF!</v>
      </c>
      <c r="M50" s="366" t="str">
        <f>'6- Valoración Controles'!V50</f>
        <v>Alto  - 4</v>
      </c>
      <c r="N50" s="477" t="s">
        <v>401</v>
      </c>
      <c r="O50" s="495" t="s">
        <v>402</v>
      </c>
      <c r="P50" s="496"/>
      <c r="Q50" s="497"/>
    </row>
    <row r="51" spans="1:17" ht="63.75" customHeight="1">
      <c r="A51" s="396"/>
      <c r="B51" s="366"/>
      <c r="C51" s="366"/>
      <c r="D51" s="366"/>
      <c r="E51" s="162" t="str">
        <f>'5- Identificación de Riesgos'!D51</f>
        <v xml:space="preserve">2. Desconocimiento del Código de Ética y Buen Gobierno.    </v>
      </c>
      <c r="F51" s="386"/>
      <c r="G51" s="470"/>
      <c r="H51" s="366"/>
      <c r="I51" s="265"/>
      <c r="J51" s="471"/>
      <c r="K51" s="471"/>
      <c r="L51" s="472"/>
      <c r="M51" s="366"/>
      <c r="N51" s="374"/>
      <c r="O51" s="495" t="s">
        <v>403</v>
      </c>
      <c r="P51" s="496"/>
      <c r="Q51" s="497"/>
    </row>
    <row r="52" spans="1:17" ht="50.25" customHeight="1">
      <c r="A52" s="396"/>
      <c r="B52" s="366"/>
      <c r="C52" s="366"/>
      <c r="D52" s="366"/>
      <c r="E52" s="162" t="str">
        <f>'5- Identificación de Riesgos'!D52</f>
        <v>3.Carencia de compromiso  y transparencia de los servidores judiciales con la Entidad.</v>
      </c>
      <c r="F52" s="386"/>
      <c r="G52" s="470"/>
      <c r="H52" s="366"/>
      <c r="I52" s="265"/>
      <c r="J52" s="471"/>
      <c r="K52" s="471"/>
      <c r="L52" s="472"/>
      <c r="M52" s="366"/>
      <c r="N52" s="374"/>
      <c r="O52" s="495" t="s">
        <v>404</v>
      </c>
      <c r="P52" s="496"/>
      <c r="Q52" s="497"/>
    </row>
    <row r="53" spans="1:17" ht="30">
      <c r="A53" s="396"/>
      <c r="B53" s="366"/>
      <c r="C53" s="366"/>
      <c r="D53" s="366"/>
      <c r="E53" s="162" t="str">
        <f>'5- Identificación de Riesgos'!D53</f>
        <v>4.Deficiencia del control y seguimiento de la gestión ejercida por los servidores judiciales.</v>
      </c>
      <c r="F53" s="386"/>
      <c r="G53" s="470"/>
      <c r="H53" s="366"/>
      <c r="I53" s="265"/>
      <c r="J53" s="471"/>
      <c r="K53" s="471"/>
      <c r="L53" s="472"/>
      <c r="M53" s="366"/>
      <c r="N53" s="374"/>
      <c r="O53" s="163"/>
      <c r="P53" s="163"/>
      <c r="Q53" s="164"/>
    </row>
    <row r="54" spans="1:17">
      <c r="A54" s="396"/>
      <c r="B54" s="366"/>
      <c r="C54" s="366"/>
      <c r="D54" s="366"/>
      <c r="E54" s="162"/>
      <c r="F54" s="386"/>
      <c r="G54" s="470"/>
      <c r="H54" s="366"/>
      <c r="I54" s="265"/>
      <c r="J54" s="471"/>
      <c r="K54" s="471"/>
      <c r="L54" s="472"/>
      <c r="M54" s="366"/>
      <c r="N54" s="374"/>
      <c r="O54" s="163"/>
      <c r="P54" s="163"/>
      <c r="Q54" s="164"/>
    </row>
    <row r="55" spans="1:17">
      <c r="A55" s="396"/>
      <c r="B55" s="366"/>
      <c r="C55" s="366"/>
      <c r="D55" s="366"/>
      <c r="E55" s="162"/>
      <c r="F55" s="386"/>
      <c r="G55" s="470"/>
      <c r="H55" s="366"/>
      <c r="I55" s="265"/>
      <c r="J55" s="471"/>
      <c r="K55" s="471"/>
      <c r="L55" s="472"/>
      <c r="M55" s="366"/>
      <c r="N55" s="374"/>
      <c r="O55" s="163"/>
      <c r="P55" s="163"/>
      <c r="Q55" s="164"/>
    </row>
    <row r="56" spans="1:17">
      <c r="A56" s="396"/>
      <c r="B56" s="366"/>
      <c r="C56" s="366"/>
      <c r="D56" s="366"/>
      <c r="E56" s="162"/>
      <c r="F56" s="386"/>
      <c r="G56" s="470"/>
      <c r="H56" s="366"/>
      <c r="I56" s="265"/>
      <c r="J56" s="471"/>
      <c r="K56" s="471"/>
      <c r="L56" s="472"/>
      <c r="M56" s="366"/>
      <c r="N56" s="374"/>
      <c r="O56" s="163"/>
      <c r="P56" s="163"/>
      <c r="Q56" s="164"/>
    </row>
    <row r="57" spans="1:17">
      <c r="A57" s="396"/>
      <c r="B57" s="366"/>
      <c r="C57" s="366"/>
      <c r="D57" s="366"/>
      <c r="E57" s="162"/>
      <c r="F57" s="386"/>
      <c r="G57" s="470"/>
      <c r="H57" s="366"/>
      <c r="I57" s="265"/>
      <c r="J57" s="471"/>
      <c r="K57" s="471"/>
      <c r="L57" s="472"/>
      <c r="M57" s="366"/>
      <c r="N57" s="374"/>
      <c r="O57" s="163"/>
      <c r="P57" s="163"/>
      <c r="Q57" s="164"/>
    </row>
    <row r="58" spans="1:17">
      <c r="A58" s="396"/>
      <c r="B58" s="366"/>
      <c r="C58" s="366"/>
      <c r="D58" s="366"/>
      <c r="E58" s="162"/>
      <c r="F58" s="386"/>
      <c r="G58" s="470"/>
      <c r="H58" s="366"/>
      <c r="I58" s="265"/>
      <c r="J58" s="471"/>
      <c r="K58" s="471"/>
      <c r="L58" s="472"/>
      <c r="M58" s="366"/>
      <c r="N58" s="374"/>
      <c r="O58" s="163"/>
      <c r="P58" s="163"/>
      <c r="Q58" s="164"/>
    </row>
    <row r="59" spans="1:17">
      <c r="A59" s="396"/>
      <c r="B59" s="366"/>
      <c r="C59" s="366"/>
      <c r="D59" s="366"/>
      <c r="E59" s="162"/>
      <c r="F59" s="386"/>
      <c r="G59" s="470"/>
      <c r="H59" s="366"/>
      <c r="I59" s="265"/>
      <c r="J59" s="471"/>
      <c r="K59" s="471"/>
      <c r="L59" s="472"/>
      <c r="M59" s="366"/>
      <c r="N59" s="375"/>
      <c r="O59" s="163"/>
      <c r="P59" s="163"/>
      <c r="Q59" s="164"/>
    </row>
    <row r="60" spans="1:17" ht="85.5" customHeight="1">
      <c r="A60" s="372">
        <f>'5- Identificación de Riesgos'!A60</f>
        <v>6</v>
      </c>
      <c r="B60" s="366" t="str">
        <f>'5- Identificación de Riesgos'!B60</f>
        <v>Recibir dádivas o beneficios a nombre propio o de terceros para seleccionar o, rechazar aspirantes sin el lleno de los requisitos o asignar puntajes erróneos</v>
      </c>
      <c r="C60" s="366" t="str">
        <f>'5- Identificación de Riesgos'!C60</f>
        <v>Se efectuán y comunican resultados de los procesos en los cuales se seleccionana aspirantes que no cumplen con los requisitos, o se rechazan aspirantes que cumplen o se entregan puntajes con información que no coinciden con los resultados obtenidos</v>
      </c>
      <c r="D60" s="366" t="s">
        <v>297</v>
      </c>
      <c r="E60" s="162" t="str">
        <f>'5- Identificación de Riesgos'!D60</f>
        <v>1. Insuficientes programas de capacitación para la toma de conciencia debido al desconocimiento de la ley antisoborno (ISO 37001: 2016), Plan Anticorrupcion y de los Valores y Principios propios de la Entidad</v>
      </c>
      <c r="F60" s="386" t="str">
        <f>'5- Identificación de Riesgos'!H60</f>
        <v>Muy Baja - 1</v>
      </c>
      <c r="G60" s="366" t="str">
        <f>'5- Identificación de Riesgos'!M60</f>
        <v>Mayor - 4</v>
      </c>
      <c r="H60" s="366" t="str">
        <f>'5- Identificación de Riesgos'!N60</f>
        <v>Alto  - 4</v>
      </c>
      <c r="I60" s="473"/>
      <c r="J60" s="471" t="str">
        <f>'6- Valoración Controles'!T60</f>
        <v>Muy Baja - 1</v>
      </c>
      <c r="K60" s="471" t="str">
        <f>'6- Valoración Controles'!U60</f>
        <v>Moderado - 3</v>
      </c>
      <c r="L60" s="472" t="e">
        <f>AVERAGE(#REF!)</f>
        <v>#REF!</v>
      </c>
      <c r="M60" s="366" t="str">
        <f>'6- Valoración Controles'!V60</f>
        <v>Moderado - 3</v>
      </c>
      <c r="N60" s="366" t="s">
        <v>400</v>
      </c>
      <c r="O60" s="163"/>
      <c r="P60" s="163"/>
      <c r="Q60" s="164"/>
    </row>
    <row r="61" spans="1:17" ht="35.25" customHeight="1">
      <c r="A61" s="372"/>
      <c r="B61" s="366"/>
      <c r="C61" s="366"/>
      <c r="D61" s="366"/>
      <c r="E61" s="162" t="str">
        <f>'5- Identificación de Riesgos'!D61</f>
        <v>2. Desconocimiento y no aplicación del código de ética y buen gobieno</v>
      </c>
      <c r="F61" s="386"/>
      <c r="G61" s="470"/>
      <c r="H61" s="366"/>
      <c r="I61" s="474"/>
      <c r="J61" s="471"/>
      <c r="K61" s="471"/>
      <c r="L61" s="472"/>
      <c r="M61" s="366"/>
      <c r="N61" s="366"/>
      <c r="O61" s="163"/>
      <c r="P61" s="163"/>
      <c r="Q61" s="164"/>
    </row>
    <row r="62" spans="1:17" ht="71.25" customHeight="1">
      <c r="A62" s="372"/>
      <c r="B62" s="366"/>
      <c r="C62" s="366"/>
      <c r="D62" s="366"/>
      <c r="E62" s="162" t="str">
        <f>'5- Identificación de Riesgos'!D62</f>
        <v>3. Carencia de compromiso y transparencia de los servidore judiciales.</v>
      </c>
      <c r="F62" s="386"/>
      <c r="G62" s="470"/>
      <c r="H62" s="366"/>
      <c r="I62" s="474"/>
      <c r="J62" s="471"/>
      <c r="K62" s="471"/>
      <c r="L62" s="472"/>
      <c r="M62" s="366"/>
      <c r="N62" s="366"/>
      <c r="O62" s="163"/>
      <c r="P62" s="163"/>
      <c r="Q62" s="164"/>
    </row>
    <row r="63" spans="1:17" ht="30" customHeight="1">
      <c r="A63" s="372"/>
      <c r="B63" s="366"/>
      <c r="C63" s="366"/>
      <c r="D63" s="366"/>
      <c r="E63" s="162" t="str">
        <f>'5- Identificación de Riesgos'!D63</f>
        <v>4. Deficiencia de controles en el trámite de los documentos</v>
      </c>
      <c r="F63" s="386"/>
      <c r="G63" s="470"/>
      <c r="H63" s="366"/>
      <c r="I63" s="474"/>
      <c r="J63" s="471"/>
      <c r="K63" s="471"/>
      <c r="L63" s="472"/>
      <c r="M63" s="366"/>
      <c r="N63" s="366"/>
      <c r="O63" s="163"/>
      <c r="P63" s="163"/>
      <c r="Q63" s="164"/>
    </row>
    <row r="64" spans="1:17" ht="30">
      <c r="A64" s="372"/>
      <c r="B64" s="366"/>
      <c r="C64" s="366"/>
      <c r="D64" s="366"/>
      <c r="E64" s="162" t="str">
        <f>'5- Identificación de Riesgos'!D64</f>
        <v>5. No aplicación adecuada de los procedimientos de control</v>
      </c>
      <c r="F64" s="386"/>
      <c r="G64" s="470"/>
      <c r="H64" s="366"/>
      <c r="I64" s="474"/>
      <c r="J64" s="471"/>
      <c r="K64" s="471"/>
      <c r="L64" s="472"/>
      <c r="M64" s="366"/>
      <c r="N64" s="366"/>
      <c r="O64" s="163"/>
      <c r="P64" s="163"/>
      <c r="Q64" s="164"/>
    </row>
    <row r="65" spans="1:17">
      <c r="A65" s="372"/>
      <c r="B65" s="366"/>
      <c r="C65" s="366"/>
      <c r="D65" s="366"/>
      <c r="E65" s="162"/>
      <c r="F65" s="386"/>
      <c r="G65" s="470"/>
      <c r="H65" s="366"/>
      <c r="I65" s="474"/>
      <c r="J65" s="471"/>
      <c r="K65" s="471"/>
      <c r="L65" s="472"/>
      <c r="M65" s="366"/>
      <c r="N65" s="366"/>
      <c r="O65" s="163"/>
      <c r="P65" s="163"/>
      <c r="Q65" s="164"/>
    </row>
    <row r="66" spans="1:17">
      <c r="A66" s="372"/>
      <c r="B66" s="366"/>
      <c r="C66" s="366"/>
      <c r="D66" s="366"/>
      <c r="E66" s="162"/>
      <c r="F66" s="386"/>
      <c r="G66" s="470"/>
      <c r="H66" s="366"/>
      <c r="I66" s="474"/>
      <c r="J66" s="471"/>
      <c r="K66" s="471"/>
      <c r="L66" s="472"/>
      <c r="M66" s="366"/>
      <c r="N66" s="366"/>
      <c r="O66" s="163"/>
      <c r="P66" s="163"/>
      <c r="Q66" s="164"/>
    </row>
    <row r="67" spans="1:17">
      <c r="A67" s="372"/>
      <c r="B67" s="366"/>
      <c r="C67" s="366"/>
      <c r="D67" s="366"/>
      <c r="E67" s="162"/>
      <c r="F67" s="386"/>
      <c r="G67" s="470"/>
      <c r="H67" s="366"/>
      <c r="I67" s="474"/>
      <c r="J67" s="471"/>
      <c r="K67" s="471"/>
      <c r="L67" s="472"/>
      <c r="M67" s="366"/>
      <c r="N67" s="366"/>
      <c r="O67" s="163"/>
      <c r="P67" s="163"/>
      <c r="Q67" s="164"/>
    </row>
    <row r="68" spans="1:17">
      <c r="A68" s="372"/>
      <c r="B68" s="366"/>
      <c r="C68" s="366"/>
      <c r="D68" s="366"/>
      <c r="E68" s="162"/>
      <c r="F68" s="386"/>
      <c r="G68" s="470"/>
      <c r="H68" s="366"/>
      <c r="I68" s="474"/>
      <c r="J68" s="471"/>
      <c r="K68" s="471"/>
      <c r="L68" s="472"/>
      <c r="M68" s="366"/>
      <c r="N68" s="366"/>
      <c r="O68" s="163"/>
      <c r="P68" s="163"/>
      <c r="Q68" s="164"/>
    </row>
    <row r="69" spans="1:17">
      <c r="A69" s="372"/>
      <c r="B69" s="366"/>
      <c r="C69" s="366"/>
      <c r="D69" s="366"/>
      <c r="E69" s="162"/>
      <c r="F69" s="386"/>
      <c r="G69" s="470"/>
      <c r="H69" s="366"/>
      <c r="I69" s="475"/>
      <c r="J69" s="471"/>
      <c r="K69" s="471"/>
      <c r="L69" s="472"/>
      <c r="M69" s="366"/>
      <c r="N69" s="367"/>
      <c r="O69" s="163"/>
      <c r="P69" s="163"/>
      <c r="Q69" s="164"/>
    </row>
    <row r="70" spans="1:17" ht="49.5" customHeight="1">
      <c r="A70" s="372">
        <v>6</v>
      </c>
      <c r="B70" s="366" t="str">
        <f>'5- Identificación de Riesgos'!B70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366" t="str">
        <f>'5- Identificación de Riesgos'!C70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490" t="s">
        <v>297</v>
      </c>
      <c r="E70" s="162" t="str">
        <f>'5- Identificación de Riesgos'!D70</f>
        <v>1. Falta de ética de los servidores públicos (Debilidades en principios y valores)</v>
      </c>
      <c r="F70" s="386" t="str">
        <f>'5- Identificación de Riesgos'!H70</f>
        <v>Muy Baja - 1</v>
      </c>
      <c r="G70" s="366" t="str">
        <f>'5- Identificación de Riesgos'!M70</f>
        <v>Mayor - 4</v>
      </c>
      <c r="H70" s="366" t="str">
        <f>'5- Identificación de Riesgos'!N70</f>
        <v>Alto  - 4</v>
      </c>
      <c r="I70" s="492"/>
      <c r="J70" s="471" t="str">
        <f>'6- Valoración Controles'!T70</f>
        <v>Muy Baja - 1</v>
      </c>
      <c r="K70" s="471" t="str">
        <f>'6- Valoración Controles'!U70</f>
        <v>Moderado - 3</v>
      </c>
      <c r="L70" s="472" t="e">
        <f>AVERAGE(#REF!)</f>
        <v>#REF!</v>
      </c>
      <c r="M70" s="366" t="str">
        <f>'6- Valoración Controles'!V70</f>
        <v>Moderado - 3</v>
      </c>
      <c r="N70" s="366" t="s">
        <v>400</v>
      </c>
      <c r="O70" s="163"/>
      <c r="P70" s="163"/>
      <c r="Q70" s="164"/>
    </row>
    <row r="71" spans="1:17" ht="69" customHeight="1">
      <c r="A71" s="372"/>
      <c r="B71" s="366"/>
      <c r="C71" s="366"/>
      <c r="D71" s="490"/>
      <c r="E71" s="162" t="str">
        <f>'5- Identificación de Riesgos'!D71</f>
        <v>2. Falta de ética de terceros interesados  (Debilidades principios y valores)</v>
      </c>
      <c r="F71" s="386"/>
      <c r="G71" s="470"/>
      <c r="H71" s="366"/>
      <c r="I71" s="493"/>
      <c r="J71" s="471"/>
      <c r="K71" s="471"/>
      <c r="L71" s="472"/>
      <c r="M71" s="366"/>
      <c r="N71" s="366"/>
      <c r="O71" s="163"/>
      <c r="P71" s="163"/>
      <c r="Q71" s="164"/>
    </row>
    <row r="72" spans="1:17" ht="54" customHeight="1">
      <c r="A72" s="372"/>
      <c r="B72" s="366"/>
      <c r="C72" s="366"/>
      <c r="D72" s="490"/>
      <c r="E72" s="162" t="str">
        <f>'5- Identificación de Riesgos'!D72</f>
        <v>3. Debilidades en los procedimientos de control de proveedores (operador)</v>
      </c>
      <c r="F72" s="386"/>
      <c r="G72" s="470"/>
      <c r="H72" s="366"/>
      <c r="I72" s="493"/>
      <c r="J72" s="471"/>
      <c r="K72" s="471"/>
      <c r="L72" s="472"/>
      <c r="M72" s="366"/>
      <c r="N72" s="366"/>
      <c r="O72" s="163"/>
      <c r="P72" s="163"/>
      <c r="Q72" s="164"/>
    </row>
    <row r="73" spans="1:17">
      <c r="A73" s="372"/>
      <c r="B73" s="366"/>
      <c r="C73" s="366"/>
      <c r="D73" s="490"/>
      <c r="E73" s="162"/>
      <c r="F73" s="386"/>
      <c r="G73" s="470"/>
      <c r="H73" s="366"/>
      <c r="I73" s="493"/>
      <c r="J73" s="471"/>
      <c r="K73" s="471"/>
      <c r="L73" s="472"/>
      <c r="M73" s="366"/>
      <c r="N73" s="366"/>
      <c r="O73" s="163"/>
      <c r="P73" s="163"/>
      <c r="Q73" s="164"/>
    </row>
    <row r="74" spans="1:17">
      <c r="A74" s="372"/>
      <c r="B74" s="366"/>
      <c r="C74" s="366"/>
      <c r="D74" s="490"/>
      <c r="E74" s="162"/>
      <c r="F74" s="386"/>
      <c r="G74" s="470"/>
      <c r="H74" s="366"/>
      <c r="I74" s="493"/>
      <c r="J74" s="471"/>
      <c r="K74" s="471"/>
      <c r="L74" s="472"/>
      <c r="M74" s="366"/>
      <c r="N74" s="366"/>
      <c r="O74" s="163"/>
      <c r="P74" s="163"/>
      <c r="Q74" s="164"/>
    </row>
    <row r="75" spans="1:17">
      <c r="A75" s="372"/>
      <c r="B75" s="366"/>
      <c r="C75" s="366"/>
      <c r="D75" s="490"/>
      <c r="E75" s="162"/>
      <c r="F75" s="386"/>
      <c r="G75" s="470"/>
      <c r="H75" s="366"/>
      <c r="I75" s="493"/>
      <c r="J75" s="471"/>
      <c r="K75" s="471"/>
      <c r="L75" s="472"/>
      <c r="M75" s="366"/>
      <c r="N75" s="366"/>
      <c r="O75" s="163"/>
      <c r="P75" s="163"/>
      <c r="Q75" s="164"/>
    </row>
    <row r="76" spans="1:17">
      <c r="A76" s="372"/>
      <c r="B76" s="366"/>
      <c r="C76" s="366"/>
      <c r="D76" s="490"/>
      <c r="E76" s="162"/>
      <c r="F76" s="386"/>
      <c r="G76" s="470"/>
      <c r="H76" s="366"/>
      <c r="I76" s="493"/>
      <c r="J76" s="471"/>
      <c r="K76" s="471"/>
      <c r="L76" s="472"/>
      <c r="M76" s="366"/>
      <c r="N76" s="366"/>
      <c r="O76" s="169"/>
      <c r="P76" s="169"/>
      <c r="Q76" s="170"/>
    </row>
    <row r="77" spans="1:17">
      <c r="A77" s="372"/>
      <c r="B77" s="366"/>
      <c r="C77" s="366"/>
      <c r="D77" s="490"/>
      <c r="E77" s="162"/>
      <c r="F77" s="386"/>
      <c r="G77" s="470"/>
      <c r="H77" s="366"/>
      <c r="I77" s="493"/>
      <c r="J77" s="471"/>
      <c r="K77" s="471"/>
      <c r="L77" s="472"/>
      <c r="M77" s="366"/>
      <c r="N77" s="366"/>
      <c r="O77" s="169"/>
      <c r="P77" s="169"/>
      <c r="Q77" s="170"/>
    </row>
    <row r="78" spans="1:17">
      <c r="A78" s="372"/>
      <c r="B78" s="366"/>
      <c r="C78" s="366"/>
      <c r="D78" s="490"/>
      <c r="E78" s="162"/>
      <c r="F78" s="386"/>
      <c r="G78" s="470"/>
      <c r="H78" s="366"/>
      <c r="I78" s="493"/>
      <c r="J78" s="471"/>
      <c r="K78" s="471"/>
      <c r="L78" s="472"/>
      <c r="M78" s="366"/>
      <c r="N78" s="366"/>
      <c r="O78" s="169"/>
      <c r="P78" s="169"/>
      <c r="Q78" s="170"/>
    </row>
    <row r="79" spans="1:17">
      <c r="A79" s="372"/>
      <c r="B79" s="366"/>
      <c r="C79" s="366"/>
      <c r="D79" s="491"/>
      <c r="E79" s="162"/>
      <c r="F79" s="386"/>
      <c r="G79" s="470"/>
      <c r="H79" s="366"/>
      <c r="I79" s="494"/>
      <c r="J79" s="471"/>
      <c r="K79" s="471"/>
      <c r="L79" s="472"/>
      <c r="M79" s="366"/>
      <c r="N79" s="367"/>
      <c r="O79" s="171"/>
      <c r="P79" s="171"/>
      <c r="Q79" s="172"/>
    </row>
  </sheetData>
  <mergeCells count="121">
    <mergeCell ref="L50:L59"/>
    <mergeCell ref="M50:M59"/>
    <mergeCell ref="N50:N59"/>
    <mergeCell ref="O50:Q50"/>
    <mergeCell ref="O51:Q51"/>
    <mergeCell ref="O52:Q52"/>
    <mergeCell ref="A50:A59"/>
    <mergeCell ref="B50:B59"/>
    <mergeCell ref="C50:C59"/>
    <mergeCell ref="D50:D59"/>
    <mergeCell ref="F50:F59"/>
    <mergeCell ref="G50:G59"/>
    <mergeCell ref="H50:H59"/>
    <mergeCell ref="J50:J59"/>
    <mergeCell ref="K50:K59"/>
    <mergeCell ref="K70:K79"/>
    <mergeCell ref="L70:L79"/>
    <mergeCell ref="M70:M79"/>
    <mergeCell ref="N70:N79"/>
    <mergeCell ref="A70:A79"/>
    <mergeCell ref="B70:B79"/>
    <mergeCell ref="C70:C79"/>
    <mergeCell ref="D70:D79"/>
    <mergeCell ref="F70:F79"/>
    <mergeCell ref="G70:G79"/>
    <mergeCell ref="H70:H79"/>
    <mergeCell ref="I70:I79"/>
    <mergeCell ref="J70:J79"/>
    <mergeCell ref="F1:Q3"/>
    <mergeCell ref="O8:O9"/>
    <mergeCell ref="P8:P9"/>
    <mergeCell ref="Q8:Q9"/>
    <mergeCell ref="A7:E7"/>
    <mergeCell ref="F7:H7"/>
    <mergeCell ref="M8:M9"/>
    <mergeCell ref="N8:N9"/>
    <mergeCell ref="F8:F9"/>
    <mergeCell ref="G8:G9"/>
    <mergeCell ref="J7:N7"/>
    <mergeCell ref="A1:E3"/>
    <mergeCell ref="A4:B4"/>
    <mergeCell ref="A5:B5"/>
    <mergeCell ref="A8:A9"/>
    <mergeCell ref="E8:E9"/>
    <mergeCell ref="C4:Q4"/>
    <mergeCell ref="C5:Q5"/>
    <mergeCell ref="C6:Q6"/>
    <mergeCell ref="I8:I9"/>
    <mergeCell ref="L8:L9"/>
    <mergeCell ref="J8:J9"/>
    <mergeCell ref="H8:H9"/>
    <mergeCell ref="C8:C9"/>
    <mergeCell ref="D8:D9"/>
    <mergeCell ref="B8:B9"/>
    <mergeCell ref="L10:L19"/>
    <mergeCell ref="F30:F39"/>
    <mergeCell ref="L20:L29"/>
    <mergeCell ref="B10:B19"/>
    <mergeCell ref="F10:F19"/>
    <mergeCell ref="A6:B6"/>
    <mergeCell ref="A20:A29"/>
    <mergeCell ref="B20:B29"/>
    <mergeCell ref="K20:K29"/>
    <mergeCell ref="K8:K9"/>
    <mergeCell ref="B30:B39"/>
    <mergeCell ref="C30:C39"/>
    <mergeCell ref="D30:D39"/>
    <mergeCell ref="I30:I39"/>
    <mergeCell ref="D10:D19"/>
    <mergeCell ref="F20:F29"/>
    <mergeCell ref="G20:G29"/>
    <mergeCell ref="H20:H29"/>
    <mergeCell ref="J20:J29"/>
    <mergeCell ref="G10:G19"/>
    <mergeCell ref="K30:K39"/>
    <mergeCell ref="A10:A19"/>
    <mergeCell ref="A40:A49"/>
    <mergeCell ref="B40:B49"/>
    <mergeCell ref="C40:C49"/>
    <mergeCell ref="D40:D49"/>
    <mergeCell ref="F40:F49"/>
    <mergeCell ref="G40:G49"/>
    <mergeCell ref="M20:M29"/>
    <mergeCell ref="N20:N29"/>
    <mergeCell ref="L30:L39"/>
    <mergeCell ref="I40:I49"/>
    <mergeCell ref="C20:C29"/>
    <mergeCell ref="D20:D29"/>
    <mergeCell ref="I20:I29"/>
    <mergeCell ref="A30:A39"/>
    <mergeCell ref="M10:M19"/>
    <mergeCell ref="N10:N19"/>
    <mergeCell ref="C10:C19"/>
    <mergeCell ref="H10:H19"/>
    <mergeCell ref="J10:J19"/>
    <mergeCell ref="K10:K19"/>
    <mergeCell ref="M40:M49"/>
    <mergeCell ref="N40:N49"/>
    <mergeCell ref="G30:G39"/>
    <mergeCell ref="H30:H39"/>
    <mergeCell ref="J30:J39"/>
    <mergeCell ref="M30:M39"/>
    <mergeCell ref="N30:N39"/>
    <mergeCell ref="I10:I19"/>
    <mergeCell ref="H40:H49"/>
    <mergeCell ref="J40:J49"/>
    <mergeCell ref="K40:K49"/>
    <mergeCell ref="L40:L49"/>
    <mergeCell ref="M60:M69"/>
    <mergeCell ref="N60:N69"/>
    <mergeCell ref="G60:G69"/>
    <mergeCell ref="H60:H69"/>
    <mergeCell ref="J60:J69"/>
    <mergeCell ref="K60:K69"/>
    <mergeCell ref="L60:L69"/>
    <mergeCell ref="A60:A69"/>
    <mergeCell ref="B60:B69"/>
    <mergeCell ref="C60:C69"/>
    <mergeCell ref="D60:D69"/>
    <mergeCell ref="F60:F69"/>
    <mergeCell ref="I60:I69"/>
  </mergeCells>
  <conditionalFormatting sqref="F10 F20 F30 F40 F60 F70 F50">
    <cfRule type="containsText" dxfId="272" priority="501" operator="containsText" text="Muy Baja">
      <formula>NOT(ISERROR(SEARCH("Muy Baja",F10)))</formula>
    </cfRule>
    <cfRule type="containsText" dxfId="271" priority="502" operator="containsText" text="Baja">
      <formula>NOT(ISERROR(SEARCH("Baja",F10)))</formula>
    </cfRule>
    <cfRule type="containsText" dxfId="270" priority="503" operator="containsText" text="Muy Alta">
      <formula>NOT(ISERROR(SEARCH("Muy Alta",F10)))</formula>
    </cfRule>
    <cfRule type="containsText" dxfId="269" priority="505" operator="containsText" text="Alta">
      <formula>NOT(ISERROR(SEARCH("Alta",F10)))</formula>
    </cfRule>
    <cfRule type="containsText" dxfId="268" priority="506" operator="containsText" text="Media">
      <formula>NOT(ISERROR(SEARCH("Media",F10)))</formula>
    </cfRule>
    <cfRule type="containsText" dxfId="267" priority="507" operator="containsText" text="Media">
      <formula>NOT(ISERROR(SEARCH("Media",F10)))</formula>
    </cfRule>
    <cfRule type="containsText" dxfId="266" priority="508" operator="containsText" text="Media">
      <formula>NOT(ISERROR(SEARCH("Media",F10)))</formula>
    </cfRule>
    <cfRule type="containsText" dxfId="265" priority="509" operator="containsText" text="Muy Baja">
      <formula>NOT(ISERROR(SEARCH("Muy Baja",F10)))</formula>
    </cfRule>
    <cfRule type="containsText" dxfId="264" priority="510" operator="containsText" text="Baja">
      <formula>NOT(ISERROR(SEARCH("Baja",F10)))</formula>
    </cfRule>
    <cfRule type="containsText" dxfId="263" priority="511" operator="containsText" text="Muy Baja">
      <formula>NOT(ISERROR(SEARCH("Muy Baja",F10)))</formula>
    </cfRule>
    <cfRule type="containsText" dxfId="262" priority="512" operator="containsText" text="Muy Baja">
      <formula>NOT(ISERROR(SEARCH("Muy Baja",F10)))</formula>
    </cfRule>
    <cfRule type="containsText" dxfId="261" priority="513" operator="containsText" text="Muy Baja">
      <formula>NOT(ISERROR(SEARCH("Muy Baja",F10)))</formula>
    </cfRule>
    <cfRule type="containsText" dxfId="260" priority="514" operator="containsText" text="Muy Baja'Tabla probabilidad'!">
      <formula>NOT(ISERROR(SEARCH("Muy Baja'Tabla probabilidad'!",F10)))</formula>
    </cfRule>
    <cfRule type="containsText" dxfId="259" priority="515" operator="containsText" text="Muy bajo">
      <formula>NOT(ISERROR(SEARCH("Muy bajo",F10)))</formula>
    </cfRule>
    <cfRule type="containsText" dxfId="258" priority="516" operator="containsText" text="Alta">
      <formula>NOT(ISERROR(SEARCH("Alta",F10)))</formula>
    </cfRule>
    <cfRule type="containsText" dxfId="257" priority="517" operator="containsText" text="Media">
      <formula>NOT(ISERROR(SEARCH("Media",F10)))</formula>
    </cfRule>
    <cfRule type="containsText" dxfId="256" priority="518" operator="containsText" text="Baja">
      <formula>NOT(ISERROR(SEARCH("Baja",F10)))</formula>
    </cfRule>
    <cfRule type="containsText" dxfId="255" priority="519" operator="containsText" text="Muy baja">
      <formula>NOT(ISERROR(SEARCH("Muy baja",F10)))</formula>
    </cfRule>
    <cfRule type="cellIs" dxfId="254" priority="522" operator="between">
      <formula>1</formula>
      <formula>2</formula>
    </cfRule>
    <cfRule type="cellIs" dxfId="253" priority="523" operator="between">
      <formula>0</formula>
      <formula>2</formula>
    </cfRule>
  </conditionalFormatting>
  <conditionalFormatting sqref="G10 G20 G30 G40 G60 G70 G50">
    <cfRule type="containsText" dxfId="252" priority="495" operator="containsText" text="Catastrófico">
      <formula>NOT(ISERROR(SEARCH("Catastrófico",G10)))</formula>
    </cfRule>
    <cfRule type="containsText" dxfId="251" priority="496" operator="containsText" text="Mayor">
      <formula>NOT(ISERROR(SEARCH("Mayor",G10)))</formula>
    </cfRule>
    <cfRule type="containsText" dxfId="250" priority="497" operator="containsText" text="Alta">
      <formula>NOT(ISERROR(SEARCH("Alta",G10)))</formula>
    </cfRule>
    <cfRule type="containsText" dxfId="249" priority="498" operator="containsText" text="Moderado">
      <formula>NOT(ISERROR(SEARCH("Moderado",G10)))</formula>
    </cfRule>
    <cfRule type="containsText" dxfId="248" priority="499" operator="containsText" text="Menor">
      <formula>NOT(ISERROR(SEARCH("Menor",G10)))</formula>
    </cfRule>
    <cfRule type="containsText" dxfId="247" priority="500" operator="containsText" text="Leve">
      <formula>NOT(ISERROR(SEARCH("Leve",G10)))</formula>
    </cfRule>
  </conditionalFormatting>
  <conditionalFormatting sqref="H10:I10 H20:I20 H30:I30 H40:I40 H60:I60 H70:I70 H50">
    <cfRule type="containsText" dxfId="246" priority="491" operator="containsText" text="Alto">
      <formula>NOT(ISERROR(SEARCH("Alto",H10)))</formula>
    </cfRule>
    <cfRule type="containsText" dxfId="245" priority="492" operator="containsText" text="Bajo">
      <formula>NOT(ISERROR(SEARCH("Bajo",H10)))</formula>
    </cfRule>
    <cfRule type="containsText" dxfId="244" priority="493" operator="containsText" text="Moderado">
      <formula>NOT(ISERROR(SEARCH("Moderado",H10)))</formula>
    </cfRule>
    <cfRule type="containsText" dxfId="243" priority="494" operator="containsText" text="Extremo">
      <formula>NOT(ISERROR(SEARCH("Extremo",H10)))</formula>
    </cfRule>
  </conditionalFormatting>
  <conditionalFormatting sqref="H10:I10 H20:I20 H30:I30 H40:I40 H50">
    <cfRule type="containsText" dxfId="242" priority="490" operator="containsText" text="Extremo">
      <formula>NOT(ISERROR(SEARCH("Extremo",H10)))</formula>
    </cfRule>
  </conditionalFormatting>
  <conditionalFormatting sqref="H60:I60">
    <cfRule type="containsText" dxfId="241" priority="180" operator="containsText" text="Extremo">
      <formula>NOT(ISERROR(SEARCH("Extremo",H60)))</formula>
    </cfRule>
  </conditionalFormatting>
  <conditionalFormatting sqref="H70:I70">
    <cfRule type="containsText" dxfId="240" priority="169" operator="containsText" text="Extremo">
      <formula>NOT(ISERROR(SEARCH("Extremo",H70)))</formula>
    </cfRule>
  </conditionalFormatting>
  <conditionalFormatting sqref="J10:J79">
    <cfRule type="containsText" dxfId="239" priority="109" operator="containsText" text="Muy Baja">
      <formula>NOT(ISERROR(SEARCH("Muy Baja",J10)))</formula>
    </cfRule>
    <cfRule type="containsText" dxfId="238" priority="459" operator="containsText" text="Muy Alta">
      <formula>NOT(ISERROR(SEARCH("Muy Alta",J10)))</formula>
    </cfRule>
    <cfRule type="containsText" dxfId="237" priority="460" operator="containsText" text="Alta">
      <formula>NOT(ISERROR(SEARCH("Alta",J10)))</formula>
    </cfRule>
    <cfRule type="containsText" dxfId="236" priority="461" operator="containsText" text="Media">
      <formula>NOT(ISERROR(SEARCH("Media",J10)))</formula>
    </cfRule>
    <cfRule type="containsText" dxfId="235" priority="462" operator="containsText" text="Baja">
      <formula>NOT(ISERROR(SEARCH("Baja",J10)))</formula>
    </cfRule>
    <cfRule type="containsText" dxfId="234" priority="463" operator="containsText" text="Muy Baja">
      <formula>NOT(ISERROR(SEARCH("Muy Baja",J10)))</formula>
    </cfRule>
  </conditionalFormatting>
  <conditionalFormatting sqref="K10:K79">
    <cfRule type="containsText" dxfId="233" priority="44" operator="containsText" text="Catastrófico">
      <formula>NOT(ISERROR(SEARCH("Catastrófico",K10)))</formula>
    </cfRule>
    <cfRule type="containsText" dxfId="232" priority="45" operator="containsText" text="Moderado">
      <formula>NOT(ISERROR(SEARCH("Moderado",K10)))</formula>
    </cfRule>
    <cfRule type="containsText" dxfId="231" priority="46" operator="containsText" text="Menor">
      <formula>NOT(ISERROR(SEARCH("Menor",K10)))</formula>
    </cfRule>
    <cfRule type="containsText" dxfId="230" priority="47" operator="containsText" text="Leve">
      <formula>NOT(ISERROR(SEARCH("Leve",K10)))</formula>
    </cfRule>
    <cfRule type="containsText" dxfId="229" priority="48" operator="containsText" text="Mayor">
      <formula>NOT(ISERROR(SEARCH("Mayor",K10)))</formula>
    </cfRule>
  </conditionalFormatting>
  <conditionalFormatting sqref="M10 M20 M30 M40 M60 M70 M50">
    <cfRule type="containsText" dxfId="228" priority="464" operator="containsText" text="Extremo">
      <formula>NOT(ISERROR(SEARCH("Extremo",M10)))</formula>
    </cfRule>
    <cfRule type="containsText" dxfId="227" priority="465" operator="containsText" text="Alto">
      <formula>NOT(ISERROR(SEARCH("Alto",M10)))</formula>
    </cfRule>
    <cfRule type="containsText" dxfId="226" priority="466" operator="containsText" text="Moderado">
      <formula>NOT(ISERROR(SEARCH("Moderado",M10)))</formula>
    </cfRule>
    <cfRule type="containsText" dxfId="225" priority="467" operator="containsText" text="Menor">
      <formula>NOT(ISERROR(SEARCH("Menor",M10)))</formula>
    </cfRule>
    <cfRule type="containsText" dxfId="224" priority="468" operator="containsText" text="Bajo">
      <formula>NOT(ISERROR(SEARCH("Bajo",M10)))</formula>
    </cfRule>
    <cfRule type="containsText" dxfId="223" priority="469" operator="containsText" text="Moderado">
      <formula>NOT(ISERROR(SEARCH("Moderado",M10)))</formula>
    </cfRule>
    <cfRule type="containsText" dxfId="222" priority="470" operator="containsText" text="Extremo">
      <formula>NOT(ISERROR(SEARCH("Extremo",M10)))</formula>
    </cfRule>
    <cfRule type="containsText" dxfId="221" priority="471" operator="containsText" text="Baja">
      <formula>NOT(ISERROR(SEARCH("Baja",M10)))</formula>
    </cfRule>
    <cfRule type="containsText" dxfId="220" priority="472" operator="containsText" text="Alto">
      <formula>NOT(ISERROR(SEARCH("Alto",M10)))</formula>
    </cfRule>
  </conditionalFormatting>
  <dataValidations count="1">
    <dataValidation type="list" allowBlank="1" showInputMessage="1" showErrorMessage="1" sqref="D10:D79" xr:uid="{00000000-0002-0000-0600-000000000000}">
      <formula1>#REF!</formula1>
    </dataValidation>
  </dataValidations>
  <printOptions horizontalCentered="1"/>
  <pageMargins left="0.70866141732283472" right="0.70866141732283472" top="0.74803149606299213" bottom="0.74803149606299213" header="0.31496062992125984" footer="0.31496062992125984"/>
  <pageSetup scale="58" fitToHeight="0" orientation="landscape" r:id="rId1"/>
  <drawing r:id="rId2"/>
  <extLst>
    <ext xmlns:x14="http://schemas.microsoft.com/office/spreadsheetml/2009/9/main" uri="{78C0D931-6437-407d-A8EE-F0AAD7539E65}">
      <x14:conditionalFormattings>
        <x14:conditionalFormatting xmlns:xm="http://schemas.microsoft.com/office/excel/2006/main">
          <x14:cfRule type="containsText" priority="520" operator="containsText" id="{E50DE147-7B2A-40A6-95D7-AEA96FC942F8}">
            <xm:f>NOT(ISERROR(SEARCH('8- Políticas de Administración '!$B$5,F10)))</xm:f>
            <xm:f>'8- Políticas de Administración '!$B$5</xm:f>
            <x14:dxf>
              <font>
                <color rgb="FF006100"/>
              </font>
              <fill>
                <patternFill>
                  <bgColor rgb="FFC6EFCE"/>
                </patternFill>
              </fill>
            </x14:dxf>
          </x14:cfRule>
          <x14:cfRule type="containsText" priority="521" operator="containsText" id="{1034B27F-53CC-4A29-BA39-C5FDB949099A}">
            <xm:f>NOT(ISERROR(SEARCH('8- Políticas de Administración '!$B$5,F10)))</xm:f>
            <xm:f>'8- Políticas de Administración '!$B$5</xm:f>
            <x14:dxf>
              <font>
                <color rgb="FF9C0006"/>
              </font>
              <fill>
                <patternFill>
                  <bgColor rgb="FFFFC7CE"/>
                </patternFill>
              </fill>
            </x14:dxf>
          </x14:cfRule>
          <xm:sqref>F10 F20 F30 F40 F60 F70 F50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1000000}">
          <x14:formula1>
            <xm:f>'9- Matriz de Calor '!$S$8:$S$11</xm:f>
          </x14:formula1>
          <xm:sqref>N10:N79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F0"/>
    <pageSetUpPr fitToPage="1"/>
  </sheetPr>
  <dimension ref="A1:EG718"/>
  <sheetViews>
    <sheetView showGridLines="0" zoomScale="70" zoomScaleNormal="70" workbookViewId="0">
      <selection activeCell="F57" sqref="F57:F61"/>
    </sheetView>
  </sheetViews>
  <sheetFormatPr baseColWidth="10" defaultColWidth="11.42578125" defaultRowHeight="15"/>
  <cols>
    <col min="2" max="2" width="24.28515625" customWidth="1"/>
    <col min="3" max="3" width="62.85546875" customWidth="1"/>
    <col min="4" max="4" width="10.28515625" bestFit="1" customWidth="1"/>
    <col min="5" max="5" width="84.28515625" style="49" customWidth="1"/>
    <col min="6" max="6" width="24.7109375" customWidth="1"/>
    <col min="7" max="7" width="11.5703125" hidden="1" customWidth="1"/>
    <col min="8" max="8" width="13.7109375" hidden="1" customWidth="1"/>
    <col min="9" max="9" width="28.5703125" hidden="1" customWidth="1"/>
    <col min="10" max="11" width="11.5703125" hidden="1" customWidth="1"/>
    <col min="12" max="13" width="11.5703125" customWidth="1"/>
    <col min="32" max="137" width="11.42578125" style="2"/>
  </cols>
  <sheetData>
    <row r="1" spans="1:137" s="2" customFormat="1">
      <c r="E1" s="46"/>
    </row>
    <row r="2" spans="1:137" ht="24" thickBot="1">
      <c r="A2" s="2"/>
      <c r="B2" s="507" t="s">
        <v>405</v>
      </c>
      <c r="C2" s="507"/>
      <c r="D2" s="507"/>
      <c r="E2" s="507"/>
      <c r="F2" s="87"/>
      <c r="G2" s="2"/>
      <c r="H2" s="2"/>
      <c r="I2" s="2"/>
      <c r="J2" s="2"/>
      <c r="K2" s="2"/>
      <c r="L2" s="2"/>
      <c r="M2" s="2"/>
      <c r="N2" s="2"/>
      <c r="O2" s="2"/>
      <c r="P2" s="2"/>
      <c r="Q2" s="2"/>
      <c r="R2" s="2"/>
      <c r="S2" s="2"/>
      <c r="T2" s="2"/>
      <c r="U2" s="2"/>
      <c r="V2" s="2"/>
      <c r="W2" s="2"/>
      <c r="X2" s="2"/>
      <c r="Y2" s="2"/>
      <c r="Z2" s="2"/>
      <c r="AA2" s="2"/>
      <c r="AB2" s="2"/>
      <c r="AC2" s="2"/>
      <c r="AD2" s="2"/>
      <c r="AE2" s="2"/>
    </row>
    <row r="3" spans="1:137" ht="15.75" thickTop="1">
      <c r="A3" s="2"/>
      <c r="B3" s="16"/>
      <c r="C3" s="16"/>
      <c r="D3" s="16"/>
      <c r="E3" s="47"/>
      <c r="F3" s="2"/>
      <c r="G3" s="2"/>
      <c r="H3" s="2"/>
      <c r="I3" s="2"/>
      <c r="J3" s="2"/>
      <c r="K3" s="2"/>
      <c r="L3" s="2"/>
      <c r="M3" s="2"/>
      <c r="N3" s="2"/>
      <c r="O3" s="2"/>
      <c r="P3" s="2"/>
      <c r="Q3" s="2"/>
      <c r="R3" s="2"/>
      <c r="S3" s="2"/>
      <c r="T3" s="2"/>
      <c r="U3" s="2"/>
      <c r="V3" s="2"/>
      <c r="W3" s="2"/>
      <c r="X3" s="2"/>
      <c r="Y3" s="2"/>
      <c r="Z3" s="2"/>
      <c r="AA3" s="2"/>
      <c r="AB3" s="2"/>
      <c r="AC3" s="2"/>
      <c r="AD3" s="2"/>
      <c r="AE3" s="2"/>
    </row>
    <row r="4" spans="1:137" ht="21">
      <c r="A4" s="2"/>
      <c r="B4" s="62"/>
      <c r="C4" s="63" t="s">
        <v>406</v>
      </c>
      <c r="D4" s="63"/>
      <c r="E4" s="63" t="s">
        <v>407</v>
      </c>
      <c r="F4" s="64"/>
      <c r="G4" s="2"/>
      <c r="H4" s="2"/>
      <c r="I4" s="2"/>
      <c r="J4" s="2"/>
      <c r="K4" s="2"/>
      <c r="L4" s="2"/>
      <c r="M4" s="2"/>
      <c r="N4" s="2"/>
      <c r="O4" s="2"/>
      <c r="P4" s="2"/>
      <c r="Q4" s="2"/>
      <c r="R4" s="2"/>
      <c r="S4" s="2"/>
      <c r="T4" s="2"/>
      <c r="U4" s="2"/>
      <c r="V4" s="2"/>
      <c r="W4" s="2"/>
      <c r="X4" s="2"/>
      <c r="Y4" s="2"/>
      <c r="Z4" s="2"/>
      <c r="AA4" s="2"/>
      <c r="AB4" s="2"/>
      <c r="AC4" s="2"/>
      <c r="AD4" s="2"/>
      <c r="AE4" s="2"/>
    </row>
    <row r="5" spans="1:137" ht="40.5">
      <c r="A5" s="2"/>
      <c r="B5" s="62"/>
      <c r="C5" s="63" t="s">
        <v>408</v>
      </c>
      <c r="D5" s="63"/>
      <c r="E5" s="65" t="s">
        <v>409</v>
      </c>
      <c r="F5" s="63" t="s">
        <v>407</v>
      </c>
      <c r="G5" s="2"/>
      <c r="H5" s="2"/>
      <c r="I5" s="2"/>
      <c r="J5" s="2"/>
      <c r="K5" s="2"/>
      <c r="L5" s="2"/>
      <c r="M5" s="2"/>
      <c r="N5" s="2"/>
      <c r="O5" s="2"/>
      <c r="P5" s="2"/>
      <c r="Q5" s="2"/>
      <c r="R5" s="2"/>
      <c r="S5" s="2"/>
      <c r="T5" s="2"/>
      <c r="U5" s="2"/>
      <c r="V5" s="2"/>
      <c r="W5" s="2"/>
      <c r="X5" s="2"/>
      <c r="Y5" s="2"/>
      <c r="Z5" s="2"/>
      <c r="AA5" s="2"/>
      <c r="AB5" s="2"/>
      <c r="AC5" s="2"/>
      <c r="AD5" s="2"/>
      <c r="AE5" s="2"/>
    </row>
    <row r="6" spans="1:137" ht="20.25">
      <c r="A6" s="2"/>
      <c r="B6" s="66" t="s">
        <v>410</v>
      </c>
      <c r="C6" s="107" t="s">
        <v>411</v>
      </c>
      <c r="D6" s="67">
        <v>0.04</v>
      </c>
      <c r="E6" s="68" t="s">
        <v>412</v>
      </c>
      <c r="F6" s="69">
        <v>1</v>
      </c>
      <c r="G6" s="2"/>
      <c r="H6" s="51"/>
      <c r="I6" s="2"/>
      <c r="J6" s="2"/>
      <c r="K6" s="2"/>
      <c r="L6" s="2"/>
      <c r="M6" s="2"/>
      <c r="N6" s="2"/>
      <c r="O6" s="2"/>
      <c r="P6" s="2"/>
      <c r="Q6" s="2"/>
      <c r="R6" s="2"/>
      <c r="S6" s="2"/>
      <c r="T6" s="2"/>
      <c r="U6" s="2"/>
      <c r="V6" s="2"/>
      <c r="W6" s="2"/>
      <c r="X6" s="2"/>
      <c r="Y6" s="2"/>
      <c r="Z6" s="2"/>
      <c r="AA6" s="2"/>
      <c r="AB6" s="2"/>
      <c r="AC6" s="2"/>
      <c r="AD6" s="2"/>
      <c r="AE6" s="2"/>
    </row>
    <row r="7" spans="1:137" ht="20.25">
      <c r="A7" s="2"/>
      <c r="B7" s="70" t="s">
        <v>413</v>
      </c>
      <c r="C7" s="107" t="s">
        <v>414</v>
      </c>
      <c r="D7" s="67">
        <v>0.09</v>
      </c>
      <c r="E7" s="68" t="s">
        <v>415</v>
      </c>
      <c r="F7" s="69">
        <v>2</v>
      </c>
      <c r="G7" s="2"/>
      <c r="H7" s="2"/>
      <c r="I7" s="2"/>
      <c r="J7" s="2"/>
      <c r="K7" s="2"/>
      <c r="L7" s="2"/>
      <c r="M7" s="2"/>
      <c r="N7" s="2"/>
      <c r="O7" s="2"/>
      <c r="P7" s="2"/>
      <c r="Q7" s="2"/>
      <c r="R7" s="2"/>
      <c r="S7" s="2"/>
      <c r="T7" s="2"/>
      <c r="U7" s="2"/>
      <c r="V7" s="2"/>
      <c r="W7" s="2"/>
      <c r="X7" s="2"/>
      <c r="Y7" s="2"/>
      <c r="Z7" s="2"/>
      <c r="AA7" s="2"/>
      <c r="AB7" s="2"/>
      <c r="AC7" s="2"/>
      <c r="AD7" s="2"/>
      <c r="AE7" s="2"/>
    </row>
    <row r="8" spans="1:137" ht="20.25">
      <c r="A8" s="2"/>
      <c r="B8" s="71" t="s">
        <v>416</v>
      </c>
      <c r="C8" s="107" t="s">
        <v>417</v>
      </c>
      <c r="D8" s="67">
        <v>0.28999999999999998</v>
      </c>
      <c r="E8" s="68" t="s">
        <v>418</v>
      </c>
      <c r="F8" s="69">
        <v>3</v>
      </c>
      <c r="G8" s="2"/>
      <c r="H8" s="2"/>
      <c r="I8" s="2"/>
      <c r="J8" s="2"/>
      <c r="K8" s="2"/>
      <c r="L8" s="2"/>
      <c r="M8" s="2"/>
      <c r="N8" s="2"/>
      <c r="O8" s="2"/>
      <c r="P8" s="2"/>
      <c r="Q8" s="2"/>
      <c r="R8" s="2"/>
      <c r="S8" s="2"/>
      <c r="T8" s="2"/>
      <c r="U8" s="2"/>
      <c r="V8" s="2"/>
      <c r="W8" s="2"/>
      <c r="X8" s="2"/>
      <c r="Y8" s="2"/>
      <c r="Z8" s="2"/>
      <c r="AA8" s="2"/>
      <c r="AB8" s="2"/>
      <c r="AC8" s="2"/>
      <c r="AD8" s="2"/>
      <c r="AE8" s="2"/>
    </row>
    <row r="9" spans="1:137" ht="20.25">
      <c r="A9" s="2"/>
      <c r="B9" s="72" t="s">
        <v>419</v>
      </c>
      <c r="C9" s="107" t="s">
        <v>420</v>
      </c>
      <c r="D9" s="67">
        <v>0.49</v>
      </c>
      <c r="E9" s="68" t="s">
        <v>421</v>
      </c>
      <c r="F9" s="69">
        <v>4</v>
      </c>
      <c r="G9" s="2"/>
      <c r="H9" s="2"/>
      <c r="I9" s="2"/>
      <c r="J9" s="2"/>
      <c r="K9" s="2"/>
      <c r="L9" s="2"/>
      <c r="M9" s="2"/>
      <c r="N9" s="2"/>
      <c r="O9" s="2"/>
      <c r="P9" s="2"/>
      <c r="Q9" s="2"/>
      <c r="R9" s="2"/>
      <c r="S9" s="2"/>
      <c r="T9" s="2"/>
      <c r="U9" s="2"/>
      <c r="V9" s="2"/>
      <c r="W9" s="2"/>
      <c r="X9" s="2"/>
      <c r="Y9" s="2"/>
      <c r="Z9" s="2"/>
      <c r="AA9" s="2"/>
      <c r="AB9" s="2"/>
      <c r="AC9" s="2"/>
      <c r="AD9" s="2"/>
      <c r="AE9" s="2"/>
    </row>
    <row r="10" spans="1:137" ht="20.25">
      <c r="A10" s="2"/>
      <c r="B10" s="73" t="s">
        <v>422</v>
      </c>
      <c r="C10" s="107" t="s">
        <v>423</v>
      </c>
      <c r="D10" s="67">
        <v>1</v>
      </c>
      <c r="E10" s="68" t="s">
        <v>424</v>
      </c>
      <c r="F10" s="69">
        <v>5</v>
      </c>
      <c r="G10" s="2"/>
      <c r="H10" s="2"/>
      <c r="I10" s="90" t="s">
        <v>425</v>
      </c>
      <c r="J10" s="2"/>
      <c r="K10" s="2"/>
      <c r="L10" s="2"/>
      <c r="M10" s="2"/>
      <c r="N10" s="2"/>
      <c r="O10" s="2"/>
      <c r="P10" s="2"/>
      <c r="Q10" s="2"/>
      <c r="R10" s="2"/>
      <c r="S10" s="2"/>
      <c r="T10" s="2"/>
      <c r="U10" s="2"/>
      <c r="V10" s="2"/>
      <c r="W10" s="2"/>
      <c r="X10" s="2"/>
      <c r="Y10" s="2"/>
      <c r="Z10" s="2"/>
      <c r="AA10" s="2"/>
      <c r="AB10" s="2"/>
      <c r="AC10" s="2"/>
      <c r="AD10" s="2"/>
      <c r="AE10" s="2"/>
    </row>
    <row r="11" spans="1:137" ht="16.5">
      <c r="A11" s="2"/>
      <c r="B11" s="4"/>
      <c r="C11" s="3"/>
      <c r="D11" s="3"/>
      <c r="E11" s="48"/>
      <c r="F11" s="2"/>
      <c r="G11" s="2"/>
      <c r="H11" s="2"/>
      <c r="I11" s="2"/>
      <c r="J11" s="2"/>
      <c r="K11" s="2"/>
      <c r="L11" s="2"/>
      <c r="M11" s="2"/>
      <c r="N11" s="2"/>
      <c r="O11" s="2"/>
      <c r="P11" s="2"/>
      <c r="Q11" s="2"/>
      <c r="R11" s="2"/>
      <c r="S11" s="2"/>
      <c r="T11" s="2"/>
      <c r="U11" s="2"/>
      <c r="V11" s="2"/>
      <c r="W11" s="2"/>
      <c r="X11" s="2"/>
      <c r="Y11" s="2"/>
      <c r="Z11" s="2"/>
      <c r="AA11" s="2"/>
      <c r="AB11" s="2"/>
      <c r="AC11" s="2"/>
      <c r="AD11" s="2"/>
      <c r="AE11" s="2"/>
    </row>
    <row r="12" spans="1:137">
      <c r="A12" s="2"/>
      <c r="B12" s="2"/>
      <c r="C12" s="2"/>
      <c r="D12" s="2"/>
      <c r="E12" s="46"/>
      <c r="F12" s="2"/>
      <c r="G12" s="2"/>
      <c r="H12" s="2"/>
      <c r="I12" s="2"/>
      <c r="J12" s="2"/>
      <c r="K12" s="2"/>
      <c r="L12" s="2"/>
      <c r="M12" s="2"/>
      <c r="N12" s="2"/>
      <c r="O12" s="2"/>
      <c r="P12" s="2"/>
      <c r="Q12" s="2"/>
      <c r="R12" s="2"/>
      <c r="S12" s="2"/>
      <c r="T12" s="2"/>
      <c r="U12" s="2"/>
      <c r="V12" s="2"/>
      <c r="W12" s="2"/>
      <c r="X12" s="2"/>
      <c r="Y12" s="2"/>
      <c r="Z12" s="2"/>
      <c r="AA12" s="2"/>
      <c r="AB12" s="2"/>
      <c r="AC12" s="2"/>
      <c r="AD12" s="2"/>
      <c r="AE12" s="2"/>
    </row>
    <row r="13" spans="1:137">
      <c r="A13" s="2"/>
      <c r="B13" s="2"/>
      <c r="C13" s="2"/>
      <c r="D13" s="2"/>
      <c r="E13" s="46"/>
      <c r="F13" s="2"/>
      <c r="G13" s="2"/>
      <c r="H13" s="2"/>
      <c r="I13" s="2"/>
      <c r="J13" s="2"/>
      <c r="K13" s="2"/>
      <c r="L13" s="2"/>
      <c r="M13" s="2"/>
      <c r="N13" s="2"/>
      <c r="O13" s="2"/>
      <c r="P13" s="2"/>
      <c r="Q13" s="2"/>
      <c r="R13" s="2"/>
      <c r="S13" s="2"/>
      <c r="T13" s="2"/>
      <c r="U13" s="2"/>
      <c r="V13" s="2"/>
      <c r="W13" s="2"/>
      <c r="X13" s="2"/>
      <c r="Y13" s="2"/>
      <c r="Z13" s="2"/>
      <c r="AA13" s="2"/>
      <c r="AB13" s="2"/>
      <c r="AC13" s="2"/>
      <c r="AD13" s="2"/>
      <c r="AE13" s="2"/>
    </row>
    <row r="14" spans="1:137" ht="23.25">
      <c r="A14" s="2"/>
      <c r="B14" s="508" t="s">
        <v>426</v>
      </c>
      <c r="C14" s="508"/>
      <c r="D14" s="508"/>
      <c r="E14" s="508"/>
      <c r="F14" s="96"/>
      <c r="G14" s="61"/>
      <c r="H14" s="2"/>
      <c r="I14" s="2"/>
      <c r="J14" s="2"/>
      <c r="K14" s="2"/>
      <c r="L14" s="2"/>
      <c r="M14" s="2"/>
      <c r="N14" s="2"/>
      <c r="O14" s="2"/>
      <c r="P14" s="2"/>
      <c r="Q14" s="2"/>
      <c r="R14" s="2"/>
      <c r="S14" s="2"/>
      <c r="T14" s="2"/>
      <c r="U14" s="2"/>
      <c r="V14" s="2"/>
      <c r="W14" s="2"/>
      <c r="X14" s="2"/>
      <c r="Y14" s="2"/>
      <c r="Z14" s="2"/>
      <c r="AA14" s="2"/>
      <c r="AB14" s="2"/>
      <c r="AC14" s="2"/>
      <c r="AD14" s="2"/>
      <c r="AE14" s="2"/>
    </row>
    <row r="15" spans="1:137">
      <c r="A15" s="2"/>
      <c r="B15" s="95"/>
      <c r="C15" s="95"/>
      <c r="D15" s="95"/>
      <c r="E15" s="95"/>
      <c r="F15" s="97"/>
      <c r="G15" s="2"/>
      <c r="H15" s="2"/>
      <c r="I15" s="2"/>
      <c r="J15" s="2"/>
      <c r="K15" s="2"/>
      <c r="L15" s="2"/>
      <c r="M15" s="2"/>
      <c r="N15" s="2"/>
      <c r="O15" s="2"/>
      <c r="P15" s="2"/>
      <c r="Q15" s="2"/>
      <c r="R15" s="2"/>
      <c r="S15" s="2"/>
      <c r="T15" s="2"/>
      <c r="U15" s="2"/>
      <c r="V15" s="2"/>
      <c r="W15" s="2"/>
      <c r="X15" s="2"/>
      <c r="Y15" s="2"/>
      <c r="Z15" s="2"/>
      <c r="AA15" s="2"/>
      <c r="AB15" s="2"/>
      <c r="AC15" s="2"/>
      <c r="AD15" s="2"/>
      <c r="AE15" s="2"/>
    </row>
    <row r="16" spans="1:137" s="77" customFormat="1" ht="20.25">
      <c r="A16" s="75"/>
      <c r="B16" s="98"/>
      <c r="C16" s="506" t="s">
        <v>294</v>
      </c>
      <c r="D16" s="506"/>
      <c r="E16" s="506"/>
      <c r="F16" s="99"/>
      <c r="G16" s="75"/>
      <c r="H16" s="75"/>
      <c r="I16" s="91" t="s">
        <v>289</v>
      </c>
      <c r="J16" s="75"/>
      <c r="K16" s="75"/>
      <c r="L16" s="75"/>
      <c r="M16" s="75"/>
      <c r="N16" s="75"/>
      <c r="O16" s="75"/>
      <c r="P16" s="75"/>
      <c r="Q16" s="75"/>
      <c r="R16" s="75"/>
      <c r="S16" s="75"/>
      <c r="T16" s="75"/>
      <c r="U16" s="75"/>
      <c r="V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row>
    <row r="17" spans="1:137" s="77" customFormat="1" ht="40.5" customHeight="1">
      <c r="A17" s="75"/>
      <c r="B17" s="66" t="s">
        <v>427</v>
      </c>
      <c r="C17" s="504" t="s">
        <v>305</v>
      </c>
      <c r="D17" s="504"/>
      <c r="E17" s="504"/>
      <c r="F17" s="100">
        <v>1</v>
      </c>
      <c r="G17" s="75"/>
      <c r="H17" s="75"/>
      <c r="I17" s="90" t="s">
        <v>294</v>
      </c>
      <c r="J17" s="75"/>
      <c r="K17" s="75"/>
      <c r="L17" s="75"/>
      <c r="M17" s="75"/>
      <c r="N17" s="75"/>
      <c r="O17" s="75"/>
      <c r="P17" s="75"/>
      <c r="Q17" s="75"/>
      <c r="R17" s="75"/>
      <c r="S17" s="75"/>
      <c r="T17" s="75"/>
      <c r="U17" s="75"/>
      <c r="V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row>
    <row r="18" spans="1:137" s="77" customFormat="1" ht="20.25">
      <c r="A18" s="75"/>
      <c r="B18" s="70" t="s">
        <v>428</v>
      </c>
      <c r="C18" s="504" t="s">
        <v>295</v>
      </c>
      <c r="D18" s="504"/>
      <c r="E18" s="504"/>
      <c r="F18" s="100">
        <v>2</v>
      </c>
      <c r="G18" s="75"/>
      <c r="H18" s="75"/>
      <c r="I18" s="90" t="s">
        <v>429</v>
      </c>
      <c r="J18" s="75"/>
      <c r="K18" s="75"/>
      <c r="L18" s="75"/>
      <c r="M18" s="75"/>
      <c r="N18" s="75"/>
      <c r="O18" s="75"/>
      <c r="P18" s="75"/>
      <c r="Q18" s="75"/>
      <c r="R18" s="75"/>
      <c r="S18" s="75"/>
      <c r="T18" s="75"/>
      <c r="U18" s="75"/>
      <c r="V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row>
    <row r="19" spans="1:137" s="77" customFormat="1" ht="30">
      <c r="A19" s="75"/>
      <c r="B19" s="71" t="s">
        <v>430</v>
      </c>
      <c r="C19" s="504" t="s">
        <v>431</v>
      </c>
      <c r="D19" s="504"/>
      <c r="E19" s="504"/>
      <c r="F19" s="100">
        <v>3</v>
      </c>
      <c r="G19" s="75"/>
      <c r="H19" s="75"/>
      <c r="I19" s="90" t="s">
        <v>297</v>
      </c>
      <c r="J19" s="75"/>
      <c r="K19" s="75"/>
      <c r="L19" s="75"/>
      <c r="M19" s="75"/>
      <c r="N19" s="75"/>
      <c r="O19" s="75"/>
      <c r="P19" s="75"/>
      <c r="Q19" s="75"/>
      <c r="R19" s="75"/>
      <c r="S19" s="75"/>
      <c r="T19" s="75"/>
      <c r="U19" s="75"/>
      <c r="V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row>
    <row r="20" spans="1:137" s="77" customFormat="1" ht="30">
      <c r="A20" s="75"/>
      <c r="B20" s="72" t="s">
        <v>432</v>
      </c>
      <c r="C20" s="504" t="s">
        <v>326</v>
      </c>
      <c r="D20" s="504"/>
      <c r="E20" s="504"/>
      <c r="F20" s="100">
        <v>4</v>
      </c>
      <c r="G20" s="75"/>
      <c r="H20" s="75"/>
      <c r="I20" s="90" t="s">
        <v>433</v>
      </c>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row>
    <row r="21" spans="1:137" s="77" customFormat="1" ht="60.6" customHeight="1">
      <c r="A21" s="75"/>
      <c r="B21" s="73" t="s">
        <v>434</v>
      </c>
      <c r="C21" s="504" t="s">
        <v>435</v>
      </c>
      <c r="D21" s="504"/>
      <c r="E21" s="504"/>
      <c r="F21" s="100">
        <v>5</v>
      </c>
      <c r="G21" s="75"/>
      <c r="H21" s="75"/>
      <c r="I21" s="90" t="str">
        <f>C48</f>
        <v>Interrupción o afectación en la prestación del servicio administrativo</v>
      </c>
      <c r="J21" s="75"/>
      <c r="K21" s="75"/>
      <c r="L21" s="75"/>
      <c r="M21" s="75"/>
      <c r="N21" s="75"/>
      <c r="O21" s="75"/>
      <c r="P21" s="75"/>
      <c r="Q21" s="75"/>
      <c r="R21" s="75"/>
      <c r="S21" s="75"/>
      <c r="T21" s="75"/>
      <c r="U21" s="75"/>
      <c r="V21" s="75"/>
      <c r="W21" s="75"/>
      <c r="X21" s="75"/>
      <c r="Y21" s="75"/>
      <c r="Z21" s="75"/>
      <c r="AA21" s="75"/>
      <c r="AB21" s="75"/>
      <c r="AC21" s="75"/>
      <c r="AD21" s="75"/>
      <c r="AE21" s="75"/>
      <c r="AF21" s="75"/>
      <c r="AG21" s="75"/>
      <c r="AH21" s="75"/>
      <c r="AI21" s="75"/>
      <c r="AJ21" s="75"/>
      <c r="AK21" s="75"/>
      <c r="AL21" s="75"/>
      <c r="AM21" s="75"/>
      <c r="AN21" s="75"/>
      <c r="AO21" s="75"/>
      <c r="AP21" s="75"/>
      <c r="AQ21" s="75"/>
      <c r="AR21" s="75"/>
      <c r="AS21" s="75"/>
      <c r="AT21" s="75"/>
      <c r="AU21" s="75"/>
      <c r="AV21" s="75"/>
      <c r="AW21" s="75"/>
      <c r="AX21" s="75"/>
      <c r="AY21" s="75"/>
      <c r="AZ21" s="75"/>
      <c r="BA21" s="75"/>
      <c r="BB21" s="75"/>
      <c r="BC21" s="75"/>
      <c r="BD21" s="75"/>
      <c r="BE21" s="75"/>
      <c r="BF21" s="75"/>
      <c r="BG21" s="75"/>
      <c r="BH21" s="75"/>
      <c r="BI21" s="75"/>
      <c r="BJ21" s="75"/>
      <c r="BK21" s="75"/>
      <c r="BL21" s="75"/>
      <c r="BM21" s="75"/>
      <c r="BN21" s="75"/>
      <c r="BO21" s="75"/>
      <c r="BP21" s="75"/>
      <c r="BQ21" s="75"/>
      <c r="BR21" s="75"/>
      <c r="BS21" s="75"/>
      <c r="BT21" s="75"/>
      <c r="BU21" s="75"/>
      <c r="BV21" s="75"/>
      <c r="BW21" s="75"/>
      <c r="BX21" s="75"/>
      <c r="BY21" s="75"/>
      <c r="BZ21" s="75"/>
      <c r="CA21" s="75"/>
      <c r="CB21" s="75"/>
      <c r="CC21" s="75"/>
      <c r="CD21" s="75"/>
      <c r="CE21" s="75"/>
      <c r="CF21" s="75"/>
      <c r="CG21" s="75"/>
      <c r="CH21" s="75"/>
      <c r="CI21" s="75"/>
      <c r="CJ21" s="75"/>
      <c r="CK21" s="75"/>
      <c r="CL21" s="75"/>
      <c r="CM21" s="75"/>
      <c r="CN21" s="75"/>
      <c r="CO21" s="75"/>
      <c r="CP21" s="75"/>
      <c r="CQ21" s="75"/>
      <c r="CR21" s="75"/>
      <c r="CS21" s="75"/>
      <c r="CT21" s="75"/>
      <c r="CU21" s="75"/>
      <c r="CV21" s="75"/>
      <c r="CW21" s="75"/>
      <c r="CX21" s="75"/>
      <c r="CY21" s="75"/>
      <c r="CZ21" s="75"/>
      <c r="DA21" s="75"/>
      <c r="DB21" s="75"/>
      <c r="DC21" s="75"/>
      <c r="DD21" s="75"/>
      <c r="DE21" s="75"/>
      <c r="DF21" s="75"/>
      <c r="DG21" s="75"/>
      <c r="DH21" s="75"/>
      <c r="DI21" s="75"/>
      <c r="DJ21" s="75"/>
      <c r="DK21" s="75"/>
      <c r="DL21" s="75"/>
      <c r="DM21" s="75"/>
      <c r="DN21" s="75"/>
      <c r="DO21" s="75"/>
      <c r="DP21" s="75"/>
      <c r="DQ21" s="75"/>
      <c r="DR21" s="75"/>
      <c r="DS21" s="75"/>
      <c r="DT21" s="75"/>
      <c r="DU21" s="75"/>
      <c r="DV21" s="75"/>
      <c r="DW21" s="75"/>
      <c r="DX21" s="75"/>
      <c r="DY21" s="75"/>
      <c r="DZ21" s="75"/>
      <c r="EA21" s="75"/>
      <c r="EB21" s="75"/>
      <c r="EC21" s="75"/>
      <c r="ED21" s="75"/>
      <c r="EE21" s="75"/>
      <c r="EF21" s="75"/>
      <c r="EG21" s="75"/>
    </row>
    <row r="22" spans="1:137" s="77" customFormat="1" ht="20.25">
      <c r="A22" s="75"/>
      <c r="B22" s="83"/>
      <c r="C22" s="74"/>
      <c r="D22" s="74"/>
      <c r="E22" s="74"/>
      <c r="F22" s="84"/>
      <c r="G22" s="75"/>
      <c r="H22" s="75"/>
      <c r="I22" s="90" t="str">
        <f>C56</f>
        <v>Afectación Ambiental</v>
      </c>
      <c r="J22" s="75"/>
      <c r="K22" s="75"/>
      <c r="L22" s="75"/>
      <c r="M22" s="75"/>
      <c r="N22" s="75"/>
      <c r="O22" s="75"/>
      <c r="P22" s="75"/>
      <c r="Q22" s="75"/>
      <c r="R22" s="75"/>
      <c r="S22" s="75"/>
      <c r="T22" s="75"/>
      <c r="U22" s="75"/>
      <c r="V22" s="75"/>
      <c r="W22" s="75"/>
      <c r="X22" s="75"/>
      <c r="Y22" s="75"/>
      <c r="Z22" s="75"/>
      <c r="AA22" s="75"/>
      <c r="AB22" s="75"/>
      <c r="AC22" s="75"/>
      <c r="AD22" s="75"/>
      <c r="AE22" s="75"/>
      <c r="AF22" s="75"/>
      <c r="AG22" s="75"/>
      <c r="AH22" s="75"/>
      <c r="AI22" s="75"/>
      <c r="AJ22" s="75"/>
      <c r="AK22" s="75"/>
      <c r="AL22" s="75"/>
      <c r="AM22" s="75"/>
      <c r="AN22" s="75"/>
      <c r="AO22" s="75"/>
      <c r="AP22" s="75"/>
      <c r="AQ22" s="75"/>
      <c r="AR22" s="75"/>
      <c r="AS22" s="75"/>
      <c r="AT22" s="75"/>
      <c r="AU22" s="75"/>
      <c r="AV22" s="75"/>
      <c r="AW22" s="75"/>
      <c r="AX22" s="75"/>
      <c r="AY22" s="75"/>
      <c r="AZ22" s="75"/>
      <c r="BA22" s="75"/>
      <c r="BB22" s="75"/>
      <c r="BC22" s="75"/>
      <c r="BD22" s="75"/>
      <c r="BE22" s="75"/>
      <c r="BF22" s="75"/>
      <c r="BG22" s="75"/>
      <c r="BH22" s="75"/>
      <c r="BI22" s="75"/>
      <c r="BJ22" s="75"/>
      <c r="BK22" s="75"/>
      <c r="BL22" s="75"/>
      <c r="BM22" s="75"/>
      <c r="BN22" s="75"/>
      <c r="BO22" s="75"/>
      <c r="BP22" s="75"/>
      <c r="BQ22" s="75"/>
      <c r="BR22" s="75"/>
      <c r="BS22" s="75"/>
      <c r="BT22" s="75"/>
      <c r="BU22" s="75"/>
      <c r="BV22" s="75"/>
      <c r="BW22" s="75"/>
      <c r="BX22" s="75"/>
      <c r="BY22" s="75"/>
      <c r="BZ22" s="75"/>
      <c r="CA22" s="75"/>
      <c r="CB22" s="75"/>
      <c r="CC22" s="75"/>
      <c r="CD22" s="75"/>
      <c r="CE22" s="75"/>
      <c r="CF22" s="75"/>
      <c r="CG22" s="75"/>
      <c r="CH22" s="75"/>
      <c r="CI22" s="75"/>
      <c r="CJ22" s="75"/>
      <c r="CK22" s="75"/>
      <c r="CL22" s="75"/>
      <c r="CM22" s="75"/>
      <c r="CN22" s="75"/>
      <c r="CO22" s="75"/>
      <c r="CP22" s="75"/>
      <c r="CQ22" s="75"/>
      <c r="CR22" s="75"/>
      <c r="CS22" s="75"/>
      <c r="CT22" s="75"/>
      <c r="CU22" s="75"/>
      <c r="CV22" s="75"/>
      <c r="CW22" s="75"/>
      <c r="CX22" s="75"/>
      <c r="CY22" s="75"/>
      <c r="CZ22" s="75"/>
      <c r="DA22" s="75"/>
      <c r="DB22" s="75"/>
      <c r="DC22" s="75"/>
      <c r="DD22" s="75"/>
      <c r="DE22" s="75"/>
      <c r="DF22" s="75"/>
      <c r="DG22" s="75"/>
      <c r="DH22" s="75"/>
      <c r="DI22" s="75"/>
      <c r="DJ22" s="75"/>
      <c r="DK22" s="75"/>
      <c r="DL22" s="75"/>
      <c r="DM22" s="75"/>
      <c r="DN22" s="75"/>
      <c r="DO22" s="75"/>
      <c r="DP22" s="75"/>
      <c r="DQ22" s="75"/>
      <c r="DR22" s="75"/>
      <c r="DS22" s="75"/>
      <c r="DT22" s="75"/>
      <c r="DU22" s="75"/>
      <c r="DV22" s="75"/>
      <c r="DW22" s="75"/>
      <c r="DX22" s="75"/>
      <c r="DY22" s="75"/>
      <c r="DZ22" s="75"/>
      <c r="EA22" s="75"/>
      <c r="EB22" s="75"/>
      <c r="EC22" s="75"/>
      <c r="ED22" s="75"/>
      <c r="EE22" s="75"/>
      <c r="EF22" s="75"/>
      <c r="EG22" s="75"/>
    </row>
    <row r="23" spans="1:137" s="77" customFormat="1" ht="20.25">
      <c r="A23" s="75"/>
      <c r="B23" s="83"/>
      <c r="C23" s="74"/>
      <c r="D23" s="74"/>
      <c r="E23" s="74"/>
      <c r="F23" s="84"/>
      <c r="G23" s="75"/>
      <c r="H23" s="75"/>
      <c r="I23" s="75"/>
      <c r="J23" s="75"/>
      <c r="K23" s="75"/>
      <c r="L23" s="75"/>
      <c r="M23" s="75"/>
      <c r="N23" s="75"/>
      <c r="O23" s="75"/>
      <c r="P23" s="75"/>
      <c r="Q23" s="75"/>
      <c r="R23" s="75"/>
      <c r="S23" s="75"/>
      <c r="T23" s="75"/>
      <c r="U23" s="75"/>
      <c r="V23" s="75"/>
      <c r="W23" s="75"/>
      <c r="X23" s="75"/>
      <c r="Y23" s="75"/>
      <c r="Z23" s="75"/>
      <c r="AA23" s="75"/>
      <c r="AB23" s="75"/>
      <c r="AC23" s="75"/>
      <c r="AD23" s="75"/>
      <c r="AE23" s="75"/>
      <c r="AF23" s="75"/>
      <c r="AG23" s="75"/>
      <c r="AH23" s="75"/>
      <c r="AI23" s="75"/>
      <c r="AJ23" s="75"/>
      <c r="AK23" s="75"/>
      <c r="AL23" s="75"/>
      <c r="AM23" s="75"/>
      <c r="AN23" s="75"/>
      <c r="AO23" s="75"/>
      <c r="AP23" s="75"/>
      <c r="AQ23" s="75"/>
      <c r="AR23" s="75"/>
      <c r="AS23" s="75"/>
      <c r="AT23" s="75"/>
      <c r="AU23" s="75"/>
      <c r="AV23" s="75"/>
      <c r="AW23" s="75"/>
      <c r="AX23" s="75"/>
      <c r="AY23" s="75"/>
      <c r="AZ23" s="75"/>
      <c r="BA23" s="75"/>
      <c r="BB23" s="75"/>
      <c r="BC23" s="75"/>
      <c r="BD23" s="75"/>
      <c r="BE23" s="75"/>
      <c r="BF23" s="75"/>
      <c r="BG23" s="75"/>
      <c r="BH23" s="75"/>
      <c r="BI23" s="75"/>
      <c r="BJ23" s="75"/>
      <c r="BK23" s="75"/>
      <c r="BL23" s="75"/>
      <c r="BM23" s="75"/>
      <c r="BN23" s="75"/>
      <c r="BO23" s="75"/>
      <c r="BP23" s="75"/>
      <c r="BQ23" s="75"/>
      <c r="BR23" s="75"/>
      <c r="BS23" s="75"/>
      <c r="BT23" s="75"/>
      <c r="BU23" s="75"/>
      <c r="BV23" s="75"/>
      <c r="BW23" s="75"/>
      <c r="BX23" s="75"/>
      <c r="BY23" s="75"/>
      <c r="BZ23" s="75"/>
      <c r="CA23" s="75"/>
      <c r="CB23" s="75"/>
      <c r="CC23" s="75"/>
      <c r="CD23" s="75"/>
      <c r="CE23" s="75"/>
      <c r="CF23" s="75"/>
      <c r="CG23" s="75"/>
      <c r="CH23" s="75"/>
      <c r="CI23" s="75"/>
      <c r="CJ23" s="75"/>
      <c r="CK23" s="75"/>
      <c r="CL23" s="75"/>
      <c r="CM23" s="75"/>
      <c r="CN23" s="75"/>
      <c r="CO23" s="75"/>
      <c r="CP23" s="75"/>
      <c r="CQ23" s="75"/>
      <c r="CR23" s="75"/>
      <c r="CS23" s="75"/>
      <c r="CT23" s="75"/>
      <c r="CU23" s="75"/>
      <c r="CV23" s="75"/>
      <c r="CW23" s="75"/>
      <c r="CX23" s="75"/>
      <c r="CY23" s="75"/>
      <c r="CZ23" s="75"/>
      <c r="DA23" s="75"/>
      <c r="DB23" s="75"/>
      <c r="DC23" s="75"/>
      <c r="DD23" s="75"/>
      <c r="DE23" s="75"/>
      <c r="DF23" s="75"/>
      <c r="DG23" s="75"/>
      <c r="DH23" s="75"/>
      <c r="DI23" s="75"/>
      <c r="DJ23" s="75"/>
      <c r="DK23" s="75"/>
      <c r="DL23" s="75"/>
      <c r="DM23" s="75"/>
      <c r="DN23" s="75"/>
      <c r="DO23" s="75"/>
      <c r="DP23" s="75"/>
      <c r="DQ23" s="75"/>
      <c r="DR23" s="75"/>
      <c r="DS23" s="75"/>
      <c r="DT23" s="75"/>
      <c r="DU23" s="75"/>
      <c r="DV23" s="75"/>
      <c r="DW23" s="75"/>
      <c r="DX23" s="75"/>
      <c r="DY23" s="75"/>
      <c r="DZ23" s="75"/>
      <c r="EA23" s="75"/>
      <c r="EB23" s="75"/>
      <c r="EC23" s="75"/>
      <c r="ED23" s="75"/>
      <c r="EE23" s="75"/>
      <c r="EF23" s="75"/>
      <c r="EG23" s="75"/>
    </row>
    <row r="24" spans="1:137" s="77" customFormat="1" ht="20.25">
      <c r="A24" s="75"/>
      <c r="B24" s="76"/>
      <c r="C24" s="505" t="s">
        <v>429</v>
      </c>
      <c r="D24" s="505"/>
      <c r="E24" s="505"/>
      <c r="F24" s="84"/>
      <c r="G24" s="75"/>
      <c r="H24" s="75"/>
      <c r="I24" s="75"/>
      <c r="J24" s="75"/>
      <c r="K24" s="75"/>
      <c r="L24" s="75"/>
      <c r="M24" s="75"/>
      <c r="N24" s="75"/>
      <c r="O24" s="75"/>
      <c r="P24" s="75"/>
      <c r="Q24" s="75"/>
      <c r="R24" s="75"/>
      <c r="S24" s="75"/>
      <c r="T24" s="75"/>
      <c r="U24" s="75"/>
      <c r="V24" s="75"/>
      <c r="W24" s="75"/>
      <c r="X24" s="75"/>
      <c r="Y24" s="75"/>
      <c r="Z24" s="75"/>
      <c r="AA24" s="75"/>
      <c r="AB24" s="75"/>
      <c r="AC24" s="75"/>
      <c r="AD24" s="75"/>
      <c r="AE24" s="75"/>
      <c r="AF24" s="75"/>
      <c r="AG24" s="75"/>
      <c r="AH24" s="75"/>
      <c r="AI24" s="75"/>
      <c r="AJ24" s="75"/>
      <c r="AK24" s="75"/>
      <c r="AL24" s="75"/>
      <c r="AM24" s="75"/>
      <c r="AN24" s="75"/>
      <c r="AO24" s="75"/>
      <c r="AP24" s="75"/>
      <c r="AQ24" s="75"/>
      <c r="AR24" s="75"/>
      <c r="AS24" s="75"/>
      <c r="AT24" s="75"/>
      <c r="AU24" s="75"/>
      <c r="AV24" s="75"/>
      <c r="AW24" s="75"/>
      <c r="AX24" s="75"/>
      <c r="AY24" s="75"/>
      <c r="AZ24" s="75"/>
      <c r="BA24" s="75"/>
      <c r="BB24" s="75"/>
      <c r="BC24" s="75"/>
      <c r="BD24" s="75"/>
      <c r="BE24" s="75"/>
      <c r="BF24" s="75"/>
      <c r="BG24" s="75"/>
      <c r="BH24" s="75"/>
      <c r="BI24" s="75"/>
      <c r="BJ24" s="75"/>
      <c r="BK24" s="75"/>
      <c r="BL24" s="75"/>
      <c r="BM24" s="75"/>
      <c r="BN24" s="75"/>
      <c r="BO24" s="75"/>
      <c r="BP24" s="75"/>
      <c r="BQ24" s="75"/>
      <c r="BR24" s="75"/>
      <c r="BS24" s="75"/>
      <c r="BT24" s="75"/>
      <c r="BU24" s="75"/>
      <c r="BV24" s="75"/>
      <c r="BW24" s="75"/>
      <c r="BX24" s="75"/>
      <c r="BY24" s="75"/>
      <c r="BZ24" s="75"/>
      <c r="CA24" s="75"/>
      <c r="CB24" s="75"/>
      <c r="CC24" s="75"/>
      <c r="CD24" s="75"/>
      <c r="CE24" s="75"/>
      <c r="CF24" s="75"/>
      <c r="CG24" s="75"/>
      <c r="CH24" s="75"/>
      <c r="CI24" s="75"/>
      <c r="CJ24" s="75"/>
      <c r="CK24" s="75"/>
      <c r="CL24" s="75"/>
      <c r="CM24" s="75"/>
      <c r="CN24" s="75"/>
      <c r="CO24" s="75"/>
      <c r="CP24" s="75"/>
      <c r="CQ24" s="75"/>
      <c r="CR24" s="75"/>
      <c r="CS24" s="75"/>
      <c r="CT24" s="75"/>
      <c r="CU24" s="75"/>
      <c r="CV24" s="75"/>
      <c r="CW24" s="75"/>
      <c r="CX24" s="75"/>
      <c r="CY24" s="75"/>
      <c r="CZ24" s="75"/>
      <c r="DA24" s="75"/>
      <c r="DB24" s="75"/>
      <c r="DC24" s="75"/>
      <c r="DD24" s="75"/>
      <c r="DE24" s="75"/>
      <c r="DF24" s="75"/>
      <c r="DG24" s="75"/>
      <c r="DH24" s="75"/>
      <c r="DI24" s="75"/>
      <c r="DJ24" s="75"/>
      <c r="DK24" s="75"/>
      <c r="DL24" s="75"/>
      <c r="DM24" s="75"/>
      <c r="DN24" s="75"/>
      <c r="DO24" s="75"/>
      <c r="DP24" s="75"/>
      <c r="DQ24" s="75"/>
      <c r="DR24" s="75"/>
      <c r="DS24" s="75"/>
      <c r="DT24" s="75"/>
      <c r="DU24" s="75"/>
      <c r="DV24" s="75"/>
      <c r="DW24" s="75"/>
      <c r="DX24" s="75"/>
      <c r="DY24" s="75"/>
      <c r="DZ24" s="75"/>
      <c r="EA24" s="75"/>
      <c r="EB24" s="75"/>
      <c r="EC24" s="75"/>
      <c r="ED24" s="75"/>
      <c r="EE24" s="75"/>
      <c r="EF24" s="75"/>
      <c r="EG24" s="75"/>
    </row>
    <row r="25" spans="1:137" s="77" customFormat="1" ht="20.25">
      <c r="A25" s="75"/>
      <c r="B25" s="78" t="s">
        <v>427</v>
      </c>
      <c r="C25" s="504" t="s">
        <v>436</v>
      </c>
      <c r="D25" s="504"/>
      <c r="E25" s="504"/>
      <c r="F25" s="100">
        <v>1</v>
      </c>
      <c r="G25" s="75"/>
      <c r="H25" s="75"/>
      <c r="I25" s="75"/>
      <c r="J25" s="75"/>
      <c r="K25" s="75"/>
      <c r="L25" s="75"/>
      <c r="M25" s="75"/>
      <c r="N25" s="75"/>
      <c r="O25" s="75"/>
      <c r="P25" s="75"/>
      <c r="Q25" s="75"/>
      <c r="R25" s="75"/>
      <c r="S25" s="75"/>
      <c r="T25" s="75"/>
      <c r="U25" s="75"/>
      <c r="V25" s="75"/>
      <c r="W25" s="75"/>
      <c r="X25" s="75"/>
      <c r="Y25" s="75"/>
      <c r="Z25" s="75"/>
      <c r="AA25" s="75"/>
      <c r="AB25" s="75"/>
      <c r="AC25" s="75"/>
      <c r="AD25" s="75"/>
      <c r="AE25" s="75"/>
      <c r="AF25" s="75"/>
      <c r="AG25" s="75"/>
      <c r="AH25" s="75"/>
      <c r="AI25" s="75"/>
      <c r="AJ25" s="75"/>
      <c r="AK25" s="75"/>
      <c r="AL25" s="75"/>
      <c r="AM25" s="75"/>
      <c r="AN25" s="75"/>
      <c r="AO25" s="75"/>
      <c r="AP25" s="75"/>
      <c r="AQ25" s="75"/>
      <c r="AR25" s="75"/>
      <c r="AS25" s="75"/>
      <c r="AT25" s="75"/>
      <c r="AU25" s="75"/>
      <c r="AV25" s="75"/>
      <c r="AW25" s="75"/>
      <c r="AX25" s="75"/>
      <c r="AY25" s="75"/>
      <c r="AZ25" s="75"/>
      <c r="BA25" s="75"/>
      <c r="BB25" s="75"/>
      <c r="BC25" s="75"/>
      <c r="BD25" s="75"/>
      <c r="BE25" s="75"/>
      <c r="BF25" s="75"/>
      <c r="BG25" s="75"/>
      <c r="BH25" s="75"/>
      <c r="BI25" s="75"/>
      <c r="BJ25" s="75"/>
      <c r="BK25" s="75"/>
      <c r="BL25" s="75"/>
      <c r="BM25" s="75"/>
      <c r="BN25" s="75"/>
      <c r="BO25" s="75"/>
      <c r="BP25" s="75"/>
      <c r="BQ25" s="75"/>
      <c r="BR25" s="75"/>
      <c r="BS25" s="75"/>
      <c r="BT25" s="75"/>
      <c r="BU25" s="75"/>
      <c r="BV25" s="75"/>
      <c r="BW25" s="75"/>
      <c r="BX25" s="75"/>
      <c r="BY25" s="75"/>
      <c r="BZ25" s="75"/>
      <c r="CA25" s="75"/>
      <c r="CB25" s="75"/>
      <c r="CC25" s="75"/>
      <c r="CD25" s="75"/>
      <c r="CE25" s="75"/>
      <c r="CF25" s="75"/>
      <c r="CG25" s="75"/>
      <c r="CH25" s="75"/>
      <c r="CI25" s="75"/>
      <c r="CJ25" s="75"/>
      <c r="CK25" s="75"/>
      <c r="CL25" s="75"/>
      <c r="CM25" s="75"/>
      <c r="CN25" s="75"/>
      <c r="CO25" s="75"/>
      <c r="CP25" s="75"/>
      <c r="CQ25" s="75"/>
      <c r="CR25" s="75"/>
      <c r="CS25" s="75"/>
      <c r="CT25" s="75"/>
      <c r="CU25" s="75"/>
      <c r="CV25" s="75"/>
      <c r="CW25" s="75"/>
      <c r="CX25" s="75"/>
      <c r="CY25" s="75"/>
      <c r="CZ25" s="75"/>
      <c r="DA25" s="75"/>
      <c r="DB25" s="75"/>
      <c r="DC25" s="75"/>
      <c r="DD25" s="75"/>
      <c r="DE25" s="75"/>
      <c r="DF25" s="75"/>
      <c r="DG25" s="75"/>
      <c r="DH25" s="75"/>
      <c r="DI25" s="75"/>
      <c r="DJ25" s="75"/>
      <c r="DK25" s="75"/>
      <c r="DL25" s="75"/>
      <c r="DM25" s="75"/>
      <c r="DN25" s="75"/>
      <c r="DO25" s="75"/>
      <c r="DP25" s="75"/>
      <c r="DQ25" s="75"/>
      <c r="DR25" s="75"/>
      <c r="DS25" s="75"/>
      <c r="DT25" s="75"/>
      <c r="DU25" s="75"/>
      <c r="DV25" s="75"/>
      <c r="DW25" s="75"/>
      <c r="DX25" s="75"/>
      <c r="DY25" s="75"/>
      <c r="DZ25" s="75"/>
      <c r="EA25" s="75"/>
      <c r="EB25" s="75"/>
      <c r="EC25" s="75"/>
      <c r="ED25" s="75"/>
      <c r="EE25" s="75"/>
      <c r="EF25" s="75"/>
      <c r="EG25" s="75"/>
    </row>
    <row r="26" spans="1:137" s="77" customFormat="1" ht="20.25">
      <c r="A26" s="75"/>
      <c r="B26" s="79" t="s">
        <v>428</v>
      </c>
      <c r="C26" s="504" t="s">
        <v>437</v>
      </c>
      <c r="D26" s="504"/>
      <c r="E26" s="504"/>
      <c r="F26" s="100">
        <v>2</v>
      </c>
      <c r="G26" s="75"/>
      <c r="H26" s="75"/>
      <c r="I26" s="83"/>
      <c r="J26" s="83"/>
      <c r="K26" s="83"/>
      <c r="L26" s="83"/>
      <c r="M26" s="83"/>
      <c r="N26" s="83"/>
      <c r="O26" s="83"/>
      <c r="P26" s="83"/>
      <c r="Q26" s="83"/>
      <c r="R26" s="83"/>
      <c r="S26" s="83"/>
      <c r="T26" s="75"/>
      <c r="U26" s="75"/>
      <c r="V26" s="75"/>
      <c r="W26" s="75"/>
      <c r="X26" s="75"/>
      <c r="Y26" s="75"/>
      <c r="Z26" s="75"/>
      <c r="AA26" s="75"/>
      <c r="AB26" s="75"/>
      <c r="AC26" s="75"/>
      <c r="AD26" s="75"/>
      <c r="AE26" s="75"/>
      <c r="AF26" s="75"/>
      <c r="AG26" s="75"/>
      <c r="AH26" s="75"/>
      <c r="AI26" s="75"/>
      <c r="AJ26" s="75"/>
      <c r="AK26" s="75"/>
      <c r="AL26" s="75"/>
      <c r="AM26" s="75"/>
      <c r="AN26" s="75"/>
      <c r="AO26" s="75"/>
      <c r="AP26" s="75"/>
      <c r="AQ26" s="75"/>
      <c r="AR26" s="75"/>
      <c r="AS26" s="75"/>
      <c r="AT26" s="75"/>
      <c r="AU26" s="75"/>
      <c r="AV26" s="75"/>
      <c r="AW26" s="75"/>
      <c r="AX26" s="75"/>
      <c r="AY26" s="75"/>
      <c r="AZ26" s="75"/>
      <c r="BA26" s="75"/>
      <c r="BB26" s="75"/>
      <c r="BC26" s="75"/>
      <c r="BD26" s="75"/>
      <c r="BE26" s="75"/>
      <c r="BF26" s="75"/>
      <c r="BG26" s="75"/>
      <c r="BH26" s="75"/>
      <c r="BI26" s="75"/>
      <c r="BJ26" s="75"/>
      <c r="BK26" s="75"/>
      <c r="BL26" s="75"/>
      <c r="BM26" s="75"/>
      <c r="BN26" s="75"/>
      <c r="BO26" s="75"/>
      <c r="BP26" s="75"/>
      <c r="BQ26" s="75"/>
      <c r="BR26" s="75"/>
      <c r="BS26" s="75"/>
      <c r="BT26" s="75"/>
      <c r="BU26" s="75"/>
      <c r="BV26" s="75"/>
      <c r="BW26" s="75"/>
      <c r="BX26" s="75"/>
      <c r="BY26" s="75"/>
      <c r="BZ26" s="75"/>
      <c r="CA26" s="75"/>
      <c r="CB26" s="75"/>
      <c r="CC26" s="75"/>
      <c r="CD26" s="75"/>
      <c r="CE26" s="75"/>
      <c r="CF26" s="75"/>
      <c r="CG26" s="75"/>
      <c r="CH26" s="75"/>
      <c r="CI26" s="75"/>
      <c r="CJ26" s="75"/>
      <c r="CK26" s="75"/>
      <c r="CL26" s="75"/>
      <c r="CM26" s="75"/>
      <c r="CN26" s="75"/>
      <c r="CO26" s="75"/>
      <c r="CP26" s="75"/>
      <c r="CQ26" s="75"/>
      <c r="CR26" s="75"/>
      <c r="CS26" s="75"/>
      <c r="CT26" s="75"/>
      <c r="CU26" s="75"/>
      <c r="CV26" s="75"/>
      <c r="CW26" s="75"/>
      <c r="CX26" s="75"/>
      <c r="CY26" s="75"/>
      <c r="CZ26" s="75"/>
      <c r="DA26" s="75"/>
      <c r="DB26" s="75"/>
      <c r="DC26" s="75"/>
      <c r="DD26" s="75"/>
      <c r="DE26" s="75"/>
      <c r="DF26" s="75"/>
      <c r="DG26" s="75"/>
      <c r="DH26" s="75"/>
      <c r="DI26" s="75"/>
      <c r="DJ26" s="75"/>
      <c r="DK26" s="75"/>
      <c r="DL26" s="75"/>
      <c r="DM26" s="75"/>
      <c r="DN26" s="75"/>
      <c r="DO26" s="75"/>
      <c r="DP26" s="75"/>
      <c r="DQ26" s="75"/>
      <c r="DR26" s="75"/>
      <c r="DS26" s="75"/>
      <c r="DT26" s="75"/>
      <c r="DU26" s="75"/>
      <c r="DV26" s="75"/>
      <c r="DW26" s="75"/>
      <c r="DX26" s="75"/>
      <c r="DY26" s="75"/>
      <c r="DZ26" s="75"/>
      <c r="EA26" s="75"/>
      <c r="EB26" s="75"/>
      <c r="EC26" s="75"/>
      <c r="ED26" s="75"/>
      <c r="EE26" s="75"/>
      <c r="EF26" s="75"/>
      <c r="EG26" s="75"/>
    </row>
    <row r="27" spans="1:137" s="77" customFormat="1" ht="20.25">
      <c r="A27" s="75"/>
      <c r="B27" s="80" t="s">
        <v>430</v>
      </c>
      <c r="C27" s="504" t="s">
        <v>438</v>
      </c>
      <c r="D27" s="504"/>
      <c r="E27" s="504"/>
      <c r="F27" s="100">
        <v>3</v>
      </c>
      <c r="G27" s="75"/>
      <c r="H27" s="75"/>
      <c r="I27" s="83" t="str" cm="1">
        <f t="array" ref="I27:I31">_xlfn.IFS(I10='8- Políticas de Administración '!$C$16,'8- Políticas de Administración '!$C$17:$C$21,I10='8- Políticas de Administración '!$C$24,'8- Políticas de Administración '!$C$25:$C$29,I10='8- Políticas de Administración '!$C$32,'8- Políticas de Administración '!$C$33:$C$37,I10='8- Políticas de Administración '!$C$40,'8- Políticas de Administración '!$C$41:$C$45,I10='8- Políticas de Administración '!$C$48,'8- Políticas de Administración '!$C$49:$C$53,I10='8- Políticas de Administración '!$C$56,'8- Políticas de Administración '!$C$57:$C$61)</f>
        <v xml:space="preserve">Si el hecho llegara a presentarse, tendría consecuencias o efectos mínimos sobre la entidad.
</v>
      </c>
      <c r="J27" s="83"/>
      <c r="K27" s="83"/>
      <c r="L27" s="83"/>
      <c r="M27" s="83"/>
      <c r="N27" s="83"/>
      <c r="O27" s="83"/>
      <c r="P27" s="83"/>
      <c r="Q27" s="83"/>
      <c r="R27" s="83"/>
      <c r="S27" s="83"/>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5"/>
      <c r="BG27" s="75"/>
      <c r="BH27" s="75"/>
      <c r="BI27" s="75"/>
      <c r="BJ27" s="75"/>
      <c r="BK27" s="75"/>
      <c r="BL27" s="75"/>
      <c r="BM27" s="75"/>
      <c r="BN27" s="75"/>
      <c r="BO27" s="75"/>
      <c r="BP27" s="75"/>
      <c r="BQ27" s="75"/>
      <c r="BR27" s="75"/>
      <c r="BS27" s="75"/>
      <c r="BT27" s="75"/>
      <c r="BU27" s="75"/>
      <c r="BV27" s="75"/>
      <c r="BW27" s="75"/>
      <c r="BX27" s="75"/>
      <c r="BY27" s="75"/>
      <c r="BZ27" s="75"/>
      <c r="CA27" s="75"/>
      <c r="CB27" s="75"/>
      <c r="CC27" s="75"/>
      <c r="CD27" s="75"/>
      <c r="CE27" s="75"/>
      <c r="CF27" s="75"/>
      <c r="CG27" s="75"/>
      <c r="CH27" s="75"/>
      <c r="CI27" s="75"/>
      <c r="CJ27" s="75"/>
      <c r="CK27" s="75"/>
      <c r="CL27" s="75"/>
      <c r="CM27" s="75"/>
      <c r="CN27" s="75"/>
      <c r="CO27" s="75"/>
      <c r="CP27" s="75"/>
      <c r="CQ27" s="75"/>
      <c r="CR27" s="75"/>
      <c r="CS27" s="75"/>
      <c r="CT27" s="75"/>
      <c r="CU27" s="75"/>
      <c r="CV27" s="75"/>
      <c r="CW27" s="75"/>
      <c r="CX27" s="75"/>
      <c r="CY27" s="75"/>
      <c r="CZ27" s="75"/>
      <c r="DA27" s="75"/>
      <c r="DB27" s="75"/>
      <c r="DC27" s="75"/>
      <c r="DD27" s="75"/>
      <c r="DE27" s="75"/>
      <c r="DF27" s="75"/>
      <c r="DG27" s="75"/>
      <c r="DH27" s="75"/>
      <c r="DI27" s="75"/>
      <c r="DJ27" s="75"/>
      <c r="DK27" s="75"/>
      <c r="DL27" s="75"/>
      <c r="DM27" s="75"/>
      <c r="DN27" s="75"/>
      <c r="DO27" s="75"/>
      <c r="DP27" s="75"/>
      <c r="DQ27" s="75"/>
      <c r="DR27" s="75"/>
      <c r="DS27" s="75"/>
      <c r="DT27" s="75"/>
      <c r="DU27" s="75"/>
      <c r="DV27" s="75"/>
      <c r="DW27" s="75"/>
      <c r="DX27" s="75"/>
      <c r="DY27" s="75"/>
      <c r="DZ27" s="75"/>
      <c r="EA27" s="75"/>
      <c r="EB27" s="75"/>
      <c r="EC27" s="75"/>
      <c r="ED27" s="75"/>
      <c r="EE27" s="75"/>
      <c r="EF27" s="75"/>
      <c r="EG27" s="75"/>
    </row>
    <row r="28" spans="1:137" s="77" customFormat="1" ht="20.25">
      <c r="A28" s="75"/>
      <c r="B28" s="81" t="s">
        <v>432</v>
      </c>
      <c r="C28" s="504" t="s">
        <v>439</v>
      </c>
      <c r="D28" s="504"/>
      <c r="E28" s="504"/>
      <c r="F28" s="100">
        <v>4</v>
      </c>
      <c r="G28" s="75"/>
      <c r="H28" s="75"/>
      <c r="I28" s="83" t="str">
        <v xml:space="preserve">Si el hecho llegara a presentarse, tendría bajo impacto o efecto sobre la entidad.
</v>
      </c>
      <c r="J28" s="83"/>
      <c r="K28" s="83"/>
      <c r="L28" s="83"/>
      <c r="M28" s="83"/>
      <c r="N28" s="83"/>
      <c r="O28" s="83"/>
      <c r="P28" s="83"/>
      <c r="Q28" s="83"/>
      <c r="R28" s="83"/>
      <c r="S28" s="83"/>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5"/>
      <c r="BG28" s="75"/>
      <c r="BH28" s="75"/>
      <c r="BI28" s="75"/>
      <c r="BJ28" s="75"/>
      <c r="BK28" s="75"/>
      <c r="BL28" s="75"/>
      <c r="BM28" s="75"/>
      <c r="BN28" s="75"/>
      <c r="BO28" s="75"/>
      <c r="BP28" s="75"/>
      <c r="BQ28" s="75"/>
      <c r="BR28" s="75"/>
      <c r="BS28" s="75"/>
      <c r="BT28" s="75"/>
      <c r="BU28" s="75"/>
      <c r="BV28" s="75"/>
      <c r="BW28" s="75"/>
      <c r="BX28" s="75"/>
      <c r="BY28" s="75"/>
      <c r="BZ28" s="75"/>
      <c r="CA28" s="75"/>
      <c r="CB28" s="75"/>
      <c r="CC28" s="75"/>
      <c r="CD28" s="75"/>
      <c r="CE28" s="75"/>
      <c r="CF28" s="75"/>
      <c r="CG28" s="75"/>
      <c r="CH28" s="75"/>
      <c r="CI28" s="75"/>
      <c r="CJ28" s="75"/>
      <c r="CK28" s="75"/>
      <c r="CL28" s="75"/>
      <c r="CM28" s="75"/>
      <c r="CN28" s="75"/>
      <c r="CO28" s="75"/>
      <c r="CP28" s="75"/>
      <c r="CQ28" s="75"/>
      <c r="CR28" s="75"/>
      <c r="CS28" s="75"/>
      <c r="CT28" s="75"/>
      <c r="CU28" s="75"/>
      <c r="CV28" s="75"/>
      <c r="CW28" s="75"/>
      <c r="CX28" s="75"/>
      <c r="CY28" s="75"/>
      <c r="CZ28" s="75"/>
      <c r="DA28" s="75"/>
      <c r="DB28" s="75"/>
      <c r="DC28" s="75"/>
      <c r="DD28" s="75"/>
      <c r="DE28" s="75"/>
      <c r="DF28" s="75"/>
      <c r="DG28" s="75"/>
      <c r="DH28" s="75"/>
      <c r="DI28" s="75"/>
      <c r="DJ28" s="75"/>
      <c r="DK28" s="75"/>
      <c r="DL28" s="75"/>
      <c r="DM28" s="75"/>
      <c r="DN28" s="75"/>
      <c r="DO28" s="75"/>
      <c r="DP28" s="75"/>
      <c r="DQ28" s="75"/>
      <c r="DR28" s="75"/>
      <c r="DS28" s="75"/>
      <c r="DT28" s="75"/>
      <c r="DU28" s="75"/>
      <c r="DV28" s="75"/>
      <c r="DW28" s="75"/>
      <c r="DX28" s="75"/>
      <c r="DY28" s="75"/>
      <c r="DZ28" s="75"/>
      <c r="EA28" s="75"/>
      <c r="EB28" s="75"/>
      <c r="EC28" s="75"/>
      <c r="ED28" s="75"/>
      <c r="EE28" s="75"/>
      <c r="EF28" s="75"/>
      <c r="EG28" s="75"/>
    </row>
    <row r="29" spans="1:137" s="77" customFormat="1" ht="20.25">
      <c r="A29" s="75"/>
      <c r="B29" s="82" t="s">
        <v>434</v>
      </c>
      <c r="C29" s="504" t="s">
        <v>440</v>
      </c>
      <c r="D29" s="504"/>
      <c r="E29" s="504"/>
      <c r="F29" s="100">
        <v>5</v>
      </c>
      <c r="G29" s="75"/>
      <c r="H29" s="75"/>
      <c r="I29" s="83" t="str">
        <v xml:space="preserve">Si el hecho llegara a presentarse, tendría medianas consecuencias o efectos sobre la entidad.
</v>
      </c>
      <c r="J29" s="83"/>
      <c r="K29" s="83"/>
      <c r="L29" s="83"/>
      <c r="M29" s="83"/>
      <c r="N29" s="83"/>
      <c r="O29" s="83"/>
      <c r="P29" s="83"/>
      <c r="Q29" s="83"/>
      <c r="R29" s="83"/>
      <c r="S29" s="83"/>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5"/>
      <c r="BG29" s="75"/>
      <c r="BH29" s="75"/>
      <c r="BI29" s="75"/>
      <c r="BJ29" s="75"/>
      <c r="BK29" s="75"/>
      <c r="BL29" s="75"/>
      <c r="BM29" s="75"/>
      <c r="BN29" s="75"/>
      <c r="BO29" s="75"/>
      <c r="BP29" s="75"/>
      <c r="BQ29" s="75"/>
      <c r="BR29" s="75"/>
      <c r="BS29" s="75"/>
      <c r="BT29" s="75"/>
      <c r="BU29" s="75"/>
      <c r="BV29" s="75"/>
      <c r="BW29" s="75"/>
      <c r="BX29" s="75"/>
      <c r="BY29" s="75"/>
      <c r="BZ29" s="75"/>
      <c r="CA29" s="75"/>
      <c r="CB29" s="75"/>
      <c r="CC29" s="75"/>
      <c r="CD29" s="75"/>
      <c r="CE29" s="75"/>
      <c r="CF29" s="75"/>
      <c r="CG29" s="75"/>
      <c r="CH29" s="75"/>
      <c r="CI29" s="75"/>
      <c r="CJ29" s="75"/>
      <c r="CK29" s="75"/>
      <c r="CL29" s="75"/>
      <c r="CM29" s="75"/>
      <c r="CN29" s="75"/>
      <c r="CO29" s="75"/>
      <c r="CP29" s="75"/>
      <c r="CQ29" s="75"/>
      <c r="CR29" s="75"/>
      <c r="CS29" s="75"/>
      <c r="CT29" s="75"/>
      <c r="CU29" s="75"/>
      <c r="CV29" s="75"/>
      <c r="CW29" s="75"/>
      <c r="CX29" s="75"/>
      <c r="CY29" s="75"/>
      <c r="CZ29" s="75"/>
      <c r="DA29" s="75"/>
      <c r="DB29" s="75"/>
      <c r="DC29" s="75"/>
      <c r="DD29" s="75"/>
      <c r="DE29" s="75"/>
      <c r="DF29" s="75"/>
      <c r="DG29" s="75"/>
      <c r="DH29" s="75"/>
      <c r="DI29" s="75"/>
      <c r="DJ29" s="75"/>
      <c r="DK29" s="75"/>
      <c r="DL29" s="75"/>
      <c r="DM29" s="75"/>
      <c r="DN29" s="75"/>
      <c r="DO29" s="75"/>
      <c r="DP29" s="75"/>
      <c r="DQ29" s="75"/>
      <c r="DR29" s="75"/>
      <c r="DS29" s="75"/>
      <c r="DT29" s="75"/>
      <c r="DU29" s="75"/>
      <c r="DV29" s="75"/>
      <c r="DW29" s="75"/>
      <c r="DX29" s="75"/>
      <c r="DY29" s="75"/>
      <c r="DZ29" s="75"/>
      <c r="EA29" s="75"/>
      <c r="EB29" s="75"/>
      <c r="EC29" s="75"/>
      <c r="ED29" s="75"/>
      <c r="EE29" s="75"/>
      <c r="EF29" s="75"/>
      <c r="EG29" s="75"/>
    </row>
    <row r="30" spans="1:137" s="77" customFormat="1" ht="20.25">
      <c r="A30" s="75"/>
      <c r="B30" s="83"/>
      <c r="C30" s="74"/>
      <c r="D30" s="74"/>
      <c r="E30" s="74"/>
      <c r="F30" s="84"/>
      <c r="G30" s="75"/>
      <c r="H30" s="75"/>
      <c r="I30" s="83" t="str">
        <v xml:space="preserve">Si el hecho llegara a presentarse, tendría altas consecuencias o efectos sobre la entidad
</v>
      </c>
      <c r="J30" s="83"/>
      <c r="K30" s="83"/>
      <c r="L30" s="83"/>
      <c r="M30" s="83"/>
      <c r="N30" s="83"/>
      <c r="O30" s="83"/>
      <c r="P30" s="83"/>
      <c r="Q30" s="83"/>
      <c r="R30" s="83"/>
      <c r="S30" s="83"/>
      <c r="T30" s="75"/>
      <c r="U30" s="75"/>
      <c r="V30" s="75"/>
      <c r="W30" s="75"/>
      <c r="X30" s="75"/>
      <c r="Y30" s="75"/>
      <c r="Z30" s="75"/>
      <c r="AA30" s="75"/>
      <c r="AB30" s="75"/>
      <c r="AC30" s="75"/>
      <c r="AD30" s="75"/>
      <c r="AE30" s="75"/>
      <c r="AF30" s="75"/>
      <c r="AG30" s="75"/>
      <c r="AH30" s="75"/>
      <c r="AI30" s="75"/>
      <c r="AJ30" s="75"/>
      <c r="AK30" s="75"/>
      <c r="AL30" s="75"/>
      <c r="AM30" s="75"/>
      <c r="AN30" s="75"/>
      <c r="AO30" s="75"/>
      <c r="AP30" s="75"/>
      <c r="AQ30" s="75"/>
      <c r="AR30" s="75"/>
      <c r="AS30" s="75"/>
      <c r="AT30" s="75"/>
      <c r="AU30" s="75"/>
      <c r="AV30" s="75"/>
      <c r="AW30" s="75"/>
      <c r="AX30" s="75"/>
      <c r="AY30" s="75"/>
      <c r="AZ30" s="75"/>
      <c r="BA30" s="75"/>
      <c r="BB30" s="75"/>
      <c r="BC30" s="75"/>
      <c r="BD30" s="75"/>
      <c r="BE30" s="75"/>
      <c r="BF30" s="75"/>
      <c r="BG30" s="75"/>
      <c r="BH30" s="75"/>
      <c r="BI30" s="75"/>
      <c r="BJ30" s="75"/>
      <c r="BK30" s="75"/>
      <c r="BL30" s="75"/>
      <c r="BM30" s="75"/>
      <c r="BN30" s="75"/>
      <c r="BO30" s="75"/>
      <c r="BP30" s="75"/>
      <c r="BQ30" s="75"/>
      <c r="BR30" s="75"/>
      <c r="BS30" s="75"/>
      <c r="BT30" s="75"/>
      <c r="BU30" s="75"/>
      <c r="BV30" s="75"/>
      <c r="BW30" s="75"/>
      <c r="BX30" s="75"/>
      <c r="BY30" s="75"/>
      <c r="BZ30" s="75"/>
      <c r="CA30" s="75"/>
      <c r="CB30" s="75"/>
      <c r="CC30" s="75"/>
      <c r="CD30" s="75"/>
      <c r="CE30" s="75"/>
      <c r="CF30" s="75"/>
      <c r="CG30" s="75"/>
      <c r="CH30" s="75"/>
      <c r="CI30" s="75"/>
      <c r="CJ30" s="75"/>
      <c r="CK30" s="75"/>
      <c r="CL30" s="75"/>
      <c r="CM30" s="75"/>
      <c r="CN30" s="75"/>
      <c r="CO30" s="75"/>
      <c r="CP30" s="75"/>
      <c r="CQ30" s="75"/>
      <c r="CR30" s="75"/>
      <c r="CS30" s="75"/>
      <c r="CT30" s="75"/>
      <c r="CU30" s="75"/>
      <c r="CV30" s="75"/>
      <c r="CW30" s="75"/>
      <c r="CX30" s="75"/>
      <c r="CY30" s="75"/>
      <c r="CZ30" s="75"/>
      <c r="DA30" s="75"/>
      <c r="DB30" s="75"/>
      <c r="DC30" s="75"/>
      <c r="DD30" s="75"/>
      <c r="DE30" s="75"/>
      <c r="DF30" s="75"/>
      <c r="DG30" s="75"/>
      <c r="DH30" s="75"/>
      <c r="DI30" s="75"/>
      <c r="DJ30" s="75"/>
      <c r="DK30" s="75"/>
      <c r="DL30" s="75"/>
      <c r="DM30" s="75"/>
      <c r="DN30" s="75"/>
      <c r="DO30" s="75"/>
      <c r="DP30" s="75"/>
      <c r="DQ30" s="75"/>
      <c r="DR30" s="75"/>
      <c r="DS30" s="75"/>
      <c r="DT30" s="75"/>
      <c r="DU30" s="75"/>
      <c r="DV30" s="75"/>
      <c r="DW30" s="75"/>
      <c r="DX30" s="75"/>
      <c r="DY30" s="75"/>
      <c r="DZ30" s="75"/>
      <c r="EA30" s="75"/>
      <c r="EB30" s="75"/>
      <c r="EC30" s="75"/>
      <c r="ED30" s="75"/>
      <c r="EE30" s="75"/>
      <c r="EF30" s="75"/>
      <c r="EG30" s="75"/>
    </row>
    <row r="31" spans="1:137" s="75" customFormat="1" ht="20.25">
      <c r="B31" s="85"/>
      <c r="C31" s="85"/>
      <c r="D31" s="85"/>
      <c r="E31" s="85"/>
      <c r="F31" s="84"/>
      <c r="I31" s="83" t="str">
        <v xml:space="preserve">Si el hecho llegara a presentarse, tendría desastrosas consecuencias o efectos sobre la entidad.
</v>
      </c>
      <c r="J31" s="83"/>
      <c r="K31" s="83"/>
      <c r="L31" s="83"/>
      <c r="M31" s="83"/>
      <c r="N31" s="83"/>
      <c r="O31" s="83"/>
      <c r="P31" s="83"/>
      <c r="Q31" s="83"/>
      <c r="R31" s="83"/>
      <c r="S31" s="83"/>
    </row>
    <row r="32" spans="1:137" s="75" customFormat="1" ht="20.25">
      <c r="B32" s="98"/>
      <c r="C32" s="506" t="s">
        <v>297</v>
      </c>
      <c r="D32" s="506"/>
      <c r="E32" s="506"/>
      <c r="F32" s="84"/>
      <c r="I32" s="83"/>
      <c r="J32" s="83"/>
      <c r="K32" s="83"/>
      <c r="L32" s="83"/>
      <c r="M32" s="83"/>
      <c r="N32" s="83"/>
      <c r="O32" s="83"/>
      <c r="P32" s="83"/>
      <c r="Q32" s="83"/>
      <c r="R32" s="83"/>
      <c r="S32" s="83"/>
    </row>
    <row r="33" spans="2:19" s="75" customFormat="1" ht="20.25">
      <c r="B33" s="66" t="s">
        <v>427</v>
      </c>
      <c r="C33" s="504" t="s">
        <v>298</v>
      </c>
      <c r="D33" s="504"/>
      <c r="E33" s="504"/>
      <c r="F33" s="101">
        <v>1</v>
      </c>
      <c r="I33" s="83" t="str" cm="1">
        <f t="array" ref="I33:I37">IF(I10='8- Políticas de Administración '!$C$16,'8- Políticas de Administración '!$C$17:$C$21,IF(I10='8- Políticas de Administración '!$C$24,'8- Políticas de Administración '!$C$25:$C$29,IF(I10='8- Políticas de Administración '!$C$32,'8- Políticas de Administración '!$C$33:$C$37,IF(I10='8- Políticas de Administración '!$C$40,'8- Políticas de Administración '!$C$41:$C$45,IF(I10='8- Políticas de Administración '!$C$48,'8- Políticas de Administración '!$C$49:$C$53,IF(I10='8- Políticas de Administración '!$C$56,'8- Políticas de Administración '!$C$57:$C$61))))))</f>
        <v xml:space="preserve">Si el hecho llegara a presentarse, tendría consecuencias o efectos mínimos sobre la entidad.
</v>
      </c>
      <c r="J33" s="83"/>
      <c r="K33" s="83"/>
      <c r="L33" s="83"/>
      <c r="M33" s="83"/>
      <c r="N33" s="83"/>
      <c r="O33" s="83"/>
      <c r="P33" s="83"/>
      <c r="Q33" s="83"/>
      <c r="R33" s="83"/>
      <c r="S33" s="83"/>
    </row>
    <row r="34" spans="2:19" s="75" customFormat="1" ht="20.25">
      <c r="B34" s="70" t="s">
        <v>428</v>
      </c>
      <c r="C34" s="504" t="s">
        <v>321</v>
      </c>
      <c r="D34" s="504"/>
      <c r="E34" s="504"/>
      <c r="F34" s="101">
        <v>2</v>
      </c>
      <c r="I34" s="83" t="str">
        <v xml:space="preserve">Si el hecho llegara a presentarse, tendría bajo impacto o efecto sobre la entidad.
</v>
      </c>
      <c r="J34" s="83"/>
      <c r="K34" s="83"/>
      <c r="L34" s="83"/>
      <c r="M34" s="83"/>
      <c r="N34" s="83"/>
      <c r="O34" s="83"/>
      <c r="P34" s="83"/>
      <c r="Q34" s="83"/>
      <c r="R34" s="83"/>
      <c r="S34" s="83"/>
    </row>
    <row r="35" spans="2:19" s="75" customFormat="1" ht="20.25">
      <c r="B35" s="71" t="s">
        <v>430</v>
      </c>
      <c r="C35" s="504" t="s">
        <v>314</v>
      </c>
      <c r="D35" s="504"/>
      <c r="E35" s="504"/>
      <c r="F35" s="101">
        <v>3</v>
      </c>
      <c r="I35" s="83" t="str">
        <v xml:space="preserve">Si el hecho llegara a presentarse, tendría medianas consecuencias o efectos sobre la entidad.
</v>
      </c>
      <c r="J35" s="83"/>
      <c r="K35" s="83"/>
      <c r="L35" s="83"/>
      <c r="M35" s="83"/>
      <c r="N35" s="83"/>
      <c r="O35" s="83"/>
      <c r="P35" s="83"/>
      <c r="Q35" s="83"/>
      <c r="R35" s="83"/>
      <c r="S35" s="83"/>
    </row>
    <row r="36" spans="2:19" s="75" customFormat="1" ht="20.25">
      <c r="B36" s="72" t="s">
        <v>432</v>
      </c>
      <c r="C36" s="504" t="s">
        <v>441</v>
      </c>
      <c r="D36" s="504"/>
      <c r="E36" s="504"/>
      <c r="F36" s="101">
        <v>4</v>
      </c>
      <c r="I36" s="83" t="str">
        <v xml:space="preserve">Si el hecho llegara a presentarse, tendría altas consecuencias o efectos sobre la entidad
</v>
      </c>
      <c r="J36" s="83"/>
      <c r="K36" s="83"/>
      <c r="L36" s="83"/>
      <c r="M36" s="83"/>
      <c r="N36" s="83"/>
      <c r="O36" s="83"/>
      <c r="P36" s="83"/>
      <c r="Q36" s="83"/>
      <c r="R36" s="83"/>
      <c r="S36" s="83"/>
    </row>
    <row r="37" spans="2:19" s="75" customFormat="1" ht="20.25">
      <c r="B37" s="73" t="s">
        <v>434</v>
      </c>
      <c r="C37" s="504" t="s">
        <v>442</v>
      </c>
      <c r="D37" s="504"/>
      <c r="E37" s="504"/>
      <c r="F37" s="101">
        <v>5</v>
      </c>
      <c r="I37" s="83" t="str">
        <v xml:space="preserve">Si el hecho llegara a presentarse, tendría desastrosas consecuencias o efectos sobre la entidad.
</v>
      </c>
      <c r="J37" s="83"/>
      <c r="K37" s="83"/>
      <c r="L37" s="83"/>
      <c r="M37" s="83"/>
      <c r="N37" s="83"/>
      <c r="O37" s="83"/>
      <c r="P37" s="83"/>
      <c r="Q37" s="83"/>
      <c r="R37" s="83"/>
      <c r="S37" s="83"/>
    </row>
    <row r="38" spans="2:19" s="75" customFormat="1" ht="20.25">
      <c r="B38" s="85"/>
      <c r="C38" s="85"/>
      <c r="D38" s="85"/>
      <c r="E38" s="85"/>
      <c r="F38" s="84"/>
      <c r="I38" s="83"/>
      <c r="J38" s="83"/>
      <c r="K38" s="83"/>
      <c r="L38" s="83"/>
      <c r="M38" s="83"/>
      <c r="N38" s="83"/>
      <c r="O38" s="83"/>
      <c r="P38" s="83"/>
      <c r="Q38" s="83"/>
      <c r="R38" s="83"/>
      <c r="S38" s="83"/>
    </row>
    <row r="39" spans="2:19" s="75" customFormat="1" ht="20.25">
      <c r="B39" s="85"/>
      <c r="C39" s="85"/>
      <c r="D39" s="85"/>
      <c r="E39" s="85"/>
      <c r="F39" s="84"/>
    </row>
    <row r="40" spans="2:19" s="75" customFormat="1" ht="20.25">
      <c r="B40" s="76"/>
      <c r="C40" s="506" t="s">
        <v>433</v>
      </c>
      <c r="D40" s="506"/>
      <c r="E40" s="506"/>
      <c r="F40" s="84"/>
    </row>
    <row r="41" spans="2:19" s="75" customFormat="1" ht="20.25">
      <c r="B41" s="102" t="s">
        <v>427</v>
      </c>
      <c r="C41" s="504" t="s">
        <v>443</v>
      </c>
      <c r="D41" s="504"/>
      <c r="E41" s="504"/>
      <c r="F41" s="101">
        <v>1</v>
      </c>
    </row>
    <row r="42" spans="2:19" s="75" customFormat="1" ht="20.25">
      <c r="B42" s="103" t="s">
        <v>428</v>
      </c>
      <c r="C42" s="504" t="s">
        <v>444</v>
      </c>
      <c r="D42" s="504"/>
      <c r="E42" s="504"/>
      <c r="F42" s="101">
        <v>2</v>
      </c>
    </row>
    <row r="43" spans="2:19" s="75" customFormat="1" ht="20.25">
      <c r="B43" s="104" t="s">
        <v>430</v>
      </c>
      <c r="C43" s="504" t="s">
        <v>445</v>
      </c>
      <c r="D43" s="504"/>
      <c r="E43" s="504"/>
      <c r="F43" s="101">
        <v>3</v>
      </c>
    </row>
    <row r="44" spans="2:19" s="75" customFormat="1" ht="20.25">
      <c r="B44" s="105" t="s">
        <v>432</v>
      </c>
      <c r="C44" s="504" t="s">
        <v>446</v>
      </c>
      <c r="D44" s="504"/>
      <c r="E44" s="504"/>
      <c r="F44" s="101">
        <v>4</v>
      </c>
    </row>
    <row r="45" spans="2:19" s="75" customFormat="1" ht="20.25">
      <c r="B45" s="106" t="s">
        <v>434</v>
      </c>
      <c r="C45" s="504" t="s">
        <v>447</v>
      </c>
      <c r="D45" s="504"/>
      <c r="E45" s="504"/>
      <c r="F45" s="101">
        <v>5</v>
      </c>
    </row>
    <row r="46" spans="2:19" s="75" customFormat="1" ht="20.25">
      <c r="B46" s="83"/>
      <c r="C46" s="83" t="s">
        <v>448</v>
      </c>
      <c r="D46" s="83"/>
      <c r="F46" s="84"/>
    </row>
    <row r="47" spans="2:19" s="75" customFormat="1" ht="20.25">
      <c r="B47" s="83"/>
      <c r="C47" s="83"/>
      <c r="D47" s="83"/>
      <c r="F47" s="84"/>
    </row>
    <row r="48" spans="2:19" s="75" customFormat="1" ht="20.25">
      <c r="B48" s="76"/>
      <c r="C48" s="505" t="s">
        <v>449</v>
      </c>
      <c r="D48" s="505"/>
      <c r="E48" s="505"/>
      <c r="F48" s="84"/>
    </row>
    <row r="49" spans="2:6" s="75" customFormat="1" ht="20.25" customHeight="1">
      <c r="B49" s="78" t="s">
        <v>427</v>
      </c>
      <c r="C49" s="501" t="s">
        <v>450</v>
      </c>
      <c r="D49" s="502"/>
      <c r="E49" s="503"/>
      <c r="F49" s="69">
        <v>1</v>
      </c>
    </row>
    <row r="50" spans="2:6" s="75" customFormat="1" ht="20.25" customHeight="1">
      <c r="B50" s="79" t="s">
        <v>428</v>
      </c>
      <c r="C50" s="501" t="s">
        <v>451</v>
      </c>
      <c r="D50" s="502"/>
      <c r="E50" s="503"/>
      <c r="F50" s="69">
        <v>2</v>
      </c>
    </row>
    <row r="51" spans="2:6" s="75" customFormat="1" ht="20.25" customHeight="1">
      <c r="B51" s="80" t="s">
        <v>430</v>
      </c>
      <c r="C51" s="501" t="s">
        <v>452</v>
      </c>
      <c r="D51" s="502"/>
      <c r="E51" s="503"/>
      <c r="F51" s="69">
        <v>3</v>
      </c>
    </row>
    <row r="52" spans="2:6" s="75" customFormat="1" ht="20.25" customHeight="1">
      <c r="B52" s="81" t="s">
        <v>432</v>
      </c>
      <c r="C52" s="501" t="s">
        <v>453</v>
      </c>
      <c r="D52" s="502"/>
      <c r="E52" s="503"/>
      <c r="F52" s="69">
        <v>4</v>
      </c>
    </row>
    <row r="53" spans="2:6" s="75" customFormat="1" ht="20.25" customHeight="1">
      <c r="B53" s="82" t="s">
        <v>434</v>
      </c>
      <c r="C53" s="501" t="s">
        <v>454</v>
      </c>
      <c r="D53" s="502"/>
      <c r="E53" s="503"/>
      <c r="F53" s="69">
        <v>5</v>
      </c>
    </row>
    <row r="54" spans="2:6" s="75" customFormat="1" ht="20.25">
      <c r="B54" s="83"/>
      <c r="C54" s="83"/>
      <c r="D54" s="83"/>
      <c r="E54" s="83"/>
      <c r="F54" s="84"/>
    </row>
    <row r="55" spans="2:6" s="75" customFormat="1" ht="20.25"/>
    <row r="56" spans="2:6" s="75" customFormat="1" ht="20.25" customHeight="1">
      <c r="B56" s="76"/>
      <c r="C56" s="93" t="s">
        <v>425</v>
      </c>
      <c r="D56" s="93"/>
      <c r="E56" s="93"/>
      <c r="F56" s="84"/>
    </row>
    <row r="57" spans="2:6" s="75" customFormat="1" ht="20.25" customHeight="1">
      <c r="B57" s="78" t="s">
        <v>427</v>
      </c>
      <c r="C57" s="498" t="s">
        <v>455</v>
      </c>
      <c r="D57" s="499"/>
      <c r="E57" s="500"/>
      <c r="F57" s="69">
        <v>1</v>
      </c>
    </row>
    <row r="58" spans="2:6" s="75" customFormat="1" ht="20.25" customHeight="1">
      <c r="B58" s="79" t="s">
        <v>428</v>
      </c>
      <c r="C58" s="498" t="s">
        <v>456</v>
      </c>
      <c r="D58" s="499"/>
      <c r="E58" s="500"/>
      <c r="F58" s="69">
        <v>2</v>
      </c>
    </row>
    <row r="59" spans="2:6" s="75" customFormat="1" ht="20.25" customHeight="1">
      <c r="B59" s="80" t="s">
        <v>430</v>
      </c>
      <c r="C59" s="498" t="s">
        <v>457</v>
      </c>
      <c r="D59" s="499"/>
      <c r="E59" s="500"/>
      <c r="F59" s="69">
        <v>3</v>
      </c>
    </row>
    <row r="60" spans="2:6" s="75" customFormat="1" ht="20.25" customHeight="1">
      <c r="B60" s="81" t="s">
        <v>432</v>
      </c>
      <c r="C60" s="498" t="s">
        <v>458</v>
      </c>
      <c r="D60" s="499"/>
      <c r="E60" s="500"/>
      <c r="F60" s="69">
        <v>4</v>
      </c>
    </row>
    <row r="61" spans="2:6" s="75" customFormat="1" ht="20.25" customHeight="1">
      <c r="B61" s="82" t="s">
        <v>434</v>
      </c>
      <c r="C61" s="498" t="s">
        <v>459</v>
      </c>
      <c r="D61" s="499"/>
      <c r="E61" s="500"/>
      <c r="F61" s="69">
        <v>5</v>
      </c>
    </row>
    <row r="62" spans="2:6" s="75" customFormat="1" ht="20.25">
      <c r="E62" s="86"/>
    </row>
    <row r="63" spans="2:6" s="75" customFormat="1" ht="20.25">
      <c r="E63" s="86"/>
    </row>
    <row r="64" spans="2:6" s="75" customFormat="1" ht="20.25">
      <c r="E64" s="86"/>
    </row>
    <row r="65" spans="5:5" s="75" customFormat="1" ht="20.25">
      <c r="E65" s="86"/>
    </row>
    <row r="66" spans="5:5" s="75" customFormat="1" ht="20.25">
      <c r="E66" s="86"/>
    </row>
    <row r="67" spans="5:5" s="75" customFormat="1" ht="20.25">
      <c r="E67" s="86"/>
    </row>
    <row r="68" spans="5:5" s="75" customFormat="1" ht="20.25">
      <c r="E68" s="86"/>
    </row>
    <row r="69" spans="5:5" s="75" customFormat="1" ht="20.25">
      <c r="E69" s="86"/>
    </row>
    <row r="70" spans="5:5" s="75" customFormat="1" ht="20.25">
      <c r="E70" s="86"/>
    </row>
    <row r="71" spans="5:5" s="75" customFormat="1" ht="20.25">
      <c r="E71" s="86"/>
    </row>
    <row r="72" spans="5:5" s="75" customFormat="1" ht="20.25">
      <c r="E72" s="86"/>
    </row>
    <row r="73" spans="5:5" s="75" customFormat="1" ht="20.25">
      <c r="E73" s="86"/>
    </row>
    <row r="74" spans="5:5" s="75" customFormat="1" ht="20.25">
      <c r="E74" s="86"/>
    </row>
    <row r="75" spans="5:5" s="75" customFormat="1" ht="20.25">
      <c r="E75" s="86"/>
    </row>
    <row r="76" spans="5:5" s="75" customFormat="1" ht="20.25">
      <c r="E76" s="86"/>
    </row>
    <row r="77" spans="5:5" s="75" customFormat="1" ht="20.25">
      <c r="E77" s="86"/>
    </row>
    <row r="78" spans="5:5" s="75" customFormat="1" ht="20.25">
      <c r="E78" s="86"/>
    </row>
    <row r="79" spans="5:5" s="75" customFormat="1" ht="20.25">
      <c r="E79" s="86"/>
    </row>
    <row r="80" spans="5:5" s="75" customFormat="1" ht="20.25">
      <c r="E80" s="86"/>
    </row>
    <row r="81" spans="5:5" s="75" customFormat="1" ht="20.25">
      <c r="E81" s="86"/>
    </row>
    <row r="82" spans="5:5" s="75" customFormat="1" ht="20.25">
      <c r="E82" s="86"/>
    </row>
    <row r="83" spans="5:5" s="75" customFormat="1" ht="20.25">
      <c r="E83" s="86"/>
    </row>
    <row r="84" spans="5:5" s="75" customFormat="1" ht="20.25">
      <c r="E84" s="86"/>
    </row>
    <row r="85" spans="5:5" s="75" customFormat="1" ht="20.25">
      <c r="E85" s="86"/>
    </row>
    <row r="86" spans="5:5" s="75" customFormat="1" ht="20.25">
      <c r="E86" s="86"/>
    </row>
    <row r="87" spans="5:5" s="75" customFormat="1" ht="20.25">
      <c r="E87" s="86"/>
    </row>
    <row r="88" spans="5:5" s="75" customFormat="1" ht="20.25">
      <c r="E88" s="86"/>
    </row>
    <row r="89" spans="5:5" s="75" customFormat="1" ht="20.25">
      <c r="E89" s="86"/>
    </row>
    <row r="90" spans="5:5" s="75" customFormat="1" ht="20.25">
      <c r="E90" s="86"/>
    </row>
    <row r="91" spans="5:5" s="75" customFormat="1" ht="20.25">
      <c r="E91" s="86"/>
    </row>
    <row r="92" spans="5:5" s="75" customFormat="1" ht="20.25">
      <c r="E92" s="86"/>
    </row>
    <row r="93" spans="5:5" s="75" customFormat="1" ht="20.25">
      <c r="E93" s="86"/>
    </row>
    <row r="94" spans="5:5" s="75" customFormat="1" ht="20.25">
      <c r="E94" s="86"/>
    </row>
    <row r="95" spans="5:5" s="75" customFormat="1" ht="20.25">
      <c r="E95" s="86"/>
    </row>
    <row r="96" spans="5:5" s="75" customFormat="1" ht="20.25">
      <c r="E96" s="86"/>
    </row>
    <row r="97" spans="5:5" s="75" customFormat="1" ht="20.25">
      <c r="E97" s="86"/>
    </row>
    <row r="98" spans="5:5" s="75" customFormat="1" ht="20.25">
      <c r="E98" s="86"/>
    </row>
    <row r="99" spans="5:5" s="75" customFormat="1" ht="20.25">
      <c r="E99" s="86"/>
    </row>
    <row r="100" spans="5:5" s="75" customFormat="1" ht="20.25">
      <c r="E100" s="86"/>
    </row>
    <row r="101" spans="5:5" s="75" customFormat="1" ht="20.25">
      <c r="E101" s="86"/>
    </row>
    <row r="102" spans="5:5" s="75" customFormat="1" ht="20.25">
      <c r="E102" s="86"/>
    </row>
    <row r="103" spans="5:5" s="75" customFormat="1" ht="20.25">
      <c r="E103" s="86"/>
    </row>
    <row r="104" spans="5:5" s="75" customFormat="1" ht="20.25">
      <c r="E104" s="86"/>
    </row>
    <row r="105" spans="5:5" s="75" customFormat="1" ht="20.25">
      <c r="E105" s="86"/>
    </row>
    <row r="106" spans="5:5" s="75" customFormat="1" ht="20.25">
      <c r="E106" s="86"/>
    </row>
    <row r="107" spans="5:5" s="75" customFormat="1" ht="20.25">
      <c r="E107" s="86"/>
    </row>
    <row r="108" spans="5:5" s="75" customFormat="1" ht="20.25">
      <c r="E108" s="86"/>
    </row>
    <row r="109" spans="5:5" s="75" customFormat="1" ht="20.25">
      <c r="E109" s="86"/>
    </row>
    <row r="110" spans="5:5" s="75" customFormat="1" ht="20.25">
      <c r="E110" s="86"/>
    </row>
    <row r="111" spans="5:5" s="75" customFormat="1" ht="20.25">
      <c r="E111" s="86"/>
    </row>
    <row r="112" spans="5:5" s="75" customFormat="1" ht="20.25">
      <c r="E112" s="86"/>
    </row>
    <row r="113" spans="5:5" s="75" customFormat="1" ht="20.25">
      <c r="E113" s="86"/>
    </row>
    <row r="114" spans="5:5" s="75" customFormat="1" ht="20.25">
      <c r="E114" s="86"/>
    </row>
    <row r="115" spans="5:5" s="75" customFormat="1" ht="20.25">
      <c r="E115" s="86"/>
    </row>
    <row r="116" spans="5:5" s="75" customFormat="1" ht="20.25">
      <c r="E116" s="86"/>
    </row>
    <row r="117" spans="5:5" s="75" customFormat="1" ht="20.25">
      <c r="E117" s="86"/>
    </row>
    <row r="118" spans="5:5" s="75" customFormat="1" ht="20.25">
      <c r="E118" s="86"/>
    </row>
    <row r="119" spans="5:5" s="75" customFormat="1" ht="20.25">
      <c r="E119" s="86"/>
    </row>
    <row r="120" spans="5:5" s="75" customFormat="1" ht="20.25">
      <c r="E120" s="86"/>
    </row>
    <row r="121" spans="5:5" s="75" customFormat="1" ht="20.25">
      <c r="E121" s="86"/>
    </row>
    <row r="122" spans="5:5" s="75" customFormat="1" ht="20.25">
      <c r="E122" s="86"/>
    </row>
    <row r="123" spans="5:5" s="75" customFormat="1" ht="20.25">
      <c r="E123" s="86"/>
    </row>
    <row r="124" spans="5:5" s="75" customFormat="1" ht="20.25">
      <c r="E124" s="86"/>
    </row>
    <row r="125" spans="5:5" s="75" customFormat="1" ht="20.25">
      <c r="E125" s="86"/>
    </row>
    <row r="126" spans="5:5" s="75" customFormat="1" ht="20.25">
      <c r="E126" s="86"/>
    </row>
    <row r="127" spans="5:5" s="75" customFormat="1" ht="20.25">
      <c r="E127" s="86"/>
    </row>
    <row r="128" spans="5:5" s="75" customFormat="1" ht="20.25">
      <c r="E128" s="86"/>
    </row>
    <row r="129" spans="5:5" s="75" customFormat="1" ht="20.25">
      <c r="E129" s="86"/>
    </row>
    <row r="130" spans="5:5" s="75" customFormat="1" ht="20.25">
      <c r="E130" s="86"/>
    </row>
    <row r="131" spans="5:5" s="75" customFormat="1" ht="20.25">
      <c r="E131" s="86"/>
    </row>
    <row r="132" spans="5:5" s="75" customFormat="1" ht="20.25">
      <c r="E132" s="86"/>
    </row>
    <row r="133" spans="5:5" s="75" customFormat="1" ht="20.25">
      <c r="E133" s="86"/>
    </row>
    <row r="134" spans="5:5" s="75" customFormat="1" ht="20.25">
      <c r="E134" s="86"/>
    </row>
    <row r="135" spans="5:5" s="75" customFormat="1" ht="20.25">
      <c r="E135" s="86"/>
    </row>
    <row r="136" spans="5:5" s="75" customFormat="1" ht="20.25">
      <c r="E136" s="86"/>
    </row>
    <row r="137" spans="5:5" s="75" customFormat="1" ht="20.25">
      <c r="E137" s="86"/>
    </row>
    <row r="138" spans="5:5" s="75" customFormat="1" ht="20.25">
      <c r="E138" s="86"/>
    </row>
    <row r="139" spans="5:5" s="75" customFormat="1" ht="20.25">
      <c r="E139" s="86"/>
    </row>
    <row r="140" spans="5:5" s="75" customFormat="1" ht="20.25">
      <c r="E140" s="86"/>
    </row>
    <row r="141" spans="5:5" s="75" customFormat="1" ht="20.25">
      <c r="E141" s="86"/>
    </row>
    <row r="142" spans="5:5" s="75" customFormat="1" ht="20.25">
      <c r="E142" s="86"/>
    </row>
    <row r="143" spans="5:5" s="75" customFormat="1" ht="20.25">
      <c r="E143" s="86"/>
    </row>
    <row r="144" spans="5:5" s="75" customFormat="1" ht="20.25">
      <c r="E144" s="86"/>
    </row>
    <row r="145" spans="5:5" s="75" customFormat="1" ht="20.25">
      <c r="E145" s="86"/>
    </row>
    <row r="146" spans="5:5" s="75" customFormat="1" ht="20.25">
      <c r="E146" s="86"/>
    </row>
    <row r="147" spans="5:5" s="75" customFormat="1" ht="20.25">
      <c r="E147" s="86"/>
    </row>
    <row r="148" spans="5:5" s="75" customFormat="1" ht="20.25">
      <c r="E148" s="86"/>
    </row>
    <row r="149" spans="5:5" s="75" customFormat="1" ht="20.25">
      <c r="E149" s="86"/>
    </row>
    <row r="150" spans="5:5" s="75" customFormat="1" ht="20.25">
      <c r="E150" s="86"/>
    </row>
    <row r="151" spans="5:5" s="75" customFormat="1" ht="20.25">
      <c r="E151" s="86"/>
    </row>
    <row r="152" spans="5:5" s="75" customFormat="1" ht="20.25">
      <c r="E152" s="86"/>
    </row>
    <row r="153" spans="5:5" s="75" customFormat="1" ht="20.25">
      <c r="E153" s="86"/>
    </row>
    <row r="154" spans="5:5" s="75" customFormat="1" ht="20.25">
      <c r="E154" s="86"/>
    </row>
    <row r="155" spans="5:5" s="75" customFormat="1" ht="20.25">
      <c r="E155" s="86"/>
    </row>
    <row r="156" spans="5:5" s="75" customFormat="1" ht="20.25">
      <c r="E156" s="86"/>
    </row>
    <row r="157" spans="5:5" s="75" customFormat="1" ht="20.25">
      <c r="E157" s="86"/>
    </row>
    <row r="158" spans="5:5" s="75" customFormat="1" ht="20.25">
      <c r="E158" s="86"/>
    </row>
    <row r="159" spans="5:5" s="75" customFormat="1" ht="20.25">
      <c r="E159" s="86"/>
    </row>
    <row r="160" spans="5:5" s="75" customFormat="1" ht="20.25">
      <c r="E160" s="86"/>
    </row>
    <row r="161" spans="5:5" s="75" customFormat="1" ht="20.25">
      <c r="E161" s="86"/>
    </row>
    <row r="162" spans="5:5" s="75" customFormat="1" ht="20.25">
      <c r="E162" s="86"/>
    </row>
    <row r="163" spans="5:5" s="75" customFormat="1" ht="20.25">
      <c r="E163" s="86"/>
    </row>
    <row r="164" spans="5:5" s="75" customFormat="1" ht="20.25">
      <c r="E164" s="86"/>
    </row>
    <row r="165" spans="5:5" s="75" customFormat="1" ht="20.25">
      <c r="E165" s="86"/>
    </row>
    <row r="166" spans="5:5" s="75" customFormat="1" ht="20.25">
      <c r="E166" s="86"/>
    </row>
    <row r="167" spans="5:5" s="75" customFormat="1" ht="20.25">
      <c r="E167" s="86"/>
    </row>
    <row r="168" spans="5:5" s="75" customFormat="1" ht="20.25">
      <c r="E168" s="86"/>
    </row>
    <row r="169" spans="5:5" s="75" customFormat="1" ht="20.25">
      <c r="E169" s="86"/>
    </row>
    <row r="170" spans="5:5" s="75" customFormat="1" ht="20.25">
      <c r="E170" s="86"/>
    </row>
    <row r="171" spans="5:5" s="75" customFormat="1" ht="20.25">
      <c r="E171" s="86"/>
    </row>
    <row r="172" spans="5:5" s="75" customFormat="1" ht="20.25">
      <c r="E172" s="86"/>
    </row>
    <row r="173" spans="5:5" s="75" customFormat="1" ht="20.25">
      <c r="E173" s="86"/>
    </row>
    <row r="174" spans="5:5" s="75" customFormat="1" ht="20.25">
      <c r="E174" s="86"/>
    </row>
    <row r="175" spans="5:5" s="75" customFormat="1" ht="20.25">
      <c r="E175" s="86"/>
    </row>
    <row r="176" spans="5:5" s="75" customFormat="1" ht="20.25">
      <c r="E176" s="86"/>
    </row>
    <row r="177" spans="5:5" s="75" customFormat="1" ht="20.25">
      <c r="E177" s="86"/>
    </row>
    <row r="178" spans="5:5" s="75" customFormat="1" ht="20.25">
      <c r="E178" s="86"/>
    </row>
    <row r="179" spans="5:5" s="75" customFormat="1" ht="20.25">
      <c r="E179" s="86"/>
    </row>
    <row r="180" spans="5:5" s="75" customFormat="1" ht="20.25">
      <c r="E180" s="86"/>
    </row>
    <row r="181" spans="5:5" s="75" customFormat="1" ht="20.25">
      <c r="E181" s="86"/>
    </row>
    <row r="182" spans="5:5" s="75" customFormat="1" ht="20.25">
      <c r="E182" s="86"/>
    </row>
    <row r="183" spans="5:5" s="75" customFormat="1" ht="20.25">
      <c r="E183" s="86"/>
    </row>
    <row r="184" spans="5:5" s="75" customFormat="1" ht="20.25">
      <c r="E184" s="86"/>
    </row>
    <row r="185" spans="5:5" s="75" customFormat="1" ht="20.25">
      <c r="E185" s="86"/>
    </row>
    <row r="186" spans="5:5" s="75" customFormat="1" ht="20.25">
      <c r="E186" s="86"/>
    </row>
    <row r="187" spans="5:5" s="75" customFormat="1" ht="20.25">
      <c r="E187" s="86"/>
    </row>
    <row r="188" spans="5:5" s="75" customFormat="1" ht="20.25">
      <c r="E188" s="86"/>
    </row>
    <row r="189" spans="5:5" s="75" customFormat="1" ht="20.25">
      <c r="E189" s="86"/>
    </row>
    <row r="190" spans="5:5" s="75" customFormat="1" ht="20.25">
      <c r="E190" s="86"/>
    </row>
    <row r="191" spans="5:5" s="75" customFormat="1" ht="20.25">
      <c r="E191" s="86"/>
    </row>
    <row r="192" spans="5:5" s="75" customFormat="1" ht="20.25">
      <c r="E192" s="86"/>
    </row>
    <row r="193" spans="5:5" s="75" customFormat="1" ht="20.25">
      <c r="E193" s="86"/>
    </row>
    <row r="194" spans="5:5" s="75" customFormat="1" ht="20.25">
      <c r="E194" s="86"/>
    </row>
    <row r="195" spans="5:5" s="75" customFormat="1" ht="20.25">
      <c r="E195" s="86"/>
    </row>
    <row r="196" spans="5:5" s="75" customFormat="1" ht="20.25">
      <c r="E196" s="86"/>
    </row>
    <row r="197" spans="5:5" s="75" customFormat="1" ht="20.25">
      <c r="E197" s="86"/>
    </row>
    <row r="198" spans="5:5" s="75" customFormat="1" ht="20.25">
      <c r="E198" s="86"/>
    </row>
    <row r="199" spans="5:5" s="2" customFormat="1">
      <c r="E199" s="46"/>
    </row>
    <row r="200" spans="5:5" s="2" customFormat="1">
      <c r="E200" s="46"/>
    </row>
    <row r="201" spans="5:5" s="2" customFormat="1">
      <c r="E201" s="46"/>
    </row>
    <row r="202" spans="5:5" s="2" customFormat="1">
      <c r="E202" s="46"/>
    </row>
    <row r="203" spans="5:5" s="2" customFormat="1">
      <c r="E203" s="46"/>
    </row>
    <row r="204" spans="5:5" s="2" customFormat="1">
      <c r="E204" s="46"/>
    </row>
    <row r="205" spans="5:5" s="2" customFormat="1">
      <c r="E205" s="46"/>
    </row>
    <row r="206" spans="5:5" s="2" customFormat="1">
      <c r="E206" s="46"/>
    </row>
    <row r="207" spans="5:5" s="2" customFormat="1">
      <c r="E207" s="46"/>
    </row>
    <row r="208" spans="5:5" s="2" customFormat="1">
      <c r="E208" s="46"/>
    </row>
    <row r="209" spans="5:5" s="2" customFormat="1">
      <c r="E209" s="46"/>
    </row>
    <row r="210" spans="5:5" s="2" customFormat="1">
      <c r="E210" s="46"/>
    </row>
    <row r="211" spans="5:5" s="2" customFormat="1">
      <c r="E211" s="46"/>
    </row>
    <row r="212" spans="5:5" s="2" customFormat="1">
      <c r="E212" s="46"/>
    </row>
    <row r="213" spans="5:5" s="2" customFormat="1">
      <c r="E213" s="46"/>
    </row>
    <row r="214" spans="5:5" s="2" customFormat="1">
      <c r="E214" s="46"/>
    </row>
    <row r="215" spans="5:5" s="2" customFormat="1">
      <c r="E215" s="46"/>
    </row>
    <row r="216" spans="5:5" s="2" customFormat="1">
      <c r="E216" s="46"/>
    </row>
    <row r="217" spans="5:5" s="2" customFormat="1">
      <c r="E217" s="46"/>
    </row>
    <row r="218" spans="5:5" s="2" customFormat="1">
      <c r="E218" s="46"/>
    </row>
    <row r="219" spans="5:5" s="2" customFormat="1">
      <c r="E219" s="46"/>
    </row>
    <row r="220" spans="5:5" s="2" customFormat="1">
      <c r="E220" s="46"/>
    </row>
    <row r="221" spans="5:5" s="2" customFormat="1">
      <c r="E221" s="46"/>
    </row>
    <row r="222" spans="5:5" s="2" customFormat="1">
      <c r="E222" s="46"/>
    </row>
    <row r="223" spans="5:5" s="2" customFormat="1">
      <c r="E223" s="46"/>
    </row>
    <row r="224" spans="5:5" s="2" customFormat="1">
      <c r="E224" s="46"/>
    </row>
    <row r="225" spans="5:5" s="2" customFormat="1">
      <c r="E225" s="46"/>
    </row>
    <row r="226" spans="5:5" s="2" customFormat="1">
      <c r="E226" s="46"/>
    </row>
    <row r="227" spans="5:5" s="2" customFormat="1">
      <c r="E227" s="46"/>
    </row>
    <row r="228" spans="5:5" s="2" customFormat="1">
      <c r="E228" s="46"/>
    </row>
    <row r="229" spans="5:5" s="2" customFormat="1">
      <c r="E229" s="46"/>
    </row>
    <row r="230" spans="5:5" s="2" customFormat="1">
      <c r="E230" s="46"/>
    </row>
    <row r="231" spans="5:5" s="2" customFormat="1">
      <c r="E231" s="46"/>
    </row>
    <row r="232" spans="5:5" s="2" customFormat="1">
      <c r="E232" s="46"/>
    </row>
    <row r="233" spans="5:5" s="2" customFormat="1">
      <c r="E233" s="46"/>
    </row>
    <row r="234" spans="5:5" s="2" customFormat="1">
      <c r="E234" s="46"/>
    </row>
    <row r="235" spans="5:5" s="2" customFormat="1">
      <c r="E235" s="46"/>
    </row>
    <row r="236" spans="5:5" s="2" customFormat="1">
      <c r="E236" s="46"/>
    </row>
    <row r="237" spans="5:5" s="2" customFormat="1">
      <c r="E237" s="46"/>
    </row>
    <row r="238" spans="5:5" s="2" customFormat="1">
      <c r="E238" s="46"/>
    </row>
    <row r="239" spans="5:5" s="2" customFormat="1">
      <c r="E239" s="46"/>
    </row>
    <row r="240" spans="5:5" s="2" customFormat="1">
      <c r="E240" s="46"/>
    </row>
    <row r="241" spans="5:5" s="2" customFormat="1">
      <c r="E241" s="46"/>
    </row>
    <row r="242" spans="5:5" s="2" customFormat="1">
      <c r="E242" s="46"/>
    </row>
    <row r="243" spans="5:5" s="2" customFormat="1">
      <c r="E243" s="46"/>
    </row>
    <row r="244" spans="5:5" s="2" customFormat="1">
      <c r="E244" s="46"/>
    </row>
    <row r="245" spans="5:5" s="2" customFormat="1">
      <c r="E245" s="46"/>
    </row>
    <row r="246" spans="5:5" s="2" customFormat="1">
      <c r="E246" s="46"/>
    </row>
    <row r="247" spans="5:5" s="2" customFormat="1">
      <c r="E247" s="46"/>
    </row>
    <row r="248" spans="5:5" s="2" customFormat="1">
      <c r="E248" s="46"/>
    </row>
    <row r="249" spans="5:5" s="2" customFormat="1">
      <c r="E249" s="46"/>
    </row>
    <row r="250" spans="5:5" s="2" customFormat="1">
      <c r="E250" s="46"/>
    </row>
    <row r="251" spans="5:5" s="2" customFormat="1">
      <c r="E251" s="46"/>
    </row>
    <row r="252" spans="5:5" s="2" customFormat="1">
      <c r="E252" s="46"/>
    </row>
    <row r="253" spans="5:5" s="2" customFormat="1">
      <c r="E253" s="46"/>
    </row>
    <row r="254" spans="5:5" s="2" customFormat="1">
      <c r="E254" s="46"/>
    </row>
    <row r="255" spans="5:5" s="2" customFormat="1">
      <c r="E255" s="46"/>
    </row>
    <row r="256" spans="5:5" s="2" customFormat="1">
      <c r="E256" s="46"/>
    </row>
    <row r="257" spans="5:5" s="2" customFormat="1">
      <c r="E257" s="46"/>
    </row>
    <row r="258" spans="5:5" s="2" customFormat="1">
      <c r="E258" s="46"/>
    </row>
    <row r="259" spans="5:5" s="2" customFormat="1">
      <c r="E259" s="46"/>
    </row>
    <row r="260" spans="5:5" s="2" customFormat="1">
      <c r="E260" s="46"/>
    </row>
    <row r="261" spans="5:5" s="2" customFormat="1">
      <c r="E261" s="46"/>
    </row>
    <row r="262" spans="5:5" s="2" customFormat="1">
      <c r="E262" s="46"/>
    </row>
    <row r="263" spans="5:5" s="2" customFormat="1">
      <c r="E263" s="46"/>
    </row>
    <row r="264" spans="5:5" s="2" customFormat="1">
      <c r="E264" s="46"/>
    </row>
    <row r="265" spans="5:5" s="2" customFormat="1">
      <c r="E265" s="46"/>
    </row>
    <row r="266" spans="5:5" s="2" customFormat="1">
      <c r="E266" s="46"/>
    </row>
    <row r="267" spans="5:5" s="2" customFormat="1">
      <c r="E267" s="46"/>
    </row>
    <row r="268" spans="5:5" s="2" customFormat="1">
      <c r="E268" s="46"/>
    </row>
    <row r="269" spans="5:5" s="2" customFormat="1">
      <c r="E269" s="46"/>
    </row>
    <row r="270" spans="5:5" s="2" customFormat="1">
      <c r="E270" s="46"/>
    </row>
    <row r="271" spans="5:5" s="2" customFormat="1">
      <c r="E271" s="46"/>
    </row>
    <row r="272" spans="5:5" s="2" customFormat="1">
      <c r="E272" s="46"/>
    </row>
    <row r="273" spans="5:5" s="2" customFormat="1">
      <c r="E273" s="46"/>
    </row>
    <row r="274" spans="5:5" s="2" customFormat="1">
      <c r="E274" s="46"/>
    </row>
    <row r="275" spans="5:5" s="2" customFormat="1">
      <c r="E275" s="46"/>
    </row>
    <row r="276" spans="5:5" s="2" customFormat="1">
      <c r="E276" s="46"/>
    </row>
    <row r="277" spans="5:5" s="2" customFormat="1">
      <c r="E277" s="46"/>
    </row>
    <row r="278" spans="5:5" s="2" customFormat="1">
      <c r="E278" s="46"/>
    </row>
    <row r="279" spans="5:5" s="2" customFormat="1">
      <c r="E279" s="46"/>
    </row>
    <row r="280" spans="5:5" s="2" customFormat="1">
      <c r="E280" s="46"/>
    </row>
    <row r="281" spans="5:5" s="2" customFormat="1">
      <c r="E281" s="46"/>
    </row>
    <row r="282" spans="5:5" s="2" customFormat="1">
      <c r="E282" s="46"/>
    </row>
    <row r="283" spans="5:5" s="2" customFormat="1">
      <c r="E283" s="46"/>
    </row>
    <row r="284" spans="5:5" s="2" customFormat="1">
      <c r="E284" s="46"/>
    </row>
    <row r="285" spans="5:5" s="2" customFormat="1">
      <c r="E285" s="46"/>
    </row>
    <row r="286" spans="5:5" s="2" customFormat="1">
      <c r="E286" s="46"/>
    </row>
    <row r="287" spans="5:5" s="2" customFormat="1">
      <c r="E287" s="46"/>
    </row>
    <row r="288" spans="5:5" s="2" customFormat="1">
      <c r="E288" s="46"/>
    </row>
    <row r="289" spans="5:5" s="2" customFormat="1">
      <c r="E289" s="46"/>
    </row>
    <row r="290" spans="5:5" s="2" customFormat="1">
      <c r="E290" s="46"/>
    </row>
    <row r="291" spans="5:5" s="2" customFormat="1">
      <c r="E291" s="46"/>
    </row>
    <row r="292" spans="5:5" s="2" customFormat="1">
      <c r="E292" s="46"/>
    </row>
    <row r="293" spans="5:5" s="2" customFormat="1">
      <c r="E293" s="46"/>
    </row>
    <row r="294" spans="5:5" s="2" customFormat="1">
      <c r="E294" s="46"/>
    </row>
    <row r="295" spans="5:5" s="2" customFormat="1">
      <c r="E295" s="46"/>
    </row>
    <row r="296" spans="5:5" s="2" customFormat="1">
      <c r="E296" s="46"/>
    </row>
    <row r="297" spans="5:5" s="2" customFormat="1">
      <c r="E297" s="46"/>
    </row>
    <row r="298" spans="5:5" s="2" customFormat="1">
      <c r="E298" s="46"/>
    </row>
    <row r="299" spans="5:5" s="2" customFormat="1">
      <c r="E299" s="46"/>
    </row>
    <row r="300" spans="5:5" s="2" customFormat="1">
      <c r="E300" s="46"/>
    </row>
    <row r="301" spans="5:5" s="2" customFormat="1">
      <c r="E301" s="46"/>
    </row>
    <row r="302" spans="5:5" s="2" customFormat="1">
      <c r="E302" s="46"/>
    </row>
    <row r="303" spans="5:5" s="2" customFormat="1">
      <c r="E303" s="46"/>
    </row>
    <row r="304" spans="5:5" s="2" customFormat="1">
      <c r="E304" s="46"/>
    </row>
    <row r="305" spans="5:5" s="2" customFormat="1">
      <c r="E305" s="46"/>
    </row>
    <row r="306" spans="5:5" s="2" customFormat="1">
      <c r="E306" s="46"/>
    </row>
    <row r="307" spans="5:5" s="2" customFormat="1">
      <c r="E307" s="46"/>
    </row>
    <row r="308" spans="5:5" s="2" customFormat="1">
      <c r="E308" s="46"/>
    </row>
    <row r="309" spans="5:5" s="2" customFormat="1">
      <c r="E309" s="46"/>
    </row>
    <row r="310" spans="5:5" s="2" customFormat="1">
      <c r="E310" s="46"/>
    </row>
    <row r="311" spans="5:5" s="2" customFormat="1">
      <c r="E311" s="46"/>
    </row>
    <row r="312" spans="5:5" s="2" customFormat="1">
      <c r="E312" s="46"/>
    </row>
    <row r="313" spans="5:5" s="2" customFormat="1">
      <c r="E313" s="46"/>
    </row>
    <row r="314" spans="5:5" s="2" customFormat="1">
      <c r="E314" s="46"/>
    </row>
    <row r="315" spans="5:5" s="2" customFormat="1">
      <c r="E315" s="46"/>
    </row>
    <row r="316" spans="5:5" s="2" customFormat="1">
      <c r="E316" s="46"/>
    </row>
    <row r="317" spans="5:5" s="2" customFormat="1">
      <c r="E317" s="46"/>
    </row>
    <row r="318" spans="5:5" s="2" customFormat="1">
      <c r="E318" s="46"/>
    </row>
    <row r="319" spans="5:5" s="2" customFormat="1">
      <c r="E319" s="46"/>
    </row>
    <row r="320" spans="5:5" s="2" customFormat="1">
      <c r="E320" s="46"/>
    </row>
    <row r="321" spans="5:5" s="2" customFormat="1">
      <c r="E321" s="46"/>
    </row>
    <row r="322" spans="5:5" s="2" customFormat="1">
      <c r="E322" s="46"/>
    </row>
    <row r="323" spans="5:5" s="2" customFormat="1">
      <c r="E323" s="46"/>
    </row>
    <row r="324" spans="5:5" s="2" customFormat="1">
      <c r="E324" s="46"/>
    </row>
    <row r="325" spans="5:5" s="2" customFormat="1">
      <c r="E325" s="46"/>
    </row>
    <row r="326" spans="5:5" s="2" customFormat="1">
      <c r="E326" s="46"/>
    </row>
    <row r="327" spans="5:5" s="2" customFormat="1">
      <c r="E327" s="46"/>
    </row>
    <row r="328" spans="5:5" s="2" customFormat="1">
      <c r="E328" s="46"/>
    </row>
    <row r="329" spans="5:5" s="2" customFormat="1">
      <c r="E329" s="46"/>
    </row>
    <row r="330" spans="5:5" s="2" customFormat="1">
      <c r="E330" s="46"/>
    </row>
    <row r="331" spans="5:5" s="2" customFormat="1">
      <c r="E331" s="46"/>
    </row>
    <row r="332" spans="5:5" s="2" customFormat="1">
      <c r="E332" s="46"/>
    </row>
    <row r="333" spans="5:5" s="2" customFormat="1">
      <c r="E333" s="46"/>
    </row>
    <row r="334" spans="5:5" s="2" customFormat="1">
      <c r="E334" s="46"/>
    </row>
    <row r="335" spans="5:5" s="2" customFormat="1">
      <c r="E335" s="46"/>
    </row>
    <row r="336" spans="5:5" s="2" customFormat="1">
      <c r="E336" s="46"/>
    </row>
    <row r="337" spans="5:5" s="2" customFormat="1">
      <c r="E337" s="46"/>
    </row>
    <row r="338" spans="5:5" s="2" customFormat="1">
      <c r="E338" s="46"/>
    </row>
    <row r="339" spans="5:5" s="2" customFormat="1">
      <c r="E339" s="46"/>
    </row>
    <row r="340" spans="5:5" s="2" customFormat="1">
      <c r="E340" s="46"/>
    </row>
    <row r="341" spans="5:5" s="2" customFormat="1">
      <c r="E341" s="46"/>
    </row>
    <row r="342" spans="5:5" s="2" customFormat="1">
      <c r="E342" s="46"/>
    </row>
    <row r="343" spans="5:5" s="2" customFormat="1">
      <c r="E343" s="46"/>
    </row>
    <row r="344" spans="5:5" s="2" customFormat="1">
      <c r="E344" s="46"/>
    </row>
    <row r="345" spans="5:5" s="2" customFormat="1">
      <c r="E345" s="46"/>
    </row>
    <row r="346" spans="5:5" s="2" customFormat="1">
      <c r="E346" s="46"/>
    </row>
    <row r="347" spans="5:5" s="2" customFormat="1">
      <c r="E347" s="46"/>
    </row>
    <row r="348" spans="5:5" s="2" customFormat="1">
      <c r="E348" s="46"/>
    </row>
    <row r="349" spans="5:5" s="2" customFormat="1">
      <c r="E349" s="46"/>
    </row>
    <row r="350" spans="5:5" s="2" customFormat="1">
      <c r="E350" s="46"/>
    </row>
    <row r="351" spans="5:5" s="2" customFormat="1">
      <c r="E351" s="46"/>
    </row>
    <row r="352" spans="5:5" s="2" customFormat="1">
      <c r="E352" s="46"/>
    </row>
    <row r="353" spans="5:5" s="2" customFormat="1">
      <c r="E353" s="46"/>
    </row>
    <row r="354" spans="5:5" s="2" customFormat="1">
      <c r="E354" s="46"/>
    </row>
    <row r="355" spans="5:5" s="2" customFormat="1">
      <c r="E355" s="46"/>
    </row>
    <row r="356" spans="5:5" s="2" customFormat="1">
      <c r="E356" s="46"/>
    </row>
    <row r="357" spans="5:5" s="2" customFormat="1">
      <c r="E357" s="46"/>
    </row>
    <row r="358" spans="5:5" s="2" customFormat="1">
      <c r="E358" s="46"/>
    </row>
    <row r="359" spans="5:5" s="2" customFormat="1">
      <c r="E359" s="46"/>
    </row>
    <row r="360" spans="5:5" s="2" customFormat="1">
      <c r="E360" s="46"/>
    </row>
    <row r="361" spans="5:5" s="2" customFormat="1">
      <c r="E361" s="46"/>
    </row>
    <row r="362" spans="5:5" s="2" customFormat="1">
      <c r="E362" s="46"/>
    </row>
    <row r="363" spans="5:5" s="2" customFormat="1">
      <c r="E363" s="46"/>
    </row>
    <row r="364" spans="5:5" s="2" customFormat="1">
      <c r="E364" s="46"/>
    </row>
    <row r="365" spans="5:5" s="2" customFormat="1">
      <c r="E365" s="46"/>
    </row>
    <row r="366" spans="5:5" s="2" customFormat="1">
      <c r="E366" s="46"/>
    </row>
    <row r="367" spans="5:5" s="2" customFormat="1">
      <c r="E367" s="46"/>
    </row>
    <row r="368" spans="5:5" s="2" customFormat="1">
      <c r="E368" s="46"/>
    </row>
    <row r="369" spans="5:5" s="2" customFormat="1">
      <c r="E369" s="46"/>
    </row>
    <row r="370" spans="5:5" s="2" customFormat="1">
      <c r="E370" s="46"/>
    </row>
    <row r="371" spans="5:5" s="2" customFormat="1">
      <c r="E371" s="46"/>
    </row>
    <row r="372" spans="5:5" s="2" customFormat="1">
      <c r="E372" s="46"/>
    </row>
    <row r="373" spans="5:5" s="2" customFormat="1">
      <c r="E373" s="46"/>
    </row>
    <row r="374" spans="5:5" s="2" customFormat="1">
      <c r="E374" s="46"/>
    </row>
    <row r="375" spans="5:5" s="2" customFormat="1">
      <c r="E375" s="46"/>
    </row>
    <row r="376" spans="5:5" s="2" customFormat="1">
      <c r="E376" s="46"/>
    </row>
    <row r="377" spans="5:5" s="2" customFormat="1">
      <c r="E377" s="46"/>
    </row>
    <row r="378" spans="5:5" s="2" customFormat="1">
      <c r="E378" s="46"/>
    </row>
    <row r="379" spans="5:5" s="2" customFormat="1">
      <c r="E379" s="46"/>
    </row>
    <row r="380" spans="5:5" s="2" customFormat="1">
      <c r="E380" s="46"/>
    </row>
    <row r="381" spans="5:5" s="2" customFormat="1">
      <c r="E381" s="46"/>
    </row>
    <row r="382" spans="5:5" s="2" customFormat="1">
      <c r="E382" s="46"/>
    </row>
    <row r="383" spans="5:5" s="2" customFormat="1">
      <c r="E383" s="46"/>
    </row>
    <row r="384" spans="5:5" s="2" customFormat="1">
      <c r="E384" s="46"/>
    </row>
    <row r="385" spans="5:5" s="2" customFormat="1">
      <c r="E385" s="46"/>
    </row>
    <row r="386" spans="5:5" s="2" customFormat="1">
      <c r="E386" s="46"/>
    </row>
    <row r="387" spans="5:5" s="2" customFormat="1">
      <c r="E387" s="46"/>
    </row>
    <row r="388" spans="5:5" s="2" customFormat="1">
      <c r="E388" s="46"/>
    </row>
    <row r="389" spans="5:5" s="2" customFormat="1">
      <c r="E389" s="46"/>
    </row>
    <row r="390" spans="5:5" s="2" customFormat="1">
      <c r="E390" s="46"/>
    </row>
    <row r="391" spans="5:5" s="2" customFormat="1">
      <c r="E391" s="46"/>
    </row>
    <row r="392" spans="5:5" s="2" customFormat="1">
      <c r="E392" s="46"/>
    </row>
    <row r="393" spans="5:5" s="2" customFormat="1">
      <c r="E393" s="46"/>
    </row>
    <row r="394" spans="5:5" s="2" customFormat="1">
      <c r="E394" s="46"/>
    </row>
    <row r="395" spans="5:5" s="2" customFormat="1">
      <c r="E395" s="46"/>
    </row>
    <row r="396" spans="5:5" s="2" customFormat="1">
      <c r="E396" s="46"/>
    </row>
    <row r="397" spans="5:5" s="2" customFormat="1">
      <c r="E397" s="46"/>
    </row>
    <row r="398" spans="5:5" s="2" customFormat="1">
      <c r="E398" s="46"/>
    </row>
    <row r="399" spans="5:5" s="2" customFormat="1">
      <c r="E399" s="46"/>
    </row>
    <row r="400" spans="5:5" s="2" customFormat="1">
      <c r="E400" s="46"/>
    </row>
    <row r="401" spans="5:5" s="2" customFormat="1">
      <c r="E401" s="46"/>
    </row>
    <row r="402" spans="5:5" s="2" customFormat="1">
      <c r="E402" s="46"/>
    </row>
    <row r="403" spans="5:5" s="2" customFormat="1">
      <c r="E403" s="46"/>
    </row>
    <row r="404" spans="5:5" s="2" customFormat="1">
      <c r="E404" s="46"/>
    </row>
    <row r="405" spans="5:5" s="2" customFormat="1">
      <c r="E405" s="46"/>
    </row>
    <row r="406" spans="5:5" s="2" customFormat="1">
      <c r="E406" s="46"/>
    </row>
    <row r="407" spans="5:5" s="2" customFormat="1">
      <c r="E407" s="46"/>
    </row>
    <row r="408" spans="5:5" s="2" customFormat="1">
      <c r="E408" s="46"/>
    </row>
    <row r="409" spans="5:5" s="2" customFormat="1">
      <c r="E409" s="46"/>
    </row>
    <row r="410" spans="5:5" s="2" customFormat="1">
      <c r="E410" s="46"/>
    </row>
    <row r="411" spans="5:5" s="2" customFormat="1">
      <c r="E411" s="46"/>
    </row>
    <row r="412" spans="5:5" s="2" customFormat="1">
      <c r="E412" s="46"/>
    </row>
    <row r="413" spans="5:5" s="2" customFormat="1">
      <c r="E413" s="46"/>
    </row>
    <row r="414" spans="5:5" s="2" customFormat="1">
      <c r="E414" s="46"/>
    </row>
    <row r="415" spans="5:5" s="2" customFormat="1">
      <c r="E415" s="46"/>
    </row>
    <row r="416" spans="5:5" s="2" customFormat="1">
      <c r="E416" s="46"/>
    </row>
    <row r="417" spans="5:5" s="2" customFormat="1">
      <c r="E417" s="46"/>
    </row>
    <row r="418" spans="5:5" s="2" customFormat="1">
      <c r="E418" s="46"/>
    </row>
    <row r="419" spans="5:5" s="2" customFormat="1">
      <c r="E419" s="46"/>
    </row>
    <row r="420" spans="5:5" s="2" customFormat="1">
      <c r="E420" s="46"/>
    </row>
    <row r="421" spans="5:5" s="2" customFormat="1">
      <c r="E421" s="46"/>
    </row>
    <row r="422" spans="5:5" s="2" customFormat="1">
      <c r="E422" s="46"/>
    </row>
    <row r="423" spans="5:5" s="2" customFormat="1">
      <c r="E423" s="46"/>
    </row>
    <row r="424" spans="5:5" s="2" customFormat="1">
      <c r="E424" s="46"/>
    </row>
    <row r="425" spans="5:5" s="2" customFormat="1">
      <c r="E425" s="46"/>
    </row>
    <row r="426" spans="5:5" s="2" customFormat="1">
      <c r="E426" s="46"/>
    </row>
    <row r="427" spans="5:5" s="2" customFormat="1">
      <c r="E427" s="46"/>
    </row>
    <row r="428" spans="5:5" s="2" customFormat="1">
      <c r="E428" s="46"/>
    </row>
    <row r="429" spans="5:5" s="2" customFormat="1">
      <c r="E429" s="46"/>
    </row>
    <row r="430" spans="5:5" s="2" customFormat="1">
      <c r="E430" s="46"/>
    </row>
    <row r="431" spans="5:5" s="2" customFormat="1">
      <c r="E431" s="46"/>
    </row>
    <row r="432" spans="5:5" s="2" customFormat="1">
      <c r="E432" s="46"/>
    </row>
    <row r="433" spans="5:5" s="2" customFormat="1">
      <c r="E433" s="46"/>
    </row>
    <row r="434" spans="5:5" s="2" customFormat="1">
      <c r="E434" s="46"/>
    </row>
    <row r="435" spans="5:5" s="2" customFormat="1">
      <c r="E435" s="46"/>
    </row>
    <row r="436" spans="5:5" s="2" customFormat="1">
      <c r="E436" s="46"/>
    </row>
    <row r="437" spans="5:5" s="2" customFormat="1">
      <c r="E437" s="46"/>
    </row>
    <row r="438" spans="5:5" s="2" customFormat="1">
      <c r="E438" s="46"/>
    </row>
    <row r="439" spans="5:5" s="2" customFormat="1">
      <c r="E439" s="46"/>
    </row>
    <row r="440" spans="5:5" s="2" customFormat="1">
      <c r="E440" s="46"/>
    </row>
    <row r="441" spans="5:5" s="2" customFormat="1">
      <c r="E441" s="46"/>
    </row>
    <row r="442" spans="5:5" s="2" customFormat="1">
      <c r="E442" s="46"/>
    </row>
    <row r="443" spans="5:5" s="2" customFormat="1">
      <c r="E443" s="46"/>
    </row>
    <row r="444" spans="5:5" s="2" customFormat="1">
      <c r="E444" s="46"/>
    </row>
    <row r="445" spans="5:5" s="2" customFormat="1">
      <c r="E445" s="46"/>
    </row>
    <row r="446" spans="5:5" s="2" customFormat="1">
      <c r="E446" s="46"/>
    </row>
    <row r="447" spans="5:5" s="2" customFormat="1">
      <c r="E447" s="46"/>
    </row>
    <row r="448" spans="5:5" s="2" customFormat="1">
      <c r="E448" s="46"/>
    </row>
    <row r="449" spans="5:5" s="2" customFormat="1">
      <c r="E449" s="46"/>
    </row>
    <row r="450" spans="5:5" s="2" customFormat="1">
      <c r="E450" s="46"/>
    </row>
    <row r="451" spans="5:5" s="2" customFormat="1">
      <c r="E451" s="46"/>
    </row>
    <row r="452" spans="5:5" s="2" customFormat="1">
      <c r="E452" s="46"/>
    </row>
    <row r="453" spans="5:5" s="2" customFormat="1">
      <c r="E453" s="46"/>
    </row>
    <row r="454" spans="5:5" s="2" customFormat="1">
      <c r="E454" s="46"/>
    </row>
    <row r="455" spans="5:5" s="2" customFormat="1">
      <c r="E455" s="46"/>
    </row>
    <row r="456" spans="5:5" s="2" customFormat="1">
      <c r="E456" s="46"/>
    </row>
    <row r="457" spans="5:5" s="2" customFormat="1">
      <c r="E457" s="46"/>
    </row>
    <row r="458" spans="5:5" s="2" customFormat="1">
      <c r="E458" s="46"/>
    </row>
    <row r="459" spans="5:5" s="2" customFormat="1">
      <c r="E459" s="46"/>
    </row>
    <row r="460" spans="5:5" s="2" customFormat="1">
      <c r="E460" s="46"/>
    </row>
    <row r="461" spans="5:5" s="2" customFormat="1">
      <c r="E461" s="46"/>
    </row>
    <row r="462" spans="5:5" s="2" customFormat="1">
      <c r="E462" s="46"/>
    </row>
    <row r="463" spans="5:5" s="2" customFormat="1">
      <c r="E463" s="46"/>
    </row>
    <row r="464" spans="5:5" s="2" customFormat="1">
      <c r="E464" s="46"/>
    </row>
    <row r="465" spans="5:5" s="2" customFormat="1">
      <c r="E465" s="46"/>
    </row>
    <row r="466" spans="5:5" s="2" customFormat="1">
      <c r="E466" s="46"/>
    </row>
    <row r="467" spans="5:5" s="2" customFormat="1">
      <c r="E467" s="46"/>
    </row>
    <row r="468" spans="5:5" s="2" customFormat="1">
      <c r="E468" s="46"/>
    </row>
    <row r="469" spans="5:5" s="2" customFormat="1">
      <c r="E469" s="46"/>
    </row>
    <row r="470" spans="5:5" s="2" customFormat="1">
      <c r="E470" s="46"/>
    </row>
    <row r="471" spans="5:5" s="2" customFormat="1">
      <c r="E471" s="46"/>
    </row>
    <row r="472" spans="5:5" s="2" customFormat="1">
      <c r="E472" s="46"/>
    </row>
    <row r="473" spans="5:5" s="2" customFormat="1">
      <c r="E473" s="46"/>
    </row>
    <row r="474" spans="5:5" s="2" customFormat="1">
      <c r="E474" s="46"/>
    </row>
    <row r="475" spans="5:5" s="2" customFormat="1">
      <c r="E475" s="46"/>
    </row>
    <row r="476" spans="5:5" s="2" customFormat="1">
      <c r="E476" s="46"/>
    </row>
    <row r="477" spans="5:5" s="2" customFormat="1">
      <c r="E477" s="46"/>
    </row>
    <row r="478" spans="5:5" s="2" customFormat="1">
      <c r="E478" s="46"/>
    </row>
    <row r="479" spans="5:5" s="2" customFormat="1">
      <c r="E479" s="46"/>
    </row>
    <row r="480" spans="5:5" s="2" customFormat="1">
      <c r="E480" s="46"/>
    </row>
    <row r="481" spans="5:5" s="2" customFormat="1">
      <c r="E481" s="46"/>
    </row>
    <row r="482" spans="5:5" s="2" customFormat="1">
      <c r="E482" s="46"/>
    </row>
    <row r="483" spans="5:5" s="2" customFormat="1">
      <c r="E483" s="46"/>
    </row>
    <row r="484" spans="5:5" s="2" customFormat="1">
      <c r="E484" s="46"/>
    </row>
    <row r="485" spans="5:5" s="2" customFormat="1">
      <c r="E485" s="46"/>
    </row>
    <row r="486" spans="5:5" s="2" customFormat="1">
      <c r="E486" s="46"/>
    </row>
    <row r="487" spans="5:5" s="2" customFormat="1">
      <c r="E487" s="46"/>
    </row>
    <row r="488" spans="5:5" s="2" customFormat="1">
      <c r="E488" s="46"/>
    </row>
    <row r="489" spans="5:5" s="2" customFormat="1">
      <c r="E489" s="46"/>
    </row>
    <row r="490" spans="5:5" s="2" customFormat="1">
      <c r="E490" s="46"/>
    </row>
    <row r="491" spans="5:5" s="2" customFormat="1">
      <c r="E491" s="46"/>
    </row>
    <row r="492" spans="5:5" s="2" customFormat="1">
      <c r="E492" s="46"/>
    </row>
    <row r="493" spans="5:5" s="2" customFormat="1">
      <c r="E493" s="46"/>
    </row>
    <row r="494" spans="5:5" s="2" customFormat="1">
      <c r="E494" s="46"/>
    </row>
    <row r="495" spans="5:5" s="2" customFormat="1">
      <c r="E495" s="46"/>
    </row>
    <row r="496" spans="5:5" s="2" customFormat="1">
      <c r="E496" s="46"/>
    </row>
    <row r="497" spans="5:5" s="2" customFormat="1">
      <c r="E497" s="46"/>
    </row>
    <row r="498" spans="5:5" s="2" customFormat="1">
      <c r="E498" s="46"/>
    </row>
    <row r="499" spans="5:5" s="2" customFormat="1">
      <c r="E499" s="46"/>
    </row>
    <row r="500" spans="5:5" s="2" customFormat="1">
      <c r="E500" s="46"/>
    </row>
    <row r="501" spans="5:5" s="2" customFormat="1">
      <c r="E501" s="46"/>
    </row>
    <row r="502" spans="5:5" s="2" customFormat="1">
      <c r="E502" s="46"/>
    </row>
    <row r="503" spans="5:5" s="2" customFormat="1">
      <c r="E503" s="46"/>
    </row>
    <row r="504" spans="5:5" s="2" customFormat="1">
      <c r="E504" s="46"/>
    </row>
    <row r="505" spans="5:5" s="2" customFormat="1">
      <c r="E505" s="46"/>
    </row>
    <row r="506" spans="5:5" s="2" customFormat="1">
      <c r="E506" s="46"/>
    </row>
    <row r="507" spans="5:5" s="2" customFormat="1">
      <c r="E507" s="46"/>
    </row>
    <row r="508" spans="5:5" s="2" customFormat="1">
      <c r="E508" s="46"/>
    </row>
    <row r="509" spans="5:5" s="2" customFormat="1">
      <c r="E509" s="46"/>
    </row>
    <row r="510" spans="5:5" s="2" customFormat="1">
      <c r="E510" s="46"/>
    </row>
    <row r="511" spans="5:5" s="2" customFormat="1">
      <c r="E511" s="46"/>
    </row>
    <row r="512" spans="5:5" s="2" customFormat="1">
      <c r="E512" s="46"/>
    </row>
    <row r="513" spans="5:5" s="2" customFormat="1">
      <c r="E513" s="46"/>
    </row>
    <row r="514" spans="5:5" s="2" customFormat="1">
      <c r="E514" s="46"/>
    </row>
    <row r="515" spans="5:5" s="2" customFormat="1">
      <c r="E515" s="46"/>
    </row>
    <row r="516" spans="5:5" s="2" customFormat="1">
      <c r="E516" s="46"/>
    </row>
    <row r="517" spans="5:5" s="2" customFormat="1">
      <c r="E517" s="46"/>
    </row>
    <row r="518" spans="5:5" s="2" customFormat="1">
      <c r="E518" s="46"/>
    </row>
    <row r="519" spans="5:5" s="2" customFormat="1">
      <c r="E519" s="46"/>
    </row>
    <row r="520" spans="5:5" s="2" customFormat="1">
      <c r="E520" s="46"/>
    </row>
    <row r="521" spans="5:5" s="2" customFormat="1">
      <c r="E521" s="46"/>
    </row>
    <row r="522" spans="5:5" s="2" customFormat="1">
      <c r="E522" s="46"/>
    </row>
    <row r="523" spans="5:5" s="2" customFormat="1">
      <c r="E523" s="46"/>
    </row>
    <row r="524" spans="5:5" s="2" customFormat="1">
      <c r="E524" s="46"/>
    </row>
    <row r="525" spans="5:5" s="2" customFormat="1">
      <c r="E525" s="46"/>
    </row>
    <row r="526" spans="5:5" s="2" customFormat="1">
      <c r="E526" s="46"/>
    </row>
    <row r="527" spans="5:5" s="2" customFormat="1">
      <c r="E527" s="46"/>
    </row>
    <row r="528" spans="5:5" s="2" customFormat="1">
      <c r="E528" s="46"/>
    </row>
    <row r="529" spans="5:5" s="2" customFormat="1">
      <c r="E529" s="46"/>
    </row>
    <row r="530" spans="5:5" s="2" customFormat="1">
      <c r="E530" s="46"/>
    </row>
    <row r="531" spans="5:5" s="2" customFormat="1">
      <c r="E531" s="46"/>
    </row>
    <row r="532" spans="5:5" s="2" customFormat="1">
      <c r="E532" s="46"/>
    </row>
    <row r="533" spans="5:5" s="2" customFormat="1">
      <c r="E533" s="46"/>
    </row>
    <row r="534" spans="5:5" s="2" customFormat="1">
      <c r="E534" s="46"/>
    </row>
    <row r="535" spans="5:5" s="2" customFormat="1">
      <c r="E535" s="46"/>
    </row>
    <row r="536" spans="5:5" s="2" customFormat="1">
      <c r="E536" s="46"/>
    </row>
    <row r="537" spans="5:5" s="2" customFormat="1">
      <c r="E537" s="46"/>
    </row>
    <row r="538" spans="5:5" s="2" customFormat="1">
      <c r="E538" s="46"/>
    </row>
    <row r="539" spans="5:5" s="2" customFormat="1">
      <c r="E539" s="46"/>
    </row>
    <row r="540" spans="5:5" s="2" customFormat="1">
      <c r="E540" s="46"/>
    </row>
    <row r="541" spans="5:5" s="2" customFormat="1">
      <c r="E541" s="46"/>
    </row>
    <row r="542" spans="5:5" s="2" customFormat="1">
      <c r="E542" s="46"/>
    </row>
    <row r="543" spans="5:5" s="2" customFormat="1">
      <c r="E543" s="46"/>
    </row>
    <row r="544" spans="5:5" s="2" customFormat="1">
      <c r="E544" s="46"/>
    </row>
    <row r="545" spans="5:5" s="2" customFormat="1">
      <c r="E545" s="46"/>
    </row>
    <row r="546" spans="5:5" s="2" customFormat="1">
      <c r="E546" s="46"/>
    </row>
    <row r="547" spans="5:5" s="2" customFormat="1">
      <c r="E547" s="46"/>
    </row>
    <row r="548" spans="5:5" s="2" customFormat="1">
      <c r="E548" s="46"/>
    </row>
    <row r="549" spans="5:5" s="2" customFormat="1">
      <c r="E549" s="46"/>
    </row>
    <row r="550" spans="5:5" s="2" customFormat="1">
      <c r="E550" s="46"/>
    </row>
    <row r="551" spans="5:5" s="2" customFormat="1">
      <c r="E551" s="46"/>
    </row>
    <row r="552" spans="5:5" s="2" customFormat="1">
      <c r="E552" s="46"/>
    </row>
    <row r="553" spans="5:5" s="2" customFormat="1">
      <c r="E553" s="46"/>
    </row>
    <row r="554" spans="5:5" s="2" customFormat="1">
      <c r="E554" s="46"/>
    </row>
    <row r="555" spans="5:5" s="2" customFormat="1">
      <c r="E555" s="46"/>
    </row>
    <row r="556" spans="5:5" s="2" customFormat="1">
      <c r="E556" s="46"/>
    </row>
    <row r="557" spans="5:5" s="2" customFormat="1">
      <c r="E557" s="46"/>
    </row>
    <row r="558" spans="5:5" s="2" customFormat="1">
      <c r="E558" s="46"/>
    </row>
    <row r="559" spans="5:5" s="2" customFormat="1">
      <c r="E559" s="46"/>
    </row>
    <row r="560" spans="5:5" s="2" customFormat="1">
      <c r="E560" s="46"/>
    </row>
    <row r="561" spans="5:5" s="2" customFormat="1">
      <c r="E561" s="46"/>
    </row>
    <row r="562" spans="5:5" s="2" customFormat="1">
      <c r="E562" s="46"/>
    </row>
    <row r="563" spans="5:5" s="2" customFormat="1">
      <c r="E563" s="46"/>
    </row>
    <row r="564" spans="5:5" s="2" customFormat="1">
      <c r="E564" s="46"/>
    </row>
    <row r="565" spans="5:5" s="2" customFormat="1">
      <c r="E565" s="46"/>
    </row>
    <row r="566" spans="5:5" s="2" customFormat="1">
      <c r="E566" s="46"/>
    </row>
    <row r="567" spans="5:5" s="2" customFormat="1">
      <c r="E567" s="46"/>
    </row>
    <row r="568" spans="5:5" s="2" customFormat="1">
      <c r="E568" s="46"/>
    </row>
    <row r="569" spans="5:5" s="2" customFormat="1">
      <c r="E569" s="46"/>
    </row>
    <row r="570" spans="5:5" s="2" customFormat="1">
      <c r="E570" s="46"/>
    </row>
    <row r="571" spans="5:5" s="2" customFormat="1">
      <c r="E571" s="46"/>
    </row>
    <row r="572" spans="5:5" s="2" customFormat="1">
      <c r="E572" s="46"/>
    </row>
    <row r="573" spans="5:5" s="2" customFormat="1">
      <c r="E573" s="46"/>
    </row>
    <row r="574" spans="5:5" s="2" customFormat="1">
      <c r="E574" s="46"/>
    </row>
    <row r="575" spans="5:5" s="2" customFormat="1">
      <c r="E575" s="46"/>
    </row>
    <row r="576" spans="5:5" s="2" customFormat="1">
      <c r="E576" s="46"/>
    </row>
    <row r="577" spans="5:5" s="2" customFormat="1">
      <c r="E577" s="46"/>
    </row>
    <row r="578" spans="5:5" s="2" customFormat="1">
      <c r="E578" s="46"/>
    </row>
    <row r="579" spans="5:5" s="2" customFormat="1">
      <c r="E579" s="46"/>
    </row>
    <row r="580" spans="5:5" s="2" customFormat="1">
      <c r="E580" s="46"/>
    </row>
    <row r="581" spans="5:5" s="2" customFormat="1">
      <c r="E581" s="46"/>
    </row>
    <row r="582" spans="5:5" s="2" customFormat="1">
      <c r="E582" s="46"/>
    </row>
    <row r="583" spans="5:5" s="2" customFormat="1">
      <c r="E583" s="46"/>
    </row>
    <row r="584" spans="5:5" s="2" customFormat="1">
      <c r="E584" s="46"/>
    </row>
    <row r="585" spans="5:5" s="2" customFormat="1">
      <c r="E585" s="46"/>
    </row>
    <row r="586" spans="5:5" s="2" customFormat="1">
      <c r="E586" s="46"/>
    </row>
    <row r="587" spans="5:5" s="2" customFormat="1">
      <c r="E587" s="46"/>
    </row>
    <row r="588" spans="5:5" s="2" customFormat="1">
      <c r="E588" s="46"/>
    </row>
    <row r="589" spans="5:5" s="2" customFormat="1">
      <c r="E589" s="46"/>
    </row>
    <row r="590" spans="5:5" s="2" customFormat="1">
      <c r="E590" s="46"/>
    </row>
    <row r="591" spans="5:5" s="2" customFormat="1">
      <c r="E591" s="46"/>
    </row>
    <row r="592" spans="5:5" s="2" customFormat="1">
      <c r="E592" s="46"/>
    </row>
    <row r="593" spans="5:5" s="2" customFormat="1">
      <c r="E593" s="46"/>
    </row>
    <row r="594" spans="5:5" s="2" customFormat="1">
      <c r="E594" s="46"/>
    </row>
    <row r="595" spans="5:5" s="2" customFormat="1">
      <c r="E595" s="46"/>
    </row>
    <row r="596" spans="5:5" s="2" customFormat="1">
      <c r="E596" s="46"/>
    </row>
    <row r="597" spans="5:5" s="2" customFormat="1">
      <c r="E597" s="46"/>
    </row>
    <row r="598" spans="5:5" s="2" customFormat="1">
      <c r="E598" s="46"/>
    </row>
    <row r="599" spans="5:5" s="2" customFormat="1">
      <c r="E599" s="46"/>
    </row>
    <row r="600" spans="5:5" s="2" customFormat="1">
      <c r="E600" s="46"/>
    </row>
    <row r="601" spans="5:5" s="2" customFormat="1">
      <c r="E601" s="46"/>
    </row>
    <row r="602" spans="5:5" s="2" customFormat="1">
      <c r="E602" s="46"/>
    </row>
    <row r="603" spans="5:5" s="2" customFormat="1">
      <c r="E603" s="46"/>
    </row>
    <row r="604" spans="5:5" s="2" customFormat="1">
      <c r="E604" s="46"/>
    </row>
    <row r="605" spans="5:5" s="2" customFormat="1">
      <c r="E605" s="46"/>
    </row>
    <row r="606" spans="5:5" s="2" customFormat="1">
      <c r="E606" s="46"/>
    </row>
    <row r="607" spans="5:5" s="2" customFormat="1">
      <c r="E607" s="46"/>
    </row>
    <row r="608" spans="5:5" s="2" customFormat="1">
      <c r="E608" s="46"/>
    </row>
    <row r="609" spans="5:5" s="2" customFormat="1">
      <c r="E609" s="46"/>
    </row>
    <row r="610" spans="5:5" s="2" customFormat="1">
      <c r="E610" s="46"/>
    </row>
    <row r="611" spans="5:5" s="2" customFormat="1">
      <c r="E611" s="46"/>
    </row>
    <row r="612" spans="5:5" s="2" customFormat="1">
      <c r="E612" s="46"/>
    </row>
    <row r="613" spans="5:5" s="2" customFormat="1">
      <c r="E613" s="46"/>
    </row>
    <row r="614" spans="5:5" s="2" customFormat="1">
      <c r="E614" s="46"/>
    </row>
    <row r="615" spans="5:5" s="2" customFormat="1">
      <c r="E615" s="46"/>
    </row>
    <row r="616" spans="5:5" s="2" customFormat="1">
      <c r="E616" s="46"/>
    </row>
    <row r="617" spans="5:5" s="2" customFormat="1">
      <c r="E617" s="46"/>
    </row>
    <row r="618" spans="5:5" s="2" customFormat="1">
      <c r="E618" s="46"/>
    </row>
    <row r="619" spans="5:5" s="2" customFormat="1">
      <c r="E619" s="46"/>
    </row>
    <row r="620" spans="5:5" s="2" customFormat="1">
      <c r="E620" s="46"/>
    </row>
    <row r="621" spans="5:5" s="2" customFormat="1">
      <c r="E621" s="46"/>
    </row>
    <row r="622" spans="5:5" s="2" customFormat="1">
      <c r="E622" s="46"/>
    </row>
    <row r="623" spans="5:5" s="2" customFormat="1">
      <c r="E623" s="46"/>
    </row>
    <row r="624" spans="5:5" s="2" customFormat="1">
      <c r="E624" s="46"/>
    </row>
    <row r="625" spans="5:5" s="2" customFormat="1">
      <c r="E625" s="46"/>
    </row>
    <row r="626" spans="5:5" s="2" customFormat="1">
      <c r="E626" s="46"/>
    </row>
    <row r="627" spans="5:5" s="2" customFormat="1">
      <c r="E627" s="46"/>
    </row>
    <row r="628" spans="5:5" s="2" customFormat="1">
      <c r="E628" s="46"/>
    </row>
    <row r="629" spans="5:5" s="2" customFormat="1">
      <c r="E629" s="46"/>
    </row>
    <row r="630" spans="5:5" s="2" customFormat="1">
      <c r="E630" s="46"/>
    </row>
    <row r="631" spans="5:5" s="2" customFormat="1">
      <c r="E631" s="46"/>
    </row>
    <row r="632" spans="5:5" s="2" customFormat="1">
      <c r="E632" s="46"/>
    </row>
    <row r="633" spans="5:5" s="2" customFormat="1">
      <c r="E633" s="46"/>
    </row>
    <row r="634" spans="5:5" s="2" customFormat="1">
      <c r="E634" s="46"/>
    </row>
    <row r="635" spans="5:5" s="2" customFormat="1">
      <c r="E635" s="46"/>
    </row>
    <row r="636" spans="5:5" s="2" customFormat="1">
      <c r="E636" s="46"/>
    </row>
    <row r="637" spans="5:5" s="2" customFormat="1">
      <c r="E637" s="46"/>
    </row>
    <row r="638" spans="5:5" s="2" customFormat="1">
      <c r="E638" s="46"/>
    </row>
    <row r="639" spans="5:5" s="2" customFormat="1">
      <c r="E639" s="46"/>
    </row>
    <row r="640" spans="5:5" s="2" customFormat="1">
      <c r="E640" s="46"/>
    </row>
    <row r="641" spans="5:5" s="2" customFormat="1">
      <c r="E641" s="46"/>
    </row>
    <row r="642" spans="5:5" s="2" customFormat="1">
      <c r="E642" s="46"/>
    </row>
    <row r="643" spans="5:5" s="2" customFormat="1">
      <c r="E643" s="46"/>
    </row>
    <row r="644" spans="5:5" s="2" customFormat="1">
      <c r="E644" s="46"/>
    </row>
    <row r="645" spans="5:5" s="2" customFormat="1">
      <c r="E645" s="46"/>
    </row>
    <row r="646" spans="5:5" s="2" customFormat="1">
      <c r="E646" s="46"/>
    </row>
    <row r="647" spans="5:5" s="2" customFormat="1">
      <c r="E647" s="46"/>
    </row>
    <row r="648" spans="5:5" s="2" customFormat="1">
      <c r="E648" s="46"/>
    </row>
    <row r="649" spans="5:5" s="2" customFormat="1">
      <c r="E649" s="46"/>
    </row>
    <row r="650" spans="5:5" s="2" customFormat="1">
      <c r="E650" s="46"/>
    </row>
    <row r="651" spans="5:5" s="2" customFormat="1">
      <c r="E651" s="46"/>
    </row>
    <row r="652" spans="5:5" s="2" customFormat="1">
      <c r="E652" s="46"/>
    </row>
    <row r="653" spans="5:5" s="2" customFormat="1">
      <c r="E653" s="46"/>
    </row>
    <row r="654" spans="5:5" s="2" customFormat="1">
      <c r="E654" s="46"/>
    </row>
    <row r="655" spans="5:5" s="2" customFormat="1">
      <c r="E655" s="46"/>
    </row>
    <row r="656" spans="5:5" s="2" customFormat="1">
      <c r="E656" s="46"/>
    </row>
    <row r="657" spans="5:5" s="2" customFormat="1">
      <c r="E657" s="46"/>
    </row>
    <row r="658" spans="5:5" s="2" customFormat="1">
      <c r="E658" s="46"/>
    </row>
    <row r="659" spans="5:5" s="2" customFormat="1">
      <c r="E659" s="46"/>
    </row>
    <row r="660" spans="5:5" s="2" customFormat="1">
      <c r="E660" s="46"/>
    </row>
    <row r="661" spans="5:5" s="2" customFormat="1">
      <c r="E661" s="46"/>
    </row>
    <row r="662" spans="5:5" s="2" customFormat="1">
      <c r="E662" s="46"/>
    </row>
    <row r="663" spans="5:5" s="2" customFormat="1">
      <c r="E663" s="46"/>
    </row>
    <row r="664" spans="5:5" s="2" customFormat="1">
      <c r="E664" s="46"/>
    </row>
    <row r="665" spans="5:5" s="2" customFormat="1">
      <c r="E665" s="46"/>
    </row>
    <row r="666" spans="5:5" s="2" customFormat="1">
      <c r="E666" s="46"/>
    </row>
    <row r="667" spans="5:5" s="2" customFormat="1">
      <c r="E667" s="46"/>
    </row>
    <row r="668" spans="5:5" s="2" customFormat="1">
      <c r="E668" s="46"/>
    </row>
    <row r="669" spans="5:5" s="2" customFormat="1">
      <c r="E669" s="46"/>
    </row>
    <row r="670" spans="5:5" s="2" customFormat="1">
      <c r="E670" s="46"/>
    </row>
    <row r="671" spans="5:5" s="2" customFormat="1">
      <c r="E671" s="46"/>
    </row>
    <row r="672" spans="5:5" s="2" customFormat="1">
      <c r="E672" s="46"/>
    </row>
    <row r="673" spans="5:5" s="2" customFormat="1">
      <c r="E673" s="46"/>
    </row>
    <row r="674" spans="5:5" s="2" customFormat="1">
      <c r="E674" s="46"/>
    </row>
    <row r="675" spans="5:5" s="2" customFormat="1">
      <c r="E675" s="46"/>
    </row>
    <row r="676" spans="5:5" s="2" customFormat="1">
      <c r="E676" s="46"/>
    </row>
    <row r="677" spans="5:5" s="2" customFormat="1">
      <c r="E677" s="46"/>
    </row>
    <row r="678" spans="5:5" s="2" customFormat="1">
      <c r="E678" s="46"/>
    </row>
    <row r="679" spans="5:5" s="2" customFormat="1">
      <c r="E679" s="46"/>
    </row>
    <row r="680" spans="5:5" s="2" customFormat="1">
      <c r="E680" s="46"/>
    </row>
    <row r="681" spans="5:5" s="2" customFormat="1">
      <c r="E681" s="46"/>
    </row>
    <row r="682" spans="5:5" s="2" customFormat="1">
      <c r="E682" s="46"/>
    </row>
    <row r="683" spans="5:5" s="2" customFormat="1">
      <c r="E683" s="46"/>
    </row>
    <row r="684" spans="5:5" s="2" customFormat="1">
      <c r="E684" s="46"/>
    </row>
    <row r="685" spans="5:5" s="2" customFormat="1">
      <c r="E685" s="46"/>
    </row>
    <row r="686" spans="5:5" s="2" customFormat="1">
      <c r="E686" s="46"/>
    </row>
    <row r="687" spans="5:5" s="2" customFormat="1">
      <c r="E687" s="46"/>
    </row>
    <row r="688" spans="5:5" s="2" customFormat="1">
      <c r="E688" s="46"/>
    </row>
    <row r="689" spans="5:5" s="2" customFormat="1">
      <c r="E689" s="46"/>
    </row>
    <row r="690" spans="5:5" s="2" customFormat="1">
      <c r="E690" s="46"/>
    </row>
    <row r="691" spans="5:5" s="2" customFormat="1">
      <c r="E691" s="46"/>
    </row>
    <row r="692" spans="5:5" s="2" customFormat="1">
      <c r="E692" s="46"/>
    </row>
    <row r="693" spans="5:5" s="2" customFormat="1">
      <c r="E693" s="46"/>
    </row>
    <row r="694" spans="5:5" s="2" customFormat="1">
      <c r="E694" s="46"/>
    </row>
    <row r="695" spans="5:5" s="2" customFormat="1">
      <c r="E695" s="46"/>
    </row>
    <row r="696" spans="5:5" s="2" customFormat="1">
      <c r="E696" s="46"/>
    </row>
    <row r="697" spans="5:5" s="2" customFormat="1">
      <c r="E697" s="46"/>
    </row>
    <row r="698" spans="5:5" s="2" customFormat="1">
      <c r="E698" s="46"/>
    </row>
    <row r="699" spans="5:5" s="2" customFormat="1">
      <c r="E699" s="46"/>
    </row>
    <row r="700" spans="5:5" s="2" customFormat="1">
      <c r="E700" s="46"/>
    </row>
    <row r="701" spans="5:5" s="2" customFormat="1">
      <c r="E701" s="46"/>
    </row>
    <row r="702" spans="5:5" s="2" customFormat="1">
      <c r="E702" s="46"/>
    </row>
    <row r="703" spans="5:5" s="2" customFormat="1">
      <c r="E703" s="46"/>
    </row>
    <row r="704" spans="5:5" s="2" customFormat="1">
      <c r="E704" s="46"/>
    </row>
    <row r="705" spans="5:5" s="2" customFormat="1">
      <c r="E705" s="46"/>
    </row>
    <row r="706" spans="5:5" s="2" customFormat="1">
      <c r="E706" s="46"/>
    </row>
    <row r="707" spans="5:5" s="2" customFormat="1">
      <c r="E707" s="46"/>
    </row>
    <row r="708" spans="5:5" s="2" customFormat="1">
      <c r="E708" s="46"/>
    </row>
    <row r="709" spans="5:5" s="2" customFormat="1">
      <c r="E709" s="46"/>
    </row>
    <row r="710" spans="5:5" s="2" customFormat="1">
      <c r="E710" s="46"/>
    </row>
    <row r="711" spans="5:5" s="2" customFormat="1">
      <c r="E711" s="46"/>
    </row>
    <row r="712" spans="5:5" s="2" customFormat="1">
      <c r="E712" s="46"/>
    </row>
    <row r="713" spans="5:5" s="2" customFormat="1">
      <c r="E713" s="46"/>
    </row>
    <row r="714" spans="5:5" s="2" customFormat="1">
      <c r="E714" s="46"/>
    </row>
    <row r="715" spans="5:5" s="2" customFormat="1">
      <c r="E715" s="46"/>
    </row>
    <row r="716" spans="5:5" s="2" customFormat="1">
      <c r="E716" s="46"/>
    </row>
    <row r="717" spans="5:5" s="2" customFormat="1">
      <c r="E717" s="46"/>
    </row>
    <row r="718" spans="5:5" s="2" customFormat="1">
      <c r="E718" s="46"/>
    </row>
  </sheetData>
  <mergeCells count="37">
    <mergeCell ref="B2:E2"/>
    <mergeCell ref="B14:E14"/>
    <mergeCell ref="C17:E17"/>
    <mergeCell ref="C18:E18"/>
    <mergeCell ref="C19:E19"/>
    <mergeCell ref="C20:E20"/>
    <mergeCell ref="C21:E21"/>
    <mergeCell ref="C16:E16"/>
    <mergeCell ref="C24:E24"/>
    <mergeCell ref="C25:E25"/>
    <mergeCell ref="C26:E26"/>
    <mergeCell ref="C27:E27"/>
    <mergeCell ref="C28:E28"/>
    <mergeCell ref="C29:E29"/>
    <mergeCell ref="C32:E32"/>
    <mergeCell ref="C33:E33"/>
    <mergeCell ref="C34:E34"/>
    <mergeCell ref="C35:E35"/>
    <mergeCell ref="C36:E36"/>
    <mergeCell ref="C37:E37"/>
    <mergeCell ref="C40:E40"/>
    <mergeCell ref="C41:E41"/>
    <mergeCell ref="C42:E42"/>
    <mergeCell ref="C43:E43"/>
    <mergeCell ref="C44:E44"/>
    <mergeCell ref="C52:E52"/>
    <mergeCell ref="C53:E53"/>
    <mergeCell ref="C45:E45"/>
    <mergeCell ref="C48:E48"/>
    <mergeCell ref="C49:E49"/>
    <mergeCell ref="C50:E50"/>
    <mergeCell ref="C51:E51"/>
    <mergeCell ref="C57:E57"/>
    <mergeCell ref="C58:E58"/>
    <mergeCell ref="C59:E59"/>
    <mergeCell ref="C60:E60"/>
    <mergeCell ref="C61:E61"/>
  </mergeCells>
  <printOptions horizontalCentered="1"/>
  <pageMargins left="0.70866141732283472" right="0.70866141732283472" top="0.74803149606299213" bottom="0.74803149606299213" header="0.31496062992125984" footer="0.31496062992125984"/>
  <pageSetup scale="10"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7030A0"/>
    <pageSetUpPr fitToPage="1"/>
  </sheetPr>
  <dimension ref="B2:S43"/>
  <sheetViews>
    <sheetView showGridLines="0" zoomScale="70" zoomScaleNormal="70" workbookViewId="0">
      <selection activeCell="K17" sqref="K17"/>
    </sheetView>
  </sheetViews>
  <sheetFormatPr baseColWidth="10" defaultColWidth="11.42578125" defaultRowHeight="15"/>
  <cols>
    <col min="1" max="1" width="3.7109375" style="2" customWidth="1"/>
    <col min="2" max="2" width="6.7109375" style="2" customWidth="1"/>
    <col min="3" max="3" width="11.42578125" style="2" customWidth="1"/>
    <col min="4" max="4" width="29.7109375" style="2" customWidth="1"/>
    <col min="5" max="9" width="25.28515625" style="2" customWidth="1"/>
    <col min="10" max="11" width="11.42578125" style="2"/>
    <col min="12" max="12" width="4.5703125" style="2" customWidth="1"/>
    <col min="13" max="13" width="2.42578125" style="2" hidden="1" customWidth="1"/>
    <col min="14" max="16" width="11.42578125" style="2" hidden="1" customWidth="1"/>
    <col min="17" max="17" width="11.42578125" style="2"/>
    <col min="18" max="18" width="20.7109375" style="2" customWidth="1"/>
    <col min="19" max="19" width="20.85546875" style="2" customWidth="1"/>
    <col min="20" max="20" width="11.42578125" style="2"/>
    <col min="21" max="21" width="17.5703125" style="2" customWidth="1"/>
    <col min="22" max="16384" width="11.42578125" style="2"/>
  </cols>
  <sheetData>
    <row r="2" spans="2:19" ht="15.75" thickBot="1"/>
    <row r="3" spans="2:19">
      <c r="B3" s="108"/>
      <c r="C3" s="109"/>
      <c r="D3" s="109"/>
      <c r="E3" s="109"/>
      <c r="F3" s="109"/>
      <c r="G3" s="109"/>
      <c r="H3" s="109"/>
      <c r="I3" s="110"/>
    </row>
    <row r="4" spans="2:19">
      <c r="B4" s="511" t="s">
        <v>460</v>
      </c>
      <c r="C4" s="512"/>
      <c r="D4" s="512"/>
      <c r="E4" s="513" t="s">
        <v>461</v>
      </c>
      <c r="F4" s="513"/>
      <c r="G4" s="513"/>
      <c r="H4" s="513"/>
      <c r="I4" s="514"/>
      <c r="Q4" s="515" t="s">
        <v>462</v>
      </c>
      <c r="R4" s="515"/>
    </row>
    <row r="5" spans="2:19">
      <c r="B5" s="511"/>
      <c r="C5" s="512"/>
      <c r="D5" s="512"/>
      <c r="E5" s="513"/>
      <c r="F5" s="513"/>
      <c r="G5" s="513"/>
      <c r="H5" s="513"/>
      <c r="I5" s="514"/>
      <c r="Q5" s="515"/>
      <c r="R5" s="515"/>
    </row>
    <row r="6" spans="2:19">
      <c r="B6" s="511"/>
      <c r="C6" s="512"/>
      <c r="D6" s="512"/>
      <c r="E6" s="513"/>
      <c r="F6" s="513"/>
      <c r="G6" s="513"/>
      <c r="H6" s="513"/>
      <c r="I6" s="514"/>
      <c r="Q6" s="515"/>
      <c r="R6" s="515"/>
    </row>
    <row r="7" spans="2:19" ht="15.75" thickBot="1">
      <c r="B7" s="111"/>
      <c r="I7" s="112"/>
    </row>
    <row r="8" spans="2:19" ht="62.25" customHeight="1" thickBot="1">
      <c r="B8" s="516" t="s">
        <v>407</v>
      </c>
      <c r="C8" s="517"/>
      <c r="D8" s="55" t="s">
        <v>463</v>
      </c>
      <c r="E8" s="56">
        <v>5</v>
      </c>
      <c r="F8" s="56">
        <v>10</v>
      </c>
      <c r="G8" s="56">
        <v>15</v>
      </c>
      <c r="H8" s="56">
        <v>20</v>
      </c>
      <c r="I8" s="113">
        <v>25</v>
      </c>
      <c r="K8" s="518" t="s">
        <v>464</v>
      </c>
      <c r="L8" s="519"/>
      <c r="M8" s="519"/>
      <c r="N8" s="519"/>
      <c r="O8" s="519"/>
      <c r="P8" s="520"/>
      <c r="Q8" s="521" t="s">
        <v>465</v>
      </c>
      <c r="R8" s="521"/>
      <c r="S8" s="17" t="s">
        <v>466</v>
      </c>
    </row>
    <row r="9" spans="2:19" ht="62.25" customHeight="1" thickBot="1">
      <c r="B9" s="516"/>
      <c r="C9" s="517"/>
      <c r="D9" s="55" t="s">
        <v>467</v>
      </c>
      <c r="E9" s="57">
        <v>4</v>
      </c>
      <c r="F9" s="57">
        <v>8</v>
      </c>
      <c r="G9" s="56">
        <v>12</v>
      </c>
      <c r="H9" s="56">
        <v>16</v>
      </c>
      <c r="I9" s="113">
        <v>20</v>
      </c>
      <c r="K9" s="522" t="s">
        <v>468</v>
      </c>
      <c r="L9" s="523"/>
      <c r="M9" s="523"/>
      <c r="N9" s="523"/>
      <c r="O9" s="523"/>
      <c r="P9" s="523"/>
      <c r="Q9" s="524" t="s">
        <v>469</v>
      </c>
      <c r="R9" s="525"/>
      <c r="S9" s="17" t="s">
        <v>401</v>
      </c>
    </row>
    <row r="10" spans="2:19" ht="62.25" customHeight="1" thickBot="1">
      <c r="B10" s="516"/>
      <c r="C10" s="517"/>
      <c r="D10" s="55" t="s">
        <v>470</v>
      </c>
      <c r="E10" s="57">
        <v>3</v>
      </c>
      <c r="F10" s="57">
        <v>6</v>
      </c>
      <c r="G10" s="57">
        <v>9</v>
      </c>
      <c r="H10" s="56">
        <v>12</v>
      </c>
      <c r="I10" s="113">
        <v>15</v>
      </c>
      <c r="K10" s="526" t="s">
        <v>430</v>
      </c>
      <c r="L10" s="527"/>
      <c r="M10" s="527"/>
      <c r="N10" s="527"/>
      <c r="O10" s="527"/>
      <c r="P10" s="527"/>
      <c r="Q10" s="521" t="s">
        <v>471</v>
      </c>
      <c r="R10" s="521"/>
      <c r="S10" s="17" t="s">
        <v>472</v>
      </c>
    </row>
    <row r="11" spans="2:19" ht="62.25" customHeight="1">
      <c r="B11" s="516"/>
      <c r="C11" s="517"/>
      <c r="D11" s="55" t="s">
        <v>473</v>
      </c>
      <c r="E11" s="58">
        <v>2</v>
      </c>
      <c r="F11" s="57">
        <v>4</v>
      </c>
      <c r="G11" s="57">
        <v>6</v>
      </c>
      <c r="H11" s="56">
        <v>8</v>
      </c>
      <c r="I11" s="113">
        <v>10</v>
      </c>
      <c r="K11" s="528" t="s">
        <v>474</v>
      </c>
      <c r="L11" s="529"/>
      <c r="M11" s="529"/>
      <c r="N11" s="529"/>
      <c r="O11" s="529"/>
      <c r="P11" s="529"/>
      <c r="Q11" s="521" t="s">
        <v>400</v>
      </c>
      <c r="R11" s="530"/>
      <c r="S11" s="17" t="s">
        <v>400</v>
      </c>
    </row>
    <row r="12" spans="2:19" ht="62.25" customHeight="1">
      <c r="B12" s="516"/>
      <c r="C12" s="517"/>
      <c r="D12" s="55" t="s">
        <v>475</v>
      </c>
      <c r="E12" s="58">
        <v>1</v>
      </c>
      <c r="F12" s="58">
        <v>2</v>
      </c>
      <c r="G12" s="57">
        <v>3</v>
      </c>
      <c r="H12" s="56">
        <v>4</v>
      </c>
      <c r="I12" s="113">
        <v>5</v>
      </c>
    </row>
    <row r="13" spans="2:19" ht="62.25" customHeight="1" thickBot="1">
      <c r="B13" s="114"/>
      <c r="C13" s="509" t="s">
        <v>476</v>
      </c>
      <c r="D13" s="510"/>
      <c r="E13" s="115" t="s">
        <v>477</v>
      </c>
      <c r="F13" s="115" t="s">
        <v>478</v>
      </c>
      <c r="G13" s="115" t="s">
        <v>479</v>
      </c>
      <c r="H13" s="115" t="s">
        <v>480</v>
      </c>
      <c r="I13" s="116" t="s">
        <v>481</v>
      </c>
    </row>
    <row r="17" spans="4:6">
      <c r="D17" s="17"/>
      <c r="E17" s="17"/>
      <c r="F17" s="17"/>
    </row>
    <row r="18" spans="4:6" ht="15.75">
      <c r="D18" s="22" t="s">
        <v>482</v>
      </c>
      <c r="E18" s="117" t="s">
        <v>474</v>
      </c>
      <c r="F18" s="117">
        <v>1</v>
      </c>
    </row>
    <row r="19" spans="4:6">
      <c r="D19" s="22" t="s">
        <v>483</v>
      </c>
      <c r="E19" s="22" t="s">
        <v>474</v>
      </c>
      <c r="F19" s="22">
        <v>2</v>
      </c>
    </row>
    <row r="20" spans="4:6">
      <c r="D20" s="22" t="s">
        <v>484</v>
      </c>
      <c r="E20" s="22" t="s">
        <v>430</v>
      </c>
      <c r="F20" s="22">
        <v>2</v>
      </c>
    </row>
    <row r="21" spans="4:6">
      <c r="D21" s="22" t="s">
        <v>485</v>
      </c>
      <c r="E21" s="22" t="s">
        <v>486</v>
      </c>
      <c r="F21" s="22">
        <v>3</v>
      </c>
    </row>
    <row r="22" spans="4:6">
      <c r="D22" s="22" t="s">
        <v>487</v>
      </c>
      <c r="E22" s="22" t="s">
        <v>464</v>
      </c>
      <c r="F22" s="22">
        <v>4</v>
      </c>
    </row>
    <row r="23" spans="4:6">
      <c r="D23" s="22" t="s">
        <v>488</v>
      </c>
      <c r="E23" s="22" t="s">
        <v>474</v>
      </c>
      <c r="F23" s="22">
        <v>1</v>
      </c>
    </row>
    <row r="24" spans="4:6">
      <c r="D24" s="22" t="s">
        <v>489</v>
      </c>
      <c r="E24" s="22" t="s">
        <v>430</v>
      </c>
      <c r="F24" s="22">
        <v>2</v>
      </c>
    </row>
    <row r="25" spans="4:6">
      <c r="D25" s="22" t="s">
        <v>490</v>
      </c>
      <c r="E25" s="22" t="s">
        <v>430</v>
      </c>
      <c r="F25" s="22">
        <v>2</v>
      </c>
    </row>
    <row r="26" spans="4:6">
      <c r="D26" s="22" t="s">
        <v>491</v>
      </c>
      <c r="E26" s="22" t="s">
        <v>468</v>
      </c>
      <c r="F26" s="22">
        <v>3</v>
      </c>
    </row>
    <row r="27" spans="4:6">
      <c r="D27" s="22" t="s">
        <v>492</v>
      </c>
      <c r="E27" s="22" t="s">
        <v>464</v>
      </c>
      <c r="F27" s="22">
        <v>4</v>
      </c>
    </row>
    <row r="28" spans="4:6">
      <c r="D28" s="22" t="s">
        <v>493</v>
      </c>
      <c r="E28" s="22" t="s">
        <v>430</v>
      </c>
      <c r="F28" s="22">
        <v>2</v>
      </c>
    </row>
    <row r="29" spans="4:6">
      <c r="D29" s="22" t="s">
        <v>494</v>
      </c>
      <c r="E29" s="22" t="s">
        <v>430</v>
      </c>
      <c r="F29" s="22">
        <v>2</v>
      </c>
    </row>
    <row r="30" spans="4:6">
      <c r="D30" s="22" t="s">
        <v>495</v>
      </c>
      <c r="E30" s="22" t="s">
        <v>430</v>
      </c>
      <c r="F30" s="22">
        <v>2</v>
      </c>
    </row>
    <row r="31" spans="4:6">
      <c r="D31" s="22" t="s">
        <v>496</v>
      </c>
      <c r="E31" s="22" t="s">
        <v>468</v>
      </c>
      <c r="F31" s="22">
        <v>3</v>
      </c>
    </row>
    <row r="32" spans="4:6">
      <c r="D32" s="22" t="s">
        <v>497</v>
      </c>
      <c r="E32" s="22" t="s">
        <v>464</v>
      </c>
      <c r="F32" s="22">
        <v>4</v>
      </c>
    </row>
    <row r="33" spans="4:6">
      <c r="D33" s="22" t="s">
        <v>498</v>
      </c>
      <c r="E33" s="22" t="s">
        <v>430</v>
      </c>
      <c r="F33" s="22">
        <v>2</v>
      </c>
    </row>
    <row r="34" spans="4:6">
      <c r="D34" s="22" t="s">
        <v>499</v>
      </c>
      <c r="E34" s="22" t="s">
        <v>430</v>
      </c>
      <c r="F34" s="22">
        <v>2</v>
      </c>
    </row>
    <row r="35" spans="4:6">
      <c r="D35" s="22" t="s">
        <v>500</v>
      </c>
      <c r="E35" s="22" t="s">
        <v>468</v>
      </c>
      <c r="F35" s="22">
        <v>3</v>
      </c>
    </row>
    <row r="36" spans="4:6">
      <c r="D36" s="22" t="s">
        <v>501</v>
      </c>
      <c r="E36" s="22" t="s">
        <v>468</v>
      </c>
      <c r="F36" s="22">
        <v>3</v>
      </c>
    </row>
    <row r="37" spans="4:6">
      <c r="D37" s="22" t="s">
        <v>502</v>
      </c>
      <c r="E37" s="22" t="s">
        <v>464</v>
      </c>
      <c r="F37" s="22">
        <v>4</v>
      </c>
    </row>
    <row r="38" spans="4:6">
      <c r="D38" s="22" t="s">
        <v>503</v>
      </c>
      <c r="E38" s="22" t="s">
        <v>468</v>
      </c>
      <c r="F38" s="22">
        <v>3</v>
      </c>
    </row>
    <row r="39" spans="4:6">
      <c r="D39" s="22" t="s">
        <v>504</v>
      </c>
      <c r="E39" s="22" t="s">
        <v>468</v>
      </c>
      <c r="F39" s="22">
        <v>3</v>
      </c>
    </row>
    <row r="40" spans="4:6">
      <c r="D40" s="22" t="s">
        <v>505</v>
      </c>
      <c r="E40" s="22" t="s">
        <v>468</v>
      </c>
      <c r="F40" s="22">
        <v>3</v>
      </c>
    </row>
    <row r="41" spans="4:6">
      <c r="D41" s="22" t="s">
        <v>506</v>
      </c>
      <c r="E41" s="22" t="s">
        <v>468</v>
      </c>
      <c r="F41" s="22">
        <v>3</v>
      </c>
    </row>
    <row r="42" spans="4:6">
      <c r="D42" s="22" t="s">
        <v>507</v>
      </c>
      <c r="E42" s="22" t="s">
        <v>464</v>
      </c>
      <c r="F42" s="22">
        <v>4</v>
      </c>
    </row>
    <row r="43" spans="4:6">
      <c r="D43" s="17"/>
      <c r="E43" s="17"/>
      <c r="F43" s="17"/>
    </row>
  </sheetData>
  <mergeCells count="13">
    <mergeCell ref="C13:D13"/>
    <mergeCell ref="B4:D6"/>
    <mergeCell ref="E4:I6"/>
    <mergeCell ref="Q4:R6"/>
    <mergeCell ref="B8:C12"/>
    <mergeCell ref="K8:P8"/>
    <mergeCell ref="Q8:R8"/>
    <mergeCell ref="K9:P9"/>
    <mergeCell ref="Q9:R9"/>
    <mergeCell ref="K10:P10"/>
    <mergeCell ref="Q10:R10"/>
    <mergeCell ref="K11:P11"/>
    <mergeCell ref="Q11:R11"/>
  </mergeCells>
  <printOptions horizontalCentered="1"/>
  <pageMargins left="0.70866141732283472" right="0.70866141732283472" top="0.74803149606299213" bottom="0.74803149606299213" header="0.31496062992125984" footer="0.31496062992125984"/>
  <pageSetup scale="48" fitToHeight="0" orientation="landscape" horizontalDpi="4294967294" verticalDpi="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5" tint="0.39997558519241921"/>
    <pageSetUpPr fitToPage="1"/>
  </sheetPr>
  <dimension ref="A1:JK79"/>
  <sheetViews>
    <sheetView showGridLines="0" topLeftCell="C26" zoomScale="80" zoomScaleNormal="80" workbookViewId="0">
      <selection activeCell="H50" sqref="H50:H5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44"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32"/>
      <c r="B1" s="533"/>
      <c r="C1" s="536"/>
      <c r="D1" s="536"/>
      <c r="E1" s="536"/>
      <c r="F1" s="536"/>
      <c r="G1" s="536"/>
      <c r="H1" s="536"/>
      <c r="I1" s="536"/>
      <c r="J1" s="537"/>
      <c r="K1" s="531"/>
      <c r="L1" s="531"/>
      <c r="M1" s="5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34"/>
      <c r="B2" s="535"/>
      <c r="C2" s="538"/>
      <c r="D2" s="538"/>
      <c r="E2" s="538"/>
      <c r="F2" s="538"/>
      <c r="G2" s="538"/>
      <c r="H2" s="538"/>
      <c r="I2" s="538"/>
      <c r="J2" s="539"/>
      <c r="K2" s="531"/>
      <c r="L2" s="531"/>
      <c r="M2" s="5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38"/>
      <c r="D3" s="538"/>
      <c r="E3" s="538"/>
      <c r="F3" s="538"/>
      <c r="G3" s="538"/>
      <c r="H3" s="538"/>
      <c r="I3" s="538"/>
      <c r="J3" s="539"/>
      <c r="K3" s="531"/>
      <c r="L3" s="531"/>
      <c r="M3" s="5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06" t="s">
        <v>267</v>
      </c>
      <c r="B4" s="406"/>
      <c r="C4" s="413" t="s">
        <v>5</v>
      </c>
      <c r="D4" s="413"/>
      <c r="E4" s="413"/>
      <c r="F4" s="413"/>
      <c r="G4" s="413"/>
      <c r="H4" s="413"/>
      <c r="I4" s="413"/>
      <c r="J4" s="413"/>
      <c r="K4" s="413"/>
      <c r="L4" s="413"/>
      <c r="M4" s="4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06" t="s">
        <v>269</v>
      </c>
      <c r="B5" s="406"/>
      <c r="C5" s="414" t="s">
        <v>35</v>
      </c>
      <c r="D5" s="414"/>
      <c r="E5" s="414"/>
      <c r="F5" s="414"/>
      <c r="G5" s="414"/>
      <c r="H5" s="414"/>
      <c r="I5" s="414"/>
      <c r="J5" s="414"/>
      <c r="K5" s="414"/>
      <c r="L5" s="414"/>
      <c r="M5" s="41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06" t="s">
        <v>270</v>
      </c>
      <c r="B6" s="406"/>
      <c r="C6" s="568" t="s">
        <v>271</v>
      </c>
      <c r="D6" s="569"/>
      <c r="E6" s="569"/>
      <c r="F6" s="569"/>
      <c r="G6" s="569"/>
      <c r="H6" s="569"/>
      <c r="I6" s="569"/>
      <c r="J6" s="569"/>
      <c r="K6" s="569"/>
      <c r="L6" s="569"/>
      <c r="M6" s="5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63" t="s">
        <v>508</v>
      </c>
      <c r="B7" s="564"/>
      <c r="C7" s="565"/>
      <c r="D7" s="566" t="s">
        <v>509</v>
      </c>
      <c r="E7" s="566"/>
      <c r="F7" s="566"/>
      <c r="G7" s="567" t="s">
        <v>510</v>
      </c>
      <c r="H7" s="571" t="s">
        <v>511</v>
      </c>
      <c r="I7" s="573" t="s">
        <v>512</v>
      </c>
      <c r="J7" s="574"/>
      <c r="K7" s="573" t="s">
        <v>513</v>
      </c>
      <c r="L7" s="574"/>
      <c r="M7" s="562" t="s">
        <v>514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41</v>
      </c>
      <c r="B8" s="35" t="s">
        <v>209</v>
      </c>
      <c r="C8" s="35" t="s">
        <v>211</v>
      </c>
      <c r="D8" s="28" t="s">
        <v>221</v>
      </c>
      <c r="E8" s="28" t="s">
        <v>515</v>
      </c>
      <c r="F8" s="28" t="s">
        <v>516</v>
      </c>
      <c r="G8" s="567"/>
      <c r="H8" s="572"/>
      <c r="I8" s="29" t="s">
        <v>517</v>
      </c>
      <c r="J8" s="29" t="s">
        <v>518</v>
      </c>
      <c r="K8" s="29" t="s">
        <v>519</v>
      </c>
      <c r="L8" s="29" t="s">
        <v>520</v>
      </c>
      <c r="M8" s="56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52"/>
      <c r="B9" s="553"/>
      <c r="C9" s="553"/>
      <c r="D9" s="553"/>
      <c r="E9" s="553"/>
      <c r="F9" s="553"/>
      <c r="G9" s="553"/>
      <c r="H9" s="168"/>
      <c r="I9" s="156"/>
      <c r="J9" s="156"/>
      <c r="K9" s="156"/>
      <c r="L9" s="15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54">
        <f>'7- Mapa Final'!A10</f>
        <v>1</v>
      </c>
      <c r="B10" s="556" t="str">
        <f>'7- Mapa Final'!B10</f>
        <v xml:space="preserve">Ejecutar procesos de selección en los cuales los resultados  no estén acordes con los  requisitos y principios  establecidos </v>
      </c>
      <c r="C10" s="556" t="str">
        <f>'7- Mapa Final'!C10</f>
        <v>Seleccionar personal mediante procesos en los cuales no se cumplan las etapas establecidas,  se  seleccionen  aspirantes que  no cumplen con los requisitos ,  se rechacen  aspirantes que cumplen o se que se asignen puntajes erróneos.</v>
      </c>
      <c r="D10" s="548" t="str">
        <f>'7- Mapa Final'!J10</f>
        <v>Baja - 2</v>
      </c>
      <c r="E10" s="546" t="str">
        <f>'7- Mapa Final'!K10</f>
        <v>Leve - 1</v>
      </c>
      <c r="F10" s="550" t="str">
        <f>'7- Mapa Final'!M10</f>
        <v>Bajo - 2</v>
      </c>
      <c r="G10" s="540" t="s">
        <v>400</v>
      </c>
      <c r="H10" s="542"/>
      <c r="I10" s="544"/>
      <c r="J10" s="544" t="s">
        <v>521</v>
      </c>
      <c r="K10" s="558">
        <v>45292</v>
      </c>
      <c r="L10" s="558">
        <v>45382</v>
      </c>
      <c r="M10" s="559" t="s">
        <v>522</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55"/>
      <c r="B11" s="557"/>
      <c r="C11" s="557"/>
      <c r="D11" s="549"/>
      <c r="E11" s="547"/>
      <c r="F11" s="551"/>
      <c r="G11" s="541"/>
      <c r="H11" s="543"/>
      <c r="I11" s="545"/>
      <c r="J11" s="545"/>
      <c r="K11" s="545"/>
      <c r="L11" s="545"/>
      <c r="M11" s="56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55"/>
      <c r="B12" s="557"/>
      <c r="C12" s="557"/>
      <c r="D12" s="549"/>
      <c r="E12" s="547"/>
      <c r="F12" s="551"/>
      <c r="G12" s="541"/>
      <c r="H12" s="543"/>
      <c r="I12" s="545"/>
      <c r="J12" s="545"/>
      <c r="K12" s="545"/>
      <c r="L12" s="545"/>
      <c r="M12" s="56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55"/>
      <c r="B13" s="557"/>
      <c r="C13" s="557"/>
      <c r="D13" s="549"/>
      <c r="E13" s="547"/>
      <c r="F13" s="551"/>
      <c r="G13" s="541"/>
      <c r="H13" s="543"/>
      <c r="I13" s="545"/>
      <c r="J13" s="545"/>
      <c r="K13" s="545"/>
      <c r="L13" s="545"/>
      <c r="M13" s="56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55"/>
      <c r="B14" s="557"/>
      <c r="C14" s="557"/>
      <c r="D14" s="549"/>
      <c r="E14" s="547"/>
      <c r="F14" s="551"/>
      <c r="G14" s="541"/>
      <c r="H14" s="543"/>
      <c r="I14" s="545"/>
      <c r="J14" s="545"/>
      <c r="K14" s="545"/>
      <c r="L14" s="545"/>
      <c r="M14" s="56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55"/>
      <c r="B15" s="557"/>
      <c r="C15" s="557"/>
      <c r="D15" s="549"/>
      <c r="E15" s="547"/>
      <c r="F15" s="551"/>
      <c r="G15" s="541"/>
      <c r="H15" s="543"/>
      <c r="I15" s="545"/>
      <c r="J15" s="545"/>
      <c r="K15" s="545"/>
      <c r="L15" s="545"/>
      <c r="M15" s="56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55"/>
      <c r="B16" s="557"/>
      <c r="C16" s="557"/>
      <c r="D16" s="549"/>
      <c r="E16" s="547"/>
      <c r="F16" s="551"/>
      <c r="G16" s="541"/>
      <c r="H16" s="543"/>
      <c r="I16" s="545"/>
      <c r="J16" s="545"/>
      <c r="K16" s="545"/>
      <c r="L16" s="545"/>
      <c r="M16" s="56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55"/>
      <c r="B17" s="557"/>
      <c r="C17" s="557"/>
      <c r="D17" s="549"/>
      <c r="E17" s="547"/>
      <c r="F17" s="551"/>
      <c r="G17" s="541"/>
      <c r="H17" s="543"/>
      <c r="I17" s="545"/>
      <c r="J17" s="545"/>
      <c r="K17" s="545"/>
      <c r="L17" s="545"/>
      <c r="M17" s="56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55"/>
      <c r="B18" s="557"/>
      <c r="C18" s="557"/>
      <c r="D18" s="549"/>
      <c r="E18" s="547"/>
      <c r="F18" s="551"/>
      <c r="G18" s="541"/>
      <c r="H18" s="543"/>
      <c r="I18" s="545"/>
      <c r="J18" s="545"/>
      <c r="K18" s="545"/>
      <c r="L18" s="545"/>
      <c r="M18" s="56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55"/>
      <c r="B19" s="557"/>
      <c r="C19" s="557"/>
      <c r="D19" s="549"/>
      <c r="E19" s="547"/>
      <c r="F19" s="551"/>
      <c r="G19" s="541"/>
      <c r="H19" s="543"/>
      <c r="I19" s="545"/>
      <c r="J19" s="545"/>
      <c r="K19" s="545"/>
      <c r="L19" s="545"/>
      <c r="M19" s="56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54">
        <f>'7- Mapa Final'!A20</f>
        <v>2</v>
      </c>
      <c r="B20" s="556" t="str">
        <f>'7- Mapa Final'!B20</f>
        <v xml:space="preserve">Gestionar  traslados de personal que no se ajusten a las condiciones requeridas  </v>
      </c>
      <c r="C20" s="556" t="str">
        <f>'7- Mapa Final'!C20</f>
        <v>Realizar o no realizar traslados en las condiciones y tiempos  requeridos para atender las solicitudes y necesidades identificadas.</v>
      </c>
      <c r="D20" s="548" t="str">
        <f>'7- Mapa Final'!J20</f>
        <v>Muy Baja - 1</v>
      </c>
      <c r="E20" s="546" t="str">
        <f>'7- Mapa Final'!K20</f>
        <v>Leve - 1</v>
      </c>
      <c r="F20" s="550" t="str">
        <f>'7- Mapa Final'!M20</f>
        <v>Bajo - 1</v>
      </c>
      <c r="G20" s="540" t="s">
        <v>400</v>
      </c>
      <c r="H20" s="542"/>
      <c r="I20" s="544"/>
      <c r="J20" s="545" t="s">
        <v>521</v>
      </c>
      <c r="K20" s="575">
        <v>45292</v>
      </c>
      <c r="L20" s="575">
        <v>45382</v>
      </c>
      <c r="M20" s="559" t="s">
        <v>522</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55"/>
      <c r="B21" s="557"/>
      <c r="C21" s="557"/>
      <c r="D21" s="549"/>
      <c r="E21" s="547"/>
      <c r="F21" s="551"/>
      <c r="G21" s="541"/>
      <c r="H21" s="543"/>
      <c r="I21" s="545"/>
      <c r="J21" s="545"/>
      <c r="K21" s="545"/>
      <c r="L21" s="545"/>
      <c r="M21" s="56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55"/>
      <c r="B22" s="557"/>
      <c r="C22" s="557"/>
      <c r="D22" s="549"/>
      <c r="E22" s="547"/>
      <c r="F22" s="551"/>
      <c r="G22" s="541"/>
      <c r="H22" s="543"/>
      <c r="I22" s="545"/>
      <c r="J22" s="545"/>
      <c r="K22" s="545"/>
      <c r="L22" s="545"/>
      <c r="M22" s="56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55"/>
      <c r="B23" s="557"/>
      <c r="C23" s="557"/>
      <c r="D23" s="549"/>
      <c r="E23" s="547"/>
      <c r="F23" s="551"/>
      <c r="G23" s="541"/>
      <c r="H23" s="543"/>
      <c r="I23" s="545"/>
      <c r="J23" s="545"/>
      <c r="K23" s="545"/>
      <c r="L23" s="545"/>
      <c r="M23" s="56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55"/>
      <c r="B24" s="557"/>
      <c r="C24" s="557"/>
      <c r="D24" s="549"/>
      <c r="E24" s="547"/>
      <c r="F24" s="551"/>
      <c r="G24" s="541"/>
      <c r="H24" s="543"/>
      <c r="I24" s="545"/>
      <c r="J24" s="545"/>
      <c r="K24" s="545"/>
      <c r="L24" s="545"/>
      <c r="M24" s="56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ht="15" customHeight="1">
      <c r="A25" s="555"/>
      <c r="B25" s="557"/>
      <c r="C25" s="557"/>
      <c r="D25" s="549"/>
      <c r="E25" s="547"/>
      <c r="F25" s="551"/>
      <c r="G25" s="541"/>
      <c r="H25" s="543"/>
      <c r="I25" s="545"/>
      <c r="J25" s="545"/>
      <c r="K25" s="545"/>
      <c r="L25" s="545"/>
      <c r="M25" s="560"/>
      <c r="N25" s="34"/>
      <c r="O25" s="34"/>
    </row>
    <row r="26" spans="1:169" ht="15" customHeight="1">
      <c r="A26" s="555"/>
      <c r="B26" s="557"/>
      <c r="C26" s="557"/>
      <c r="D26" s="549"/>
      <c r="E26" s="547"/>
      <c r="F26" s="551"/>
      <c r="G26" s="541"/>
      <c r="H26" s="543"/>
      <c r="I26" s="545"/>
      <c r="J26" s="545"/>
      <c r="K26" s="545"/>
      <c r="L26" s="545"/>
      <c r="M26" s="560"/>
      <c r="N26" s="34"/>
      <c r="O26" s="34"/>
    </row>
    <row r="27" spans="1:169" ht="15" customHeight="1">
      <c r="A27" s="555"/>
      <c r="B27" s="557"/>
      <c r="C27" s="557"/>
      <c r="D27" s="549"/>
      <c r="E27" s="547"/>
      <c r="F27" s="551"/>
      <c r="G27" s="541"/>
      <c r="H27" s="543"/>
      <c r="I27" s="545"/>
      <c r="J27" s="545"/>
      <c r="K27" s="545"/>
      <c r="L27" s="545"/>
      <c r="M27" s="560"/>
      <c r="N27" s="34"/>
      <c r="O27" s="34"/>
    </row>
    <row r="28" spans="1:169" ht="15" customHeight="1">
      <c r="A28" s="555"/>
      <c r="B28" s="557"/>
      <c r="C28" s="557"/>
      <c r="D28" s="549"/>
      <c r="E28" s="547"/>
      <c r="F28" s="551"/>
      <c r="G28" s="541"/>
      <c r="H28" s="543"/>
      <c r="I28" s="545"/>
      <c r="J28" s="545"/>
      <c r="K28" s="545"/>
      <c r="L28" s="545"/>
      <c r="M28" s="560"/>
      <c r="N28" s="34"/>
      <c r="O28" s="34"/>
    </row>
    <row r="29" spans="1:169" ht="15.75" customHeight="1" thickBot="1">
      <c r="A29" s="555"/>
      <c r="B29" s="557"/>
      <c r="C29" s="557"/>
      <c r="D29" s="549"/>
      <c r="E29" s="547"/>
      <c r="F29" s="551"/>
      <c r="G29" s="541"/>
      <c r="H29" s="543"/>
      <c r="I29" s="545"/>
      <c r="J29" s="545"/>
      <c r="K29" s="545"/>
      <c r="L29" s="545"/>
      <c r="M29" s="561"/>
      <c r="N29" s="34"/>
      <c r="O29" s="34"/>
    </row>
    <row r="30" spans="1:169" s="26" customFormat="1" ht="12.75" customHeight="1">
      <c r="A30" s="554">
        <f>'7- Mapa Final'!A30</f>
        <v>3</v>
      </c>
      <c r="B30" s="556" t="str">
        <f>'7- Mapa Final'!B30</f>
        <v xml:space="preserve">Imposibilidad de consolidar la cobertura de la carrera Judicial </v>
      </c>
      <c r="C30" s="556" t="str">
        <f>'7- Mapa Final'!C30</f>
        <v>Cuando no se provee la totalidad de cargos  en carrera</v>
      </c>
      <c r="D30" s="548" t="str">
        <f>'7- Mapa Final'!J30</f>
        <v>Baja - 2</v>
      </c>
      <c r="E30" s="546" t="str">
        <f>'7- Mapa Final'!K30</f>
        <v>Menor - 2</v>
      </c>
      <c r="F30" s="550" t="str">
        <f>'7- Mapa Final'!M30</f>
        <v>Moderado - 4</v>
      </c>
      <c r="G30" s="540" t="s">
        <v>400</v>
      </c>
      <c r="H30" s="542"/>
      <c r="I30" s="544"/>
      <c r="J30" s="545" t="s">
        <v>521</v>
      </c>
      <c r="K30" s="575">
        <v>45292</v>
      </c>
      <c r="L30" s="575">
        <v>45382</v>
      </c>
      <c r="M30" s="559" t="s">
        <v>522</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55"/>
      <c r="B31" s="557"/>
      <c r="C31" s="557"/>
      <c r="D31" s="549"/>
      <c r="E31" s="547"/>
      <c r="F31" s="551"/>
      <c r="G31" s="541"/>
      <c r="H31" s="543"/>
      <c r="I31" s="545"/>
      <c r="J31" s="545"/>
      <c r="K31" s="545"/>
      <c r="L31" s="545"/>
      <c r="M31" s="560"/>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55"/>
      <c r="B32" s="557"/>
      <c r="C32" s="557"/>
      <c r="D32" s="549"/>
      <c r="E32" s="547"/>
      <c r="F32" s="551"/>
      <c r="G32" s="541"/>
      <c r="H32" s="543"/>
      <c r="I32" s="545"/>
      <c r="J32" s="545"/>
      <c r="K32" s="545"/>
      <c r="L32" s="545"/>
      <c r="M32" s="560"/>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55"/>
      <c r="B33" s="557"/>
      <c r="C33" s="557"/>
      <c r="D33" s="549"/>
      <c r="E33" s="547"/>
      <c r="F33" s="551"/>
      <c r="G33" s="541"/>
      <c r="H33" s="543"/>
      <c r="I33" s="545"/>
      <c r="J33" s="545"/>
      <c r="K33" s="545"/>
      <c r="L33" s="545"/>
      <c r="M33" s="560"/>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55"/>
      <c r="B34" s="557"/>
      <c r="C34" s="557"/>
      <c r="D34" s="549"/>
      <c r="E34" s="547"/>
      <c r="F34" s="551"/>
      <c r="G34" s="541"/>
      <c r="H34" s="543"/>
      <c r="I34" s="545"/>
      <c r="J34" s="545"/>
      <c r="K34" s="545"/>
      <c r="L34" s="545"/>
      <c r="M34" s="56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ht="15" customHeight="1">
      <c r="A35" s="555"/>
      <c r="B35" s="557"/>
      <c r="C35" s="557"/>
      <c r="D35" s="549"/>
      <c r="E35" s="547"/>
      <c r="F35" s="551"/>
      <c r="G35" s="541"/>
      <c r="H35" s="543"/>
      <c r="I35" s="545"/>
      <c r="J35" s="545"/>
      <c r="K35" s="545"/>
      <c r="L35" s="545"/>
      <c r="M35" s="560"/>
      <c r="N35" s="34"/>
      <c r="O35" s="34"/>
    </row>
    <row r="36" spans="1:169" ht="15" customHeight="1">
      <c r="A36" s="555"/>
      <c r="B36" s="557"/>
      <c r="C36" s="557"/>
      <c r="D36" s="549"/>
      <c r="E36" s="547"/>
      <c r="F36" s="551"/>
      <c r="G36" s="541"/>
      <c r="H36" s="543"/>
      <c r="I36" s="545"/>
      <c r="J36" s="545"/>
      <c r="K36" s="545"/>
      <c r="L36" s="545"/>
      <c r="M36" s="560"/>
      <c r="N36" s="34"/>
      <c r="O36" s="34"/>
    </row>
    <row r="37" spans="1:169" ht="15" customHeight="1">
      <c r="A37" s="555"/>
      <c r="B37" s="557"/>
      <c r="C37" s="557"/>
      <c r="D37" s="549"/>
      <c r="E37" s="547"/>
      <c r="F37" s="551"/>
      <c r="G37" s="541"/>
      <c r="H37" s="543"/>
      <c r="I37" s="545"/>
      <c r="J37" s="545"/>
      <c r="K37" s="545"/>
      <c r="L37" s="545"/>
      <c r="M37" s="560"/>
      <c r="N37" s="34"/>
      <c r="O37" s="34"/>
    </row>
    <row r="38" spans="1:169" ht="15" customHeight="1">
      <c r="A38" s="555"/>
      <c r="B38" s="557"/>
      <c r="C38" s="557"/>
      <c r="D38" s="549"/>
      <c r="E38" s="547"/>
      <c r="F38" s="551"/>
      <c r="G38" s="541"/>
      <c r="H38" s="543"/>
      <c r="I38" s="545"/>
      <c r="J38" s="545"/>
      <c r="K38" s="545"/>
      <c r="L38" s="545"/>
      <c r="M38" s="560"/>
      <c r="N38" s="34"/>
      <c r="O38" s="34"/>
    </row>
    <row r="39" spans="1:169" ht="15.75" customHeight="1" thickBot="1">
      <c r="A39" s="555"/>
      <c r="B39" s="557"/>
      <c r="C39" s="557"/>
      <c r="D39" s="549"/>
      <c r="E39" s="547"/>
      <c r="F39" s="551"/>
      <c r="G39" s="541"/>
      <c r="H39" s="543"/>
      <c r="I39" s="545"/>
      <c r="J39" s="545"/>
      <c r="K39" s="545"/>
      <c r="L39" s="545"/>
      <c r="M39" s="561"/>
      <c r="N39" s="34"/>
      <c r="O39" s="34"/>
    </row>
    <row r="40" spans="1:169" s="26" customFormat="1" ht="12.75" customHeight="1">
      <c r="A40" s="554">
        <f>'7- Mapa Final'!A40</f>
        <v>4</v>
      </c>
      <c r="B40" s="557" t="str">
        <f>'7- Mapa Final'!B40</f>
        <v>Incumplimiento de los  términos y requisitos de ley en la atención  de los procesos de carrera judicial</v>
      </c>
      <c r="C40" s="557" t="str">
        <f>'7- Mapa Final'!C40</f>
        <v xml:space="preserve">Responder fuera de tiempo o sin solucionar los requerimientos de la ciudadanía </v>
      </c>
      <c r="D40" s="576" t="str">
        <f>'7- Mapa Final'!J40</f>
        <v>Baja - 2</v>
      </c>
      <c r="E40" s="577" t="str">
        <f>'7- Mapa Final'!K40</f>
        <v>Leve - 1</v>
      </c>
      <c r="F40" s="551" t="str">
        <f>'7- Mapa Final'!M40</f>
        <v>Bajo - 2</v>
      </c>
      <c r="G40" s="366" t="s">
        <v>400</v>
      </c>
      <c r="H40" s="545"/>
      <c r="I40" s="545"/>
      <c r="J40" s="545" t="s">
        <v>521</v>
      </c>
      <c r="K40" s="575">
        <v>45292</v>
      </c>
      <c r="L40" s="575">
        <v>45382</v>
      </c>
      <c r="M40" s="559" t="s">
        <v>522</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55"/>
      <c r="B41" s="557"/>
      <c r="C41" s="557"/>
      <c r="D41" s="549"/>
      <c r="E41" s="547"/>
      <c r="F41" s="551"/>
      <c r="G41" s="366"/>
      <c r="H41" s="545"/>
      <c r="I41" s="545"/>
      <c r="J41" s="545"/>
      <c r="K41" s="545"/>
      <c r="L41" s="545"/>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55"/>
      <c r="B42" s="557"/>
      <c r="C42" s="557"/>
      <c r="D42" s="549"/>
      <c r="E42" s="547"/>
      <c r="F42" s="551"/>
      <c r="G42" s="366"/>
      <c r="H42" s="545"/>
      <c r="I42" s="545"/>
      <c r="J42" s="545"/>
      <c r="K42" s="545"/>
      <c r="L42" s="545"/>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55"/>
      <c r="B43" s="557"/>
      <c r="C43" s="557"/>
      <c r="D43" s="549"/>
      <c r="E43" s="547"/>
      <c r="F43" s="551"/>
      <c r="G43" s="366"/>
      <c r="H43" s="545"/>
      <c r="I43" s="545"/>
      <c r="J43" s="545"/>
      <c r="K43" s="545"/>
      <c r="L43" s="545"/>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55"/>
      <c r="B44" s="557"/>
      <c r="C44" s="557"/>
      <c r="D44" s="549"/>
      <c r="E44" s="547"/>
      <c r="F44" s="551"/>
      <c r="G44" s="366"/>
      <c r="H44" s="545"/>
      <c r="I44" s="545"/>
      <c r="J44" s="545"/>
      <c r="K44" s="545"/>
      <c r="L44" s="545"/>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55"/>
      <c r="B45" s="557"/>
      <c r="C45" s="557"/>
      <c r="D45" s="549"/>
      <c r="E45" s="547"/>
      <c r="F45" s="551"/>
      <c r="G45" s="366"/>
      <c r="H45" s="545"/>
      <c r="I45" s="545"/>
      <c r="J45" s="545"/>
      <c r="K45" s="545"/>
      <c r="L45" s="545"/>
      <c r="M45" s="560"/>
      <c r="N45" s="34"/>
      <c r="O45" s="34"/>
    </row>
    <row r="46" spans="1:169">
      <c r="A46" s="555"/>
      <c r="B46" s="557"/>
      <c r="C46" s="557"/>
      <c r="D46" s="549"/>
      <c r="E46" s="547"/>
      <c r="F46" s="551"/>
      <c r="G46" s="366"/>
      <c r="H46" s="545"/>
      <c r="I46" s="545"/>
      <c r="J46" s="545"/>
      <c r="K46" s="545"/>
      <c r="L46" s="545"/>
      <c r="M46" s="560"/>
      <c r="N46" s="34"/>
      <c r="O46" s="34"/>
    </row>
    <row r="47" spans="1:169">
      <c r="A47" s="555"/>
      <c r="B47" s="557"/>
      <c r="C47" s="557"/>
      <c r="D47" s="549"/>
      <c r="E47" s="547"/>
      <c r="F47" s="551"/>
      <c r="G47" s="366"/>
      <c r="H47" s="545"/>
      <c r="I47" s="545"/>
      <c r="J47" s="545"/>
      <c r="K47" s="545"/>
      <c r="L47" s="545"/>
      <c r="M47" s="560"/>
      <c r="N47" s="34"/>
      <c r="O47" s="34"/>
    </row>
    <row r="48" spans="1:169">
      <c r="A48" s="555"/>
      <c r="B48" s="557"/>
      <c r="C48" s="557"/>
      <c r="D48" s="549"/>
      <c r="E48" s="547"/>
      <c r="F48" s="551"/>
      <c r="G48" s="366"/>
      <c r="H48" s="545"/>
      <c r="I48" s="545"/>
      <c r="J48" s="545"/>
      <c r="K48" s="545"/>
      <c r="L48" s="545"/>
      <c r="M48" s="560"/>
      <c r="N48" s="34"/>
      <c r="O48" s="34"/>
    </row>
    <row r="49" spans="1:169">
      <c r="A49" s="555"/>
      <c r="B49" s="557"/>
      <c r="C49" s="557"/>
      <c r="D49" s="549"/>
      <c r="E49" s="547"/>
      <c r="F49" s="551"/>
      <c r="G49" s="366"/>
      <c r="H49" s="545"/>
      <c r="I49" s="545"/>
      <c r="J49" s="545"/>
      <c r="K49" s="545"/>
      <c r="L49" s="545"/>
      <c r="M49" s="561"/>
      <c r="N49" s="34"/>
      <c r="O49" s="34"/>
    </row>
    <row r="50" spans="1:169">
      <c r="A50" s="554">
        <f>'7- Mapa Final'!A50</f>
        <v>5</v>
      </c>
      <c r="B50" s="557" t="str">
        <f>'7- Mapa Final'!B50</f>
        <v>Corrupción</v>
      </c>
      <c r="C50" s="557" t="str">
        <f>'7- Mapa Final'!C50</f>
        <v>Posibilidad de actos indebidos de  los servidores judiciales debido a  la carencia en transparencia, ética y valores</v>
      </c>
      <c r="D50" s="576" t="str">
        <f>'7- Mapa Final'!J50</f>
        <v>Muy Baja - 1</v>
      </c>
      <c r="E50" s="577" t="str">
        <f>'7- Mapa Final'!K50</f>
        <v>Mayor - 4</v>
      </c>
      <c r="F50" s="551" t="str">
        <f>'7- Mapa Final'!M50</f>
        <v>Alto  - 4</v>
      </c>
      <c r="G50" s="366" t="s">
        <v>401</v>
      </c>
      <c r="H50" s="578" t="s">
        <v>523</v>
      </c>
      <c r="I50" s="545"/>
      <c r="J50" s="545" t="s">
        <v>521</v>
      </c>
      <c r="K50" s="575">
        <v>45292</v>
      </c>
      <c r="L50" s="575">
        <v>45382</v>
      </c>
      <c r="M50" s="584" t="s">
        <v>524</v>
      </c>
      <c r="N50" s="34"/>
      <c r="O50" s="34"/>
    </row>
    <row r="51" spans="1:169">
      <c r="A51" s="555"/>
      <c r="B51" s="557"/>
      <c r="C51" s="557"/>
      <c r="D51" s="549"/>
      <c r="E51" s="547"/>
      <c r="F51" s="551"/>
      <c r="G51" s="366"/>
      <c r="H51" s="545"/>
      <c r="I51" s="545"/>
      <c r="J51" s="545"/>
      <c r="K51" s="545"/>
      <c r="L51" s="545"/>
      <c r="M51" s="584"/>
      <c r="N51" s="34"/>
      <c r="O51" s="34"/>
    </row>
    <row r="52" spans="1:169">
      <c r="A52" s="555"/>
      <c r="B52" s="557"/>
      <c r="C52" s="557"/>
      <c r="D52" s="549"/>
      <c r="E52" s="547"/>
      <c r="F52" s="551"/>
      <c r="G52" s="366"/>
      <c r="H52" s="545"/>
      <c r="I52" s="545"/>
      <c r="J52" s="545"/>
      <c r="K52" s="545"/>
      <c r="L52" s="545"/>
      <c r="M52" s="584"/>
      <c r="N52" s="34"/>
      <c r="O52" s="34"/>
    </row>
    <row r="53" spans="1:169">
      <c r="A53" s="555"/>
      <c r="B53" s="557"/>
      <c r="C53" s="557"/>
      <c r="D53" s="549"/>
      <c r="E53" s="547"/>
      <c r="F53" s="551"/>
      <c r="G53" s="366"/>
      <c r="H53" s="545"/>
      <c r="I53" s="545"/>
      <c r="J53" s="545"/>
      <c r="K53" s="545"/>
      <c r="L53" s="545"/>
      <c r="M53" s="584"/>
      <c r="N53" s="34"/>
      <c r="O53" s="34"/>
    </row>
    <row r="54" spans="1:169">
      <c r="A54" s="555"/>
      <c r="B54" s="557"/>
      <c r="C54" s="557"/>
      <c r="D54" s="549"/>
      <c r="E54" s="547"/>
      <c r="F54" s="551"/>
      <c r="G54" s="366"/>
      <c r="H54" s="545"/>
      <c r="I54" s="545"/>
      <c r="J54" s="545"/>
      <c r="K54" s="545"/>
      <c r="L54" s="545"/>
      <c r="M54" s="584"/>
      <c r="N54" s="34"/>
      <c r="O54" s="34"/>
    </row>
    <row r="55" spans="1:169">
      <c r="A55" s="555"/>
      <c r="B55" s="557"/>
      <c r="C55" s="557"/>
      <c r="D55" s="549"/>
      <c r="E55" s="547"/>
      <c r="F55" s="551"/>
      <c r="G55" s="366"/>
      <c r="H55" s="545"/>
      <c r="I55" s="545"/>
      <c r="J55" s="545"/>
      <c r="K55" s="545"/>
      <c r="L55" s="545"/>
      <c r="M55" s="584"/>
      <c r="N55" s="34"/>
      <c r="O55" s="34"/>
    </row>
    <row r="56" spans="1:169">
      <c r="A56" s="555"/>
      <c r="B56" s="557"/>
      <c r="C56" s="557"/>
      <c r="D56" s="549"/>
      <c r="E56" s="547"/>
      <c r="F56" s="551"/>
      <c r="G56" s="366"/>
      <c r="H56" s="545"/>
      <c r="I56" s="545"/>
      <c r="J56" s="545"/>
      <c r="K56" s="545"/>
      <c r="L56" s="545"/>
      <c r="M56" s="584"/>
      <c r="N56" s="34"/>
      <c r="O56" s="34"/>
    </row>
    <row r="57" spans="1:169">
      <c r="A57" s="555"/>
      <c r="B57" s="557"/>
      <c r="C57" s="557"/>
      <c r="D57" s="549"/>
      <c r="E57" s="547"/>
      <c r="F57" s="551"/>
      <c r="G57" s="366"/>
      <c r="H57" s="545"/>
      <c r="I57" s="545"/>
      <c r="J57" s="545"/>
      <c r="K57" s="545"/>
      <c r="L57" s="545"/>
      <c r="M57" s="584"/>
      <c r="N57" s="34"/>
      <c r="O57" s="34"/>
    </row>
    <row r="58" spans="1:169">
      <c r="A58" s="555"/>
      <c r="B58" s="557"/>
      <c r="C58" s="557"/>
      <c r="D58" s="549"/>
      <c r="E58" s="547"/>
      <c r="F58" s="551"/>
      <c r="G58" s="366"/>
      <c r="H58" s="545"/>
      <c r="I58" s="545"/>
      <c r="J58" s="545"/>
      <c r="K58" s="545"/>
      <c r="L58" s="545"/>
      <c r="M58" s="584"/>
      <c r="N58" s="34"/>
      <c r="O58" s="34"/>
    </row>
    <row r="59" spans="1:169">
      <c r="A59" s="555"/>
      <c r="B59" s="557"/>
      <c r="C59" s="557"/>
      <c r="D59" s="549"/>
      <c r="E59" s="547"/>
      <c r="F59" s="551"/>
      <c r="G59" s="366"/>
      <c r="H59" s="545"/>
      <c r="I59" s="545"/>
      <c r="J59" s="545"/>
      <c r="K59" s="545"/>
      <c r="L59" s="545"/>
      <c r="M59" s="584"/>
      <c r="N59" s="34"/>
      <c r="O59" s="34"/>
    </row>
    <row r="60" spans="1:169" s="26" customFormat="1" ht="12.75">
      <c r="A60" s="554">
        <f>'7- Mapa Final'!A60</f>
        <v>6</v>
      </c>
      <c r="B60" s="557" t="str">
        <f>'7- Mapa Final'!B60</f>
        <v>Recibir dádivas o beneficios a nombre propio o de terceros para seleccionar o, rechazar aspirantes sin el lleno de los requisitos o asignar puntajes erróneos</v>
      </c>
      <c r="C60" s="557" t="str">
        <f>'7- Mapa Final'!C60</f>
        <v>Se efectuán y comunican resultados de los procesos en los cuales se seleccionana aspirantes que no cumplen con los requisitos, o se rechazan aspirantes que cumplen o se entregan puntajes con información que no coinciden con los resultados obtenidos</v>
      </c>
      <c r="D60" s="576" t="str">
        <f>'7- Mapa Final'!J60</f>
        <v>Muy Baja - 1</v>
      </c>
      <c r="E60" s="577" t="str">
        <f>'7- Mapa Final'!K60</f>
        <v>Moderado - 3</v>
      </c>
      <c r="F60" s="551" t="str">
        <f>'7- Mapa Final'!M60</f>
        <v>Moderado - 3</v>
      </c>
      <c r="G60" s="366" t="s">
        <v>400</v>
      </c>
      <c r="H60" s="578"/>
      <c r="I60" s="545"/>
      <c r="J60" s="545" t="s">
        <v>521</v>
      </c>
      <c r="K60" s="575">
        <v>45292</v>
      </c>
      <c r="L60" s="575">
        <v>45382</v>
      </c>
      <c r="M60" s="559" t="s">
        <v>525</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55"/>
      <c r="B61" s="557"/>
      <c r="C61" s="557"/>
      <c r="D61" s="549"/>
      <c r="E61" s="547"/>
      <c r="F61" s="551"/>
      <c r="G61" s="366"/>
      <c r="H61" s="545"/>
      <c r="I61" s="545"/>
      <c r="J61" s="545"/>
      <c r="K61" s="545"/>
      <c r="L61" s="545"/>
      <c r="M61" s="560"/>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55"/>
      <c r="B62" s="557"/>
      <c r="C62" s="557"/>
      <c r="D62" s="549"/>
      <c r="E62" s="547"/>
      <c r="F62" s="551"/>
      <c r="G62" s="366"/>
      <c r="H62" s="545"/>
      <c r="I62" s="545"/>
      <c r="J62" s="545"/>
      <c r="K62" s="545"/>
      <c r="L62" s="545"/>
      <c r="M62" s="560"/>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55"/>
      <c r="B63" s="557"/>
      <c r="C63" s="557"/>
      <c r="D63" s="549"/>
      <c r="E63" s="547"/>
      <c r="F63" s="551"/>
      <c r="G63" s="366"/>
      <c r="H63" s="545"/>
      <c r="I63" s="545"/>
      <c r="J63" s="545"/>
      <c r="K63" s="545"/>
      <c r="L63" s="545"/>
      <c r="M63" s="560"/>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55"/>
      <c r="B64" s="557"/>
      <c r="C64" s="557"/>
      <c r="D64" s="549"/>
      <c r="E64" s="547"/>
      <c r="F64" s="551"/>
      <c r="G64" s="366"/>
      <c r="H64" s="545"/>
      <c r="I64" s="545"/>
      <c r="J64" s="545"/>
      <c r="K64" s="545"/>
      <c r="L64" s="545"/>
      <c r="M64" s="560"/>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555"/>
      <c r="B65" s="557"/>
      <c r="C65" s="557"/>
      <c r="D65" s="549"/>
      <c r="E65" s="547"/>
      <c r="F65" s="551"/>
      <c r="G65" s="366"/>
      <c r="H65" s="545"/>
      <c r="I65" s="545"/>
      <c r="J65" s="545"/>
      <c r="K65" s="545"/>
      <c r="L65" s="545"/>
      <c r="M65" s="560"/>
      <c r="N65" s="34"/>
      <c r="O65" s="34"/>
    </row>
    <row r="66" spans="1:15">
      <c r="A66" s="555"/>
      <c r="B66" s="557"/>
      <c r="C66" s="557"/>
      <c r="D66" s="549"/>
      <c r="E66" s="547"/>
      <c r="F66" s="551"/>
      <c r="G66" s="366"/>
      <c r="H66" s="545"/>
      <c r="I66" s="545"/>
      <c r="J66" s="545"/>
      <c r="K66" s="545"/>
      <c r="L66" s="545"/>
      <c r="M66" s="560"/>
      <c r="N66" s="34"/>
      <c r="O66" s="34"/>
    </row>
    <row r="67" spans="1:15">
      <c r="A67" s="555"/>
      <c r="B67" s="557"/>
      <c r="C67" s="557"/>
      <c r="D67" s="549"/>
      <c r="E67" s="547"/>
      <c r="F67" s="551"/>
      <c r="G67" s="366"/>
      <c r="H67" s="545"/>
      <c r="I67" s="545"/>
      <c r="J67" s="545"/>
      <c r="K67" s="545"/>
      <c r="L67" s="545"/>
      <c r="M67" s="560"/>
      <c r="N67" s="34"/>
      <c r="O67" s="34"/>
    </row>
    <row r="68" spans="1:15">
      <c r="A68" s="555"/>
      <c r="B68" s="557"/>
      <c r="C68" s="557"/>
      <c r="D68" s="549"/>
      <c r="E68" s="547"/>
      <c r="F68" s="551"/>
      <c r="G68" s="366"/>
      <c r="H68" s="545"/>
      <c r="I68" s="545"/>
      <c r="J68" s="545"/>
      <c r="K68" s="545"/>
      <c r="L68" s="545"/>
      <c r="M68" s="560"/>
      <c r="N68" s="34"/>
      <c r="O68" s="34"/>
    </row>
    <row r="69" spans="1:15" ht="15.75" thickBot="1">
      <c r="A69" s="555"/>
      <c r="B69" s="557"/>
      <c r="C69" s="557"/>
      <c r="D69" s="549"/>
      <c r="E69" s="547"/>
      <c r="F69" s="551"/>
      <c r="G69" s="366"/>
      <c r="H69" s="545"/>
      <c r="I69" s="545"/>
      <c r="J69" s="545"/>
      <c r="K69" s="545"/>
      <c r="L69" s="545"/>
      <c r="M69" s="561"/>
      <c r="N69" s="34"/>
      <c r="O69" s="34"/>
    </row>
    <row r="70" spans="1:15">
      <c r="A70" s="554">
        <f>'7- Mapa Final'!A70</f>
        <v>6</v>
      </c>
      <c r="B70" s="557" t="str">
        <f>'7- Mapa Final'!B70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557" t="str">
        <f>'7- Mapa Final'!C70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76" t="str">
        <f>'7- Mapa Final'!J70</f>
        <v>Muy Baja - 1</v>
      </c>
      <c r="E70" s="577" t="str">
        <f>'7- Mapa Final'!K70</f>
        <v>Moderado - 3</v>
      </c>
      <c r="F70" s="551" t="str">
        <f>'7- Mapa Final'!M70</f>
        <v>Moderado - 3</v>
      </c>
      <c r="G70" s="366" t="s">
        <v>400</v>
      </c>
      <c r="H70" s="578"/>
      <c r="I70" s="545"/>
      <c r="J70" s="545" t="s">
        <v>521</v>
      </c>
      <c r="K70" s="575">
        <v>45292</v>
      </c>
      <c r="L70" s="575">
        <v>45382</v>
      </c>
      <c r="M70" s="559" t="s">
        <v>525</v>
      </c>
    </row>
    <row r="71" spans="1:15">
      <c r="A71" s="555"/>
      <c r="B71" s="557"/>
      <c r="C71" s="557"/>
      <c r="D71" s="549"/>
      <c r="E71" s="547"/>
      <c r="F71" s="551"/>
      <c r="G71" s="366"/>
      <c r="H71" s="545"/>
      <c r="I71" s="545"/>
      <c r="J71" s="545"/>
      <c r="K71" s="545"/>
      <c r="L71" s="545"/>
      <c r="M71" s="560"/>
    </row>
    <row r="72" spans="1:15">
      <c r="A72" s="555"/>
      <c r="B72" s="557"/>
      <c r="C72" s="557"/>
      <c r="D72" s="549"/>
      <c r="E72" s="547"/>
      <c r="F72" s="551"/>
      <c r="G72" s="366"/>
      <c r="H72" s="545"/>
      <c r="I72" s="545"/>
      <c r="J72" s="545"/>
      <c r="K72" s="545"/>
      <c r="L72" s="545"/>
      <c r="M72" s="560"/>
    </row>
    <row r="73" spans="1:15">
      <c r="A73" s="555"/>
      <c r="B73" s="557"/>
      <c r="C73" s="557"/>
      <c r="D73" s="549"/>
      <c r="E73" s="547"/>
      <c r="F73" s="551"/>
      <c r="G73" s="366"/>
      <c r="H73" s="545"/>
      <c r="I73" s="545"/>
      <c r="J73" s="545"/>
      <c r="K73" s="545"/>
      <c r="L73" s="545"/>
      <c r="M73" s="560"/>
    </row>
    <row r="74" spans="1:15">
      <c r="A74" s="555"/>
      <c r="B74" s="557"/>
      <c r="C74" s="557"/>
      <c r="D74" s="549"/>
      <c r="E74" s="547"/>
      <c r="F74" s="551"/>
      <c r="G74" s="366"/>
      <c r="H74" s="545"/>
      <c r="I74" s="545"/>
      <c r="J74" s="545"/>
      <c r="K74" s="545"/>
      <c r="L74" s="545"/>
      <c r="M74" s="560"/>
    </row>
    <row r="75" spans="1:15">
      <c r="A75" s="555"/>
      <c r="B75" s="557"/>
      <c r="C75" s="557"/>
      <c r="D75" s="549"/>
      <c r="E75" s="547"/>
      <c r="F75" s="551"/>
      <c r="G75" s="366"/>
      <c r="H75" s="545"/>
      <c r="I75" s="545"/>
      <c r="J75" s="545"/>
      <c r="K75" s="545"/>
      <c r="L75" s="545"/>
      <c r="M75" s="560"/>
    </row>
    <row r="76" spans="1:15">
      <c r="A76" s="555"/>
      <c r="B76" s="557"/>
      <c r="C76" s="557"/>
      <c r="D76" s="549"/>
      <c r="E76" s="547"/>
      <c r="F76" s="551"/>
      <c r="G76" s="366"/>
      <c r="H76" s="545"/>
      <c r="I76" s="545"/>
      <c r="J76" s="545"/>
      <c r="K76" s="545"/>
      <c r="L76" s="545"/>
      <c r="M76" s="560"/>
    </row>
    <row r="77" spans="1:15">
      <c r="A77" s="555"/>
      <c r="B77" s="557"/>
      <c r="C77" s="557"/>
      <c r="D77" s="549"/>
      <c r="E77" s="547"/>
      <c r="F77" s="551"/>
      <c r="G77" s="366"/>
      <c r="H77" s="545"/>
      <c r="I77" s="545"/>
      <c r="J77" s="545"/>
      <c r="K77" s="545"/>
      <c r="L77" s="545"/>
      <c r="M77" s="560"/>
    </row>
    <row r="78" spans="1:15">
      <c r="A78" s="555"/>
      <c r="B78" s="557"/>
      <c r="C78" s="557"/>
      <c r="D78" s="549"/>
      <c r="E78" s="547"/>
      <c r="F78" s="551"/>
      <c r="G78" s="366"/>
      <c r="H78" s="545"/>
      <c r="I78" s="545"/>
      <c r="J78" s="545"/>
      <c r="K78" s="545"/>
      <c r="L78" s="545"/>
      <c r="M78" s="560"/>
    </row>
    <row r="79" spans="1:15" ht="15.75" thickBot="1">
      <c r="A79" s="555"/>
      <c r="B79" s="579"/>
      <c r="C79" s="579"/>
      <c r="D79" s="580"/>
      <c r="E79" s="581"/>
      <c r="F79" s="582"/>
      <c r="G79" s="367"/>
      <c r="H79" s="545"/>
      <c r="I79" s="583"/>
      <c r="J79" s="545"/>
      <c r="K79" s="545"/>
      <c r="L79" s="545"/>
      <c r="M79" s="561"/>
    </row>
  </sheetData>
  <mergeCells count="108">
    <mergeCell ref="M70:M79"/>
    <mergeCell ref="H70:H79"/>
    <mergeCell ref="J70:J79"/>
    <mergeCell ref="A70:A79"/>
    <mergeCell ref="B70:B79"/>
    <mergeCell ref="C70:C79"/>
    <mergeCell ref="D70:D79"/>
    <mergeCell ref="E70:E79"/>
    <mergeCell ref="F70:F79"/>
    <mergeCell ref="G70:G79"/>
    <mergeCell ref="I70:I79"/>
    <mergeCell ref="K70:K79"/>
    <mergeCell ref="L70:L79"/>
    <mergeCell ref="D40:D49"/>
    <mergeCell ref="E40:E49"/>
    <mergeCell ref="K40:K49"/>
    <mergeCell ref="L40:L49"/>
    <mergeCell ref="H40:H49"/>
    <mergeCell ref="I40:I49"/>
    <mergeCell ref="J40:J49"/>
    <mergeCell ref="D50:D59"/>
    <mergeCell ref="J50:J59"/>
    <mergeCell ref="K50:K59"/>
    <mergeCell ref="L50:L59"/>
    <mergeCell ref="E50:E59"/>
    <mergeCell ref="F50:F59"/>
    <mergeCell ref="G50:G59"/>
    <mergeCell ref="H50:H59"/>
    <mergeCell ref="I50:I59"/>
    <mergeCell ref="M40:M49"/>
    <mergeCell ref="A60:A69"/>
    <mergeCell ref="B60:B69"/>
    <mergeCell ref="C60:C69"/>
    <mergeCell ref="D60:D69"/>
    <mergeCell ref="E60:E69"/>
    <mergeCell ref="F60:F69"/>
    <mergeCell ref="G60:G69"/>
    <mergeCell ref="H60:H69"/>
    <mergeCell ref="I60:I69"/>
    <mergeCell ref="J60:J69"/>
    <mergeCell ref="K60:K69"/>
    <mergeCell ref="L60:L69"/>
    <mergeCell ref="M60:M69"/>
    <mergeCell ref="F40:F49"/>
    <mergeCell ref="G40:G49"/>
    <mergeCell ref="A40:A49"/>
    <mergeCell ref="B40:B49"/>
    <mergeCell ref="C40:C49"/>
    <mergeCell ref="A50:A59"/>
    <mergeCell ref="B50:B59"/>
    <mergeCell ref="C50:C59"/>
    <mergeCell ref="M50:M59"/>
    <mergeCell ref="M20:M29"/>
    <mergeCell ref="B10:B19"/>
    <mergeCell ref="B20:B29"/>
    <mergeCell ref="F20:F29"/>
    <mergeCell ref="A30:A39"/>
    <mergeCell ref="A20:A29"/>
    <mergeCell ref="C20:C29"/>
    <mergeCell ref="D10:D19"/>
    <mergeCell ref="E10:E19"/>
    <mergeCell ref="B30:B39"/>
    <mergeCell ref="C30:C39"/>
    <mergeCell ref="D20:D29"/>
    <mergeCell ref="K20:K29"/>
    <mergeCell ref="L20:L29"/>
    <mergeCell ref="J30:J39"/>
    <mergeCell ref="K30:K39"/>
    <mergeCell ref="L30:L39"/>
    <mergeCell ref="M30:M39"/>
    <mergeCell ref="J20:J29"/>
    <mergeCell ref="H20:H29"/>
    <mergeCell ref="I20:I29"/>
    <mergeCell ref="J10:J19"/>
    <mergeCell ref="K10:K19"/>
    <mergeCell ref="M7:M8"/>
    <mergeCell ref="A6:B6"/>
    <mergeCell ref="A7:C7"/>
    <mergeCell ref="D7:F7"/>
    <mergeCell ref="G7:G8"/>
    <mergeCell ref="C6:M6"/>
    <mergeCell ref="H7:H8"/>
    <mergeCell ref="I7:J7"/>
    <mergeCell ref="K7:L7"/>
    <mergeCell ref="K1:M3"/>
    <mergeCell ref="A4:B4"/>
    <mergeCell ref="A5:B5"/>
    <mergeCell ref="A1:B2"/>
    <mergeCell ref="C1:J3"/>
    <mergeCell ref="C4:M4"/>
    <mergeCell ref="C5:M5"/>
    <mergeCell ref="G30:G39"/>
    <mergeCell ref="H30:H39"/>
    <mergeCell ref="I30:I39"/>
    <mergeCell ref="E20:E29"/>
    <mergeCell ref="D30:D39"/>
    <mergeCell ref="E30:E39"/>
    <mergeCell ref="F30:F39"/>
    <mergeCell ref="G20:G29"/>
    <mergeCell ref="A9:G9"/>
    <mergeCell ref="A10:A19"/>
    <mergeCell ref="C10:C19"/>
    <mergeCell ref="L10:L19"/>
    <mergeCell ref="M10:M19"/>
    <mergeCell ref="F10:F19"/>
    <mergeCell ref="G10:G19"/>
    <mergeCell ref="H10:H19"/>
    <mergeCell ref="I10:I19"/>
  </mergeCells>
  <conditionalFormatting sqref="A7:B7">
    <cfRule type="containsText" dxfId="217" priority="837" operator="containsText" text="3- Moderado">
      <formula>NOT(ISERROR(SEARCH("3- Moderado",A7)))</formula>
    </cfRule>
    <cfRule type="containsText" dxfId="216" priority="838" operator="containsText" text="6- Moderado">
      <formula>NOT(ISERROR(SEARCH("6- Moderado",A7)))</formula>
    </cfRule>
    <cfRule type="containsText" dxfId="215" priority="839" operator="containsText" text="4- Moderado">
      <formula>NOT(ISERROR(SEARCH("4- Moderado",A7)))</formula>
    </cfRule>
    <cfRule type="containsText" dxfId="214" priority="840" operator="containsText" text="3- Bajo">
      <formula>NOT(ISERROR(SEARCH("3- Bajo",A7)))</formula>
    </cfRule>
    <cfRule type="containsText" dxfId="213" priority="841" operator="containsText" text="4- Bajo">
      <formula>NOT(ISERROR(SEARCH("4- Bajo",A7)))</formula>
    </cfRule>
    <cfRule type="containsText" dxfId="212" priority="842" operator="containsText" text="1- Bajo">
      <formula>NOT(ISERROR(SEARCH("1- Bajo",A7)))</formula>
    </cfRule>
  </conditionalFormatting>
  <conditionalFormatting sqref="A10:E10 A20:E20 A30:E30">
    <cfRule type="containsText" dxfId="211" priority="813" operator="containsText" text="3- Moderado">
      <formula>NOT(ISERROR(SEARCH("3- Moderado",A10)))</formula>
    </cfRule>
    <cfRule type="containsText" dxfId="210" priority="814" operator="containsText" text="6- Moderado">
      <formula>NOT(ISERROR(SEARCH("6- Moderado",A10)))</formula>
    </cfRule>
    <cfRule type="containsText" dxfId="209" priority="815" operator="containsText" text="4- Moderado">
      <formula>NOT(ISERROR(SEARCH("4- Moderado",A10)))</formula>
    </cfRule>
    <cfRule type="containsText" dxfId="208" priority="816" operator="containsText" text="3- Bajo">
      <formula>NOT(ISERROR(SEARCH("3- Bajo",A10)))</formula>
    </cfRule>
    <cfRule type="containsText" dxfId="207" priority="817" operator="containsText" text="4- Bajo">
      <formula>NOT(ISERROR(SEARCH("4- Bajo",A10)))</formula>
    </cfRule>
    <cfRule type="containsText" dxfId="206" priority="818" operator="containsText" text="1- Bajo">
      <formula>NOT(ISERROR(SEARCH("1- Bajo",A10)))</formula>
    </cfRule>
  </conditionalFormatting>
  <conditionalFormatting sqref="A40:E40 A50:E50">
    <cfRule type="containsText" dxfId="205" priority="123" operator="containsText" text="3- Moderado">
      <formula>NOT(ISERROR(SEARCH("3- Moderado",A40)))</formula>
    </cfRule>
    <cfRule type="containsText" dxfId="204" priority="124" operator="containsText" text="6- Moderado">
      <formula>NOT(ISERROR(SEARCH("6- Moderado",A40)))</formula>
    </cfRule>
    <cfRule type="containsText" dxfId="203" priority="125" operator="containsText" text="4- Moderado">
      <formula>NOT(ISERROR(SEARCH("4- Moderado",A40)))</formula>
    </cfRule>
    <cfRule type="containsText" dxfId="202" priority="126" operator="containsText" text="3- Bajo">
      <formula>NOT(ISERROR(SEARCH("3- Bajo",A40)))</formula>
    </cfRule>
    <cfRule type="containsText" dxfId="201" priority="127" operator="containsText" text="4- Bajo">
      <formula>NOT(ISERROR(SEARCH("4- Bajo",A40)))</formula>
    </cfRule>
    <cfRule type="containsText" dxfId="200" priority="128" operator="containsText" text="1- Bajo">
      <formula>NOT(ISERROR(SEARCH("1- Bajo",A40)))</formula>
    </cfRule>
  </conditionalFormatting>
  <conditionalFormatting sqref="A60:E60">
    <cfRule type="containsText" dxfId="199" priority="95" operator="containsText" text="3- Moderado">
      <formula>NOT(ISERROR(SEARCH("3- Moderado",A60)))</formula>
    </cfRule>
    <cfRule type="containsText" dxfId="198" priority="96" operator="containsText" text="6- Moderado">
      <formula>NOT(ISERROR(SEARCH("6- Moderado",A60)))</formula>
    </cfRule>
    <cfRule type="containsText" dxfId="197" priority="97" operator="containsText" text="4- Moderado">
      <formula>NOT(ISERROR(SEARCH("4- Moderado",A60)))</formula>
    </cfRule>
    <cfRule type="containsText" dxfId="196" priority="98" operator="containsText" text="3- Bajo">
      <formula>NOT(ISERROR(SEARCH("3- Bajo",A60)))</formula>
    </cfRule>
    <cfRule type="containsText" dxfId="195" priority="99" operator="containsText" text="4- Bajo">
      <formula>NOT(ISERROR(SEARCH("4- Bajo",A60)))</formula>
    </cfRule>
    <cfRule type="containsText" dxfId="194" priority="100" operator="containsText" text="1- Bajo">
      <formula>NOT(ISERROR(SEARCH("1- Bajo",A60)))</formula>
    </cfRule>
  </conditionalFormatting>
  <conditionalFormatting sqref="A70:E70">
    <cfRule type="containsText" dxfId="193" priority="11" operator="containsText" text="3- Moderado">
      <formula>NOT(ISERROR(SEARCH("3- Moderado",A70)))</formula>
    </cfRule>
    <cfRule type="containsText" dxfId="192" priority="12" operator="containsText" text="6- Moderado">
      <formula>NOT(ISERROR(SEARCH("6- Moderado",A70)))</formula>
    </cfRule>
    <cfRule type="containsText" dxfId="191" priority="13" operator="containsText" text="4- Moderado">
      <formula>NOT(ISERROR(SEARCH("4- Moderado",A70)))</formula>
    </cfRule>
    <cfRule type="containsText" dxfId="190" priority="14" operator="containsText" text="3- Bajo">
      <formula>NOT(ISERROR(SEARCH("3- Bajo",A70)))</formula>
    </cfRule>
    <cfRule type="containsText" dxfId="189" priority="15" operator="containsText" text="4- Bajo">
      <formula>NOT(ISERROR(SEARCH("4- Bajo",A70)))</formula>
    </cfRule>
    <cfRule type="containsText" dxfId="188" priority="16" operator="containsText" text="1- Bajo">
      <formula>NOT(ISERROR(SEARCH("1- Bajo",A70)))</formula>
    </cfRule>
  </conditionalFormatting>
  <conditionalFormatting sqref="C8:F8">
    <cfRule type="containsText" dxfId="187" priority="169" operator="containsText" text="3- Moderado">
      <formula>NOT(ISERROR(SEARCH("3- Moderado",C8)))</formula>
    </cfRule>
    <cfRule type="containsText" dxfId="186" priority="170" operator="containsText" text="6- Moderado">
      <formula>NOT(ISERROR(SEARCH("6- Moderado",C8)))</formula>
    </cfRule>
    <cfRule type="containsText" dxfId="185" priority="171" operator="containsText" text="4- Moderado">
      <formula>NOT(ISERROR(SEARCH("4- Moderado",C8)))</formula>
    </cfRule>
    <cfRule type="containsText" dxfId="184" priority="172" operator="containsText" text="3- Bajo">
      <formula>NOT(ISERROR(SEARCH("3- Bajo",C8)))</formula>
    </cfRule>
    <cfRule type="containsText" dxfId="183" priority="173" operator="containsText" text="4- Bajo">
      <formula>NOT(ISERROR(SEARCH("4- Bajo",C8)))</formula>
    </cfRule>
    <cfRule type="containsText" dxfId="182" priority="174" operator="containsText" text="1- Bajo">
      <formula>NOT(ISERROR(SEARCH("1- Bajo",C8)))</formula>
    </cfRule>
  </conditionalFormatting>
  <conditionalFormatting sqref="D10:D79">
    <cfRule type="containsText" dxfId="181" priority="5" operator="containsText" text="Muy Alta">
      <formula>NOT(ISERROR(SEARCH("Muy Alta",D10)))</formula>
    </cfRule>
    <cfRule type="containsText" dxfId="180" priority="6" operator="containsText" text="Alta">
      <formula>NOT(ISERROR(SEARCH("Alta",D10)))</formula>
    </cfRule>
    <cfRule type="containsText" dxfId="179" priority="7" operator="containsText" text="Baja">
      <formula>NOT(ISERROR(SEARCH("Baja",D10)))</formula>
    </cfRule>
    <cfRule type="containsText" dxfId="178" priority="8" operator="containsText" text="Muy Baja">
      <formula>NOT(ISERROR(SEARCH("Muy Baja",D10)))</formula>
    </cfRule>
    <cfRule type="containsText" dxfId="177" priority="10" operator="containsText" text="Media">
      <formula>NOT(ISERROR(SEARCH("Media",D10)))</formula>
    </cfRule>
  </conditionalFormatting>
  <conditionalFormatting sqref="E10:E79">
    <cfRule type="containsText" dxfId="176" priority="1" operator="containsText" text="Catastrófico">
      <formula>NOT(ISERROR(SEARCH("Catastrófico",E10)))</formula>
    </cfRule>
    <cfRule type="containsText" dxfId="175" priority="2" operator="containsText" text="Mayor">
      <formula>NOT(ISERROR(SEARCH("Mayor",E10)))</formula>
    </cfRule>
    <cfRule type="containsText" dxfId="174" priority="3" operator="containsText" text="Menor">
      <formula>NOT(ISERROR(SEARCH("Menor",E10)))</formula>
    </cfRule>
    <cfRule type="containsText" dxfId="173" priority="4" operator="containsText" text="Leve">
      <formula>NOT(ISERROR(SEARCH("Leve",E10)))</formula>
    </cfRule>
  </conditionalFormatting>
  <conditionalFormatting sqref="E10:F79">
    <cfRule type="containsText" dxfId="172" priority="9" operator="containsText" text="Moderado">
      <formula>NOT(ISERROR(SEARCH("Moderado",E10)))</formula>
    </cfRule>
  </conditionalFormatting>
  <conditionalFormatting sqref="F10:F39">
    <cfRule type="colorScale" priority="1384">
      <colorScale>
        <cfvo type="min"/>
        <cfvo type="max"/>
        <color rgb="FFFF7128"/>
        <color rgb="FFFFEF9C"/>
      </colorScale>
    </cfRule>
  </conditionalFormatting>
  <conditionalFormatting sqref="F10:F79">
    <cfRule type="containsText" dxfId="171" priority="24" operator="containsText" text="Bajo">
      <formula>NOT(ISERROR(SEARCH("Bajo",F10)))</formula>
    </cfRule>
    <cfRule type="containsText" dxfId="170" priority="25" operator="containsText" text="Moderado">
      <formula>NOT(ISERROR(SEARCH("Moderado",F10)))</formula>
    </cfRule>
    <cfRule type="containsText" dxfId="169" priority="26" operator="containsText" text="Alto">
      <formula>NOT(ISERROR(SEARCH("Alto",F10)))</formula>
    </cfRule>
    <cfRule type="containsText" dxfId="168" priority="27" operator="containsText" text="Extremo">
      <formula>NOT(ISERROR(SEARCH("Extremo",F10)))</formula>
    </cfRule>
  </conditionalFormatting>
  <conditionalFormatting sqref="F40:F59">
    <cfRule type="colorScale" priority="140">
      <colorScale>
        <cfvo type="min"/>
        <cfvo type="max"/>
        <color rgb="FFFF7128"/>
        <color rgb="FFFFEF9C"/>
      </colorScale>
    </cfRule>
  </conditionalFormatting>
  <conditionalFormatting sqref="F60:F69">
    <cfRule type="colorScale" priority="112">
      <colorScale>
        <cfvo type="min"/>
        <cfvo type="max"/>
        <color rgb="FFFF7128"/>
        <color rgb="FFFFEF9C"/>
      </colorScale>
    </cfRule>
  </conditionalFormatting>
  <conditionalFormatting sqref="F70:F79">
    <cfRule type="colorScale" priority="84">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900-000000000000}"/>
    <dataValidation allowBlank="1" showInputMessage="1" showErrorMessage="1" prompt="Seleccionar si el responsable es el responsable de las acciones es el nivel central" sqref="I7:I8" xr:uid="{00000000-0002-0000-0900-000001000000}"/>
    <dataValidation allowBlank="1" showInputMessage="1" showErrorMessage="1" prompt="Describir las actividades que se van a desarrollar para el proyecto" sqref="H7" xr:uid="{00000000-0002-0000-09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9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4000000}">
          <x14:formula1>
            <xm:f>'9- Matriz de Calor '!$S$8:$S$11</xm:f>
          </x14:formula1>
          <xm:sqref>G10:G79</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5" tint="0.39997558519241921"/>
    <pageSetUpPr fitToPage="1"/>
  </sheetPr>
  <dimension ref="A1:JK79"/>
  <sheetViews>
    <sheetView showGridLines="0" topLeftCell="H2" zoomScale="70" zoomScaleNormal="70" workbookViewId="0">
      <selection activeCell="O18" sqref="O18"/>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54.7109375" customWidth="1"/>
    <col min="9" max="9" width="16.5703125" customWidth="1"/>
    <col min="10" max="10" width="14.28515625" customWidth="1"/>
    <col min="11" max="11" width="17.7109375" customWidth="1"/>
    <col min="12" max="12" width="17.5703125" customWidth="1"/>
    <col min="13" max="13" width="76.42578125" customWidth="1"/>
    <col min="14" max="169" width="11.42578125" style="2"/>
  </cols>
  <sheetData>
    <row r="1" spans="1:271" s="19" customFormat="1" ht="16.5" customHeight="1">
      <c r="A1" s="532"/>
      <c r="B1" s="533"/>
      <c r="C1" s="536"/>
      <c r="D1" s="536"/>
      <c r="E1" s="536"/>
      <c r="F1" s="536"/>
      <c r="G1" s="536"/>
      <c r="H1" s="536"/>
      <c r="I1" s="536"/>
      <c r="J1" s="537"/>
      <c r="K1" s="531"/>
      <c r="L1" s="531"/>
      <c r="M1" s="5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34"/>
      <c r="B2" s="535"/>
      <c r="C2" s="538"/>
      <c r="D2" s="538"/>
      <c r="E2" s="538"/>
      <c r="F2" s="538"/>
      <c r="G2" s="538"/>
      <c r="H2" s="538"/>
      <c r="I2" s="538"/>
      <c r="J2" s="539"/>
      <c r="K2" s="531"/>
      <c r="L2" s="531"/>
      <c r="M2" s="5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38"/>
      <c r="D3" s="538"/>
      <c r="E3" s="538"/>
      <c r="F3" s="538"/>
      <c r="G3" s="538"/>
      <c r="H3" s="538"/>
      <c r="I3" s="538"/>
      <c r="J3" s="539"/>
      <c r="K3" s="531"/>
      <c r="L3" s="531"/>
      <c r="M3" s="5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06" t="s">
        <v>267</v>
      </c>
      <c r="B4" s="406"/>
      <c r="C4" s="413" t="s">
        <v>5</v>
      </c>
      <c r="D4" s="413"/>
      <c r="E4" s="413"/>
      <c r="F4" s="413"/>
      <c r="G4" s="413"/>
      <c r="H4" s="413"/>
      <c r="I4" s="413"/>
      <c r="J4" s="413"/>
      <c r="K4" s="413"/>
      <c r="L4" s="413"/>
      <c r="M4" s="4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06" t="s">
        <v>269</v>
      </c>
      <c r="B5" s="406"/>
      <c r="C5" s="414" t="s">
        <v>35</v>
      </c>
      <c r="D5" s="414"/>
      <c r="E5" s="414"/>
      <c r="F5" s="414"/>
      <c r="G5" s="414"/>
      <c r="H5" s="414"/>
      <c r="I5" s="414"/>
      <c r="J5" s="414"/>
      <c r="K5" s="414"/>
      <c r="L5" s="414"/>
      <c r="M5" s="41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06" t="s">
        <v>270</v>
      </c>
      <c r="B6" s="406"/>
      <c r="C6" s="568" t="s">
        <v>271</v>
      </c>
      <c r="D6" s="569"/>
      <c r="E6" s="569"/>
      <c r="F6" s="569"/>
      <c r="G6" s="569"/>
      <c r="H6" s="569"/>
      <c r="I6" s="569"/>
      <c r="J6" s="569"/>
      <c r="K6" s="569"/>
      <c r="L6" s="569"/>
      <c r="M6" s="5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63" t="s">
        <v>508</v>
      </c>
      <c r="B7" s="564"/>
      <c r="C7" s="565"/>
      <c r="D7" s="566" t="s">
        <v>509</v>
      </c>
      <c r="E7" s="566"/>
      <c r="F7" s="566"/>
      <c r="G7" s="567" t="s">
        <v>510</v>
      </c>
      <c r="H7" s="571" t="s">
        <v>511</v>
      </c>
      <c r="I7" s="573" t="s">
        <v>512</v>
      </c>
      <c r="J7" s="574"/>
      <c r="K7" s="573" t="s">
        <v>513</v>
      </c>
      <c r="L7" s="574"/>
      <c r="M7" s="562" t="s">
        <v>526</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41</v>
      </c>
      <c r="B8" s="35" t="s">
        <v>209</v>
      </c>
      <c r="C8" s="35" t="s">
        <v>211</v>
      </c>
      <c r="D8" s="28" t="s">
        <v>221</v>
      </c>
      <c r="E8" s="28" t="s">
        <v>515</v>
      </c>
      <c r="F8" s="28" t="s">
        <v>516</v>
      </c>
      <c r="G8" s="567"/>
      <c r="H8" s="572"/>
      <c r="I8" s="29" t="s">
        <v>517</v>
      </c>
      <c r="J8" s="29" t="s">
        <v>518</v>
      </c>
      <c r="K8" s="29" t="s">
        <v>519</v>
      </c>
      <c r="L8" s="29" t="s">
        <v>520</v>
      </c>
      <c r="M8" s="56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52"/>
      <c r="B9" s="553"/>
      <c r="C9" s="553"/>
      <c r="D9" s="553"/>
      <c r="E9" s="553"/>
      <c r="F9" s="553"/>
      <c r="G9" s="553"/>
      <c r="H9" s="156"/>
      <c r="I9" s="156"/>
      <c r="J9" s="156"/>
      <c r="K9" s="156"/>
      <c r="L9" s="15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54">
        <f>'7- Mapa Final'!A10</f>
        <v>1</v>
      </c>
      <c r="B10" s="556" t="str">
        <f>'7- Mapa Final'!B10</f>
        <v xml:space="preserve">Ejecutar procesos de selección en los cuales los resultados  no estén acordes con los  requisitos y principios  establecidos </v>
      </c>
      <c r="C10" s="556" t="str">
        <f>'7- Mapa Final'!C10</f>
        <v>Seleccionar personal mediante procesos en los cuales no se cumplan las etapas establecidas,  se  seleccionen  aspirantes que  no cumplen con los requisitos ,  se rechacen  aspirantes que cumplen o se que se asignen puntajes erróneos.</v>
      </c>
      <c r="D10" s="548" t="str">
        <f>'7- Mapa Final'!J10</f>
        <v>Baja - 2</v>
      </c>
      <c r="E10" s="546" t="str">
        <f>'7- Mapa Final'!K10</f>
        <v>Leve - 1</v>
      </c>
      <c r="F10" s="550" t="str">
        <f>'7- Mapa Final'!M10</f>
        <v>Bajo - 2</v>
      </c>
      <c r="G10" s="365" t="s">
        <v>400</v>
      </c>
      <c r="H10" s="544"/>
      <c r="I10" s="544"/>
      <c r="J10" s="544" t="s">
        <v>521</v>
      </c>
      <c r="K10" s="558">
        <v>45383</v>
      </c>
      <c r="L10" s="558" t="s">
        <v>527</v>
      </c>
      <c r="M10" s="559" t="s">
        <v>522</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55"/>
      <c r="B11" s="557"/>
      <c r="C11" s="557"/>
      <c r="D11" s="549"/>
      <c r="E11" s="547"/>
      <c r="F11" s="551"/>
      <c r="G11" s="366"/>
      <c r="H11" s="545"/>
      <c r="I11" s="545"/>
      <c r="J11" s="545"/>
      <c r="K11" s="545"/>
      <c r="L11" s="545"/>
      <c r="M11" s="56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55"/>
      <c r="B12" s="557"/>
      <c r="C12" s="557"/>
      <c r="D12" s="549"/>
      <c r="E12" s="547"/>
      <c r="F12" s="551"/>
      <c r="G12" s="366"/>
      <c r="H12" s="545"/>
      <c r="I12" s="545"/>
      <c r="J12" s="545"/>
      <c r="K12" s="545"/>
      <c r="L12" s="545"/>
      <c r="M12" s="56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55"/>
      <c r="B13" s="557"/>
      <c r="C13" s="557"/>
      <c r="D13" s="549"/>
      <c r="E13" s="547"/>
      <c r="F13" s="551"/>
      <c r="G13" s="366"/>
      <c r="H13" s="545"/>
      <c r="I13" s="545"/>
      <c r="J13" s="545"/>
      <c r="K13" s="545"/>
      <c r="L13" s="545"/>
      <c r="M13" s="56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55"/>
      <c r="B14" s="557"/>
      <c r="C14" s="557"/>
      <c r="D14" s="549"/>
      <c r="E14" s="547"/>
      <c r="F14" s="551"/>
      <c r="G14" s="366"/>
      <c r="H14" s="545"/>
      <c r="I14" s="545"/>
      <c r="J14" s="545"/>
      <c r="K14" s="545"/>
      <c r="L14" s="545"/>
      <c r="M14" s="56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55"/>
      <c r="B15" s="557"/>
      <c r="C15" s="557"/>
      <c r="D15" s="549"/>
      <c r="E15" s="547"/>
      <c r="F15" s="551"/>
      <c r="G15" s="366"/>
      <c r="H15" s="545"/>
      <c r="I15" s="545"/>
      <c r="J15" s="545"/>
      <c r="K15" s="545"/>
      <c r="L15" s="545"/>
      <c r="M15" s="56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55"/>
      <c r="B16" s="557"/>
      <c r="C16" s="557"/>
      <c r="D16" s="549"/>
      <c r="E16" s="547"/>
      <c r="F16" s="551"/>
      <c r="G16" s="366"/>
      <c r="H16" s="545"/>
      <c r="I16" s="545"/>
      <c r="J16" s="545"/>
      <c r="K16" s="545"/>
      <c r="L16" s="545"/>
      <c r="M16" s="56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55"/>
      <c r="B17" s="557"/>
      <c r="C17" s="557"/>
      <c r="D17" s="549"/>
      <c r="E17" s="547"/>
      <c r="F17" s="551"/>
      <c r="G17" s="366"/>
      <c r="H17" s="545"/>
      <c r="I17" s="545"/>
      <c r="J17" s="545"/>
      <c r="K17" s="545"/>
      <c r="L17" s="545"/>
      <c r="M17" s="56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55"/>
      <c r="B18" s="557"/>
      <c r="C18" s="557"/>
      <c r="D18" s="549"/>
      <c r="E18" s="547"/>
      <c r="F18" s="551"/>
      <c r="G18" s="366"/>
      <c r="H18" s="545"/>
      <c r="I18" s="545"/>
      <c r="J18" s="545"/>
      <c r="K18" s="545"/>
      <c r="L18" s="545"/>
      <c r="M18" s="56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55"/>
      <c r="B19" s="557"/>
      <c r="C19" s="557"/>
      <c r="D19" s="549"/>
      <c r="E19" s="547"/>
      <c r="F19" s="551"/>
      <c r="G19" s="366"/>
      <c r="H19" s="545"/>
      <c r="I19" s="545"/>
      <c r="J19" s="545"/>
      <c r="K19" s="545"/>
      <c r="L19" s="545"/>
      <c r="M19" s="56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55">
        <f>'7- Mapa Final'!A20</f>
        <v>2</v>
      </c>
      <c r="B20" s="557" t="str">
        <f>'7- Mapa Final'!B20</f>
        <v xml:space="preserve">Gestionar  traslados de personal que no se ajusten a las condiciones requeridas  </v>
      </c>
      <c r="C20" s="557" t="str">
        <f>'7- Mapa Final'!C20</f>
        <v>Realizar o no realizar traslados en las condiciones y tiempos  requeridos para atender las solicitudes y necesidades identificadas.</v>
      </c>
      <c r="D20" s="576" t="str">
        <f>'7- Mapa Final'!J20</f>
        <v>Muy Baja - 1</v>
      </c>
      <c r="E20" s="577" t="str">
        <f>'7- Mapa Final'!K20</f>
        <v>Leve - 1</v>
      </c>
      <c r="F20" s="551" t="str">
        <f>'7- Mapa Final'!M20</f>
        <v>Bajo - 1</v>
      </c>
      <c r="G20" s="365" t="s">
        <v>400</v>
      </c>
      <c r="H20" s="545"/>
      <c r="I20" s="545"/>
      <c r="J20" s="545" t="s">
        <v>521</v>
      </c>
      <c r="K20" s="558">
        <v>45383</v>
      </c>
      <c r="L20" s="558" t="s">
        <v>527</v>
      </c>
      <c r="M20" s="559" t="s">
        <v>522</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55"/>
      <c r="B21" s="557"/>
      <c r="C21" s="557"/>
      <c r="D21" s="549"/>
      <c r="E21" s="547"/>
      <c r="F21" s="551"/>
      <c r="G21" s="366"/>
      <c r="H21" s="545"/>
      <c r="I21" s="545"/>
      <c r="J21" s="545"/>
      <c r="K21" s="545"/>
      <c r="L21" s="545"/>
      <c r="M21" s="56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55"/>
      <c r="B22" s="557"/>
      <c r="C22" s="557"/>
      <c r="D22" s="549"/>
      <c r="E22" s="547"/>
      <c r="F22" s="551"/>
      <c r="G22" s="366"/>
      <c r="H22" s="545"/>
      <c r="I22" s="545"/>
      <c r="J22" s="545"/>
      <c r="K22" s="545"/>
      <c r="L22" s="545"/>
      <c r="M22" s="56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55"/>
      <c r="B23" s="557"/>
      <c r="C23" s="557"/>
      <c r="D23" s="549"/>
      <c r="E23" s="547"/>
      <c r="F23" s="551"/>
      <c r="G23" s="366"/>
      <c r="H23" s="545"/>
      <c r="I23" s="545"/>
      <c r="J23" s="545"/>
      <c r="K23" s="545"/>
      <c r="L23" s="545"/>
      <c r="M23" s="56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55"/>
      <c r="B24" s="557"/>
      <c r="C24" s="557"/>
      <c r="D24" s="549"/>
      <c r="E24" s="547"/>
      <c r="F24" s="551"/>
      <c r="G24" s="366"/>
      <c r="H24" s="545"/>
      <c r="I24" s="545"/>
      <c r="J24" s="545"/>
      <c r="K24" s="545"/>
      <c r="L24" s="545"/>
      <c r="M24" s="56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55"/>
      <c r="B25" s="557"/>
      <c r="C25" s="557"/>
      <c r="D25" s="549"/>
      <c r="E25" s="547"/>
      <c r="F25" s="551"/>
      <c r="G25" s="366"/>
      <c r="H25" s="545"/>
      <c r="I25" s="545"/>
      <c r="J25" s="545"/>
      <c r="K25" s="545"/>
      <c r="L25" s="545"/>
      <c r="M25" s="560"/>
      <c r="N25" s="34"/>
      <c r="O25" s="34"/>
    </row>
    <row r="26" spans="1:169">
      <c r="A26" s="555"/>
      <c r="B26" s="557"/>
      <c r="C26" s="557"/>
      <c r="D26" s="549"/>
      <c r="E26" s="547"/>
      <c r="F26" s="551"/>
      <c r="G26" s="366"/>
      <c r="H26" s="545"/>
      <c r="I26" s="545"/>
      <c r="J26" s="545"/>
      <c r="K26" s="545"/>
      <c r="L26" s="545"/>
      <c r="M26" s="560"/>
      <c r="N26" s="34"/>
      <c r="O26" s="34"/>
    </row>
    <row r="27" spans="1:169">
      <c r="A27" s="555"/>
      <c r="B27" s="557"/>
      <c r="C27" s="557"/>
      <c r="D27" s="549"/>
      <c r="E27" s="547"/>
      <c r="F27" s="551"/>
      <c r="G27" s="366"/>
      <c r="H27" s="545"/>
      <c r="I27" s="545"/>
      <c r="J27" s="545"/>
      <c r="K27" s="545"/>
      <c r="L27" s="545"/>
      <c r="M27" s="560"/>
      <c r="N27" s="34"/>
      <c r="O27" s="34"/>
    </row>
    <row r="28" spans="1:169">
      <c r="A28" s="555"/>
      <c r="B28" s="557"/>
      <c r="C28" s="557"/>
      <c r="D28" s="549"/>
      <c r="E28" s="547"/>
      <c r="F28" s="551"/>
      <c r="G28" s="366"/>
      <c r="H28" s="545"/>
      <c r="I28" s="545"/>
      <c r="J28" s="545"/>
      <c r="K28" s="545"/>
      <c r="L28" s="545"/>
      <c r="M28" s="560"/>
      <c r="N28" s="34"/>
      <c r="O28" s="34"/>
    </row>
    <row r="29" spans="1:169" ht="15.75" thickBot="1">
      <c r="A29" s="555"/>
      <c r="B29" s="557"/>
      <c r="C29" s="557"/>
      <c r="D29" s="549"/>
      <c r="E29" s="547"/>
      <c r="F29" s="551"/>
      <c r="G29" s="366"/>
      <c r="H29" s="545"/>
      <c r="I29" s="545"/>
      <c r="J29" s="545"/>
      <c r="K29" s="545"/>
      <c r="L29" s="545"/>
      <c r="M29" s="561"/>
      <c r="N29" s="34"/>
      <c r="O29" s="34"/>
    </row>
    <row r="30" spans="1:169" s="26" customFormat="1" ht="12.75" customHeight="1">
      <c r="A30" s="555">
        <f>'7- Mapa Final'!A30</f>
        <v>3</v>
      </c>
      <c r="B30" s="557" t="str">
        <f>'7- Mapa Final'!B30</f>
        <v xml:space="preserve">Imposibilidad de consolidar la cobertura de la carrera Judicial </v>
      </c>
      <c r="C30" s="557" t="str">
        <f>'7- Mapa Final'!C30</f>
        <v>Cuando no se provee la totalidad de cargos  en carrera</v>
      </c>
      <c r="D30" s="576" t="str">
        <f>'7- Mapa Final'!J30</f>
        <v>Baja - 2</v>
      </c>
      <c r="E30" s="577" t="str">
        <f>'7- Mapa Final'!K30</f>
        <v>Menor - 2</v>
      </c>
      <c r="F30" s="551" t="str">
        <f>'7- Mapa Final'!M30</f>
        <v>Moderado - 4</v>
      </c>
      <c r="G30" s="365" t="s">
        <v>400</v>
      </c>
      <c r="H30" s="545"/>
      <c r="I30" s="545"/>
      <c r="J30" s="545" t="s">
        <v>521</v>
      </c>
      <c r="K30" s="558">
        <v>45383</v>
      </c>
      <c r="L30" s="558" t="s">
        <v>527</v>
      </c>
      <c r="M30" s="559" t="s">
        <v>522</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55"/>
      <c r="B31" s="557"/>
      <c r="C31" s="557"/>
      <c r="D31" s="549"/>
      <c r="E31" s="547"/>
      <c r="F31" s="551"/>
      <c r="G31" s="366"/>
      <c r="H31" s="545"/>
      <c r="I31" s="545"/>
      <c r="J31" s="545"/>
      <c r="K31" s="545"/>
      <c r="L31" s="545"/>
      <c r="M31" s="560"/>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55"/>
      <c r="B32" s="557"/>
      <c r="C32" s="557"/>
      <c r="D32" s="549"/>
      <c r="E32" s="547"/>
      <c r="F32" s="551"/>
      <c r="G32" s="366"/>
      <c r="H32" s="545"/>
      <c r="I32" s="545"/>
      <c r="J32" s="545"/>
      <c r="K32" s="545"/>
      <c r="L32" s="545"/>
      <c r="M32" s="560"/>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55"/>
      <c r="B33" s="557"/>
      <c r="C33" s="557"/>
      <c r="D33" s="549"/>
      <c r="E33" s="547"/>
      <c r="F33" s="551"/>
      <c r="G33" s="366"/>
      <c r="H33" s="545"/>
      <c r="I33" s="545"/>
      <c r="J33" s="545"/>
      <c r="K33" s="545"/>
      <c r="L33" s="545"/>
      <c r="M33" s="560"/>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55"/>
      <c r="B34" s="557"/>
      <c r="C34" s="557"/>
      <c r="D34" s="549"/>
      <c r="E34" s="547"/>
      <c r="F34" s="551"/>
      <c r="G34" s="366"/>
      <c r="H34" s="545"/>
      <c r="I34" s="545"/>
      <c r="J34" s="545"/>
      <c r="K34" s="545"/>
      <c r="L34" s="545"/>
      <c r="M34" s="56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55"/>
      <c r="B35" s="557"/>
      <c r="C35" s="557"/>
      <c r="D35" s="549"/>
      <c r="E35" s="547"/>
      <c r="F35" s="551"/>
      <c r="G35" s="366"/>
      <c r="H35" s="545"/>
      <c r="I35" s="545"/>
      <c r="J35" s="545"/>
      <c r="K35" s="545"/>
      <c r="L35" s="545"/>
      <c r="M35" s="560"/>
      <c r="N35" s="34"/>
      <c r="O35" s="34"/>
    </row>
    <row r="36" spans="1:169">
      <c r="A36" s="555"/>
      <c r="B36" s="557"/>
      <c r="C36" s="557"/>
      <c r="D36" s="549"/>
      <c r="E36" s="547"/>
      <c r="F36" s="551"/>
      <c r="G36" s="366"/>
      <c r="H36" s="545"/>
      <c r="I36" s="545"/>
      <c r="J36" s="545"/>
      <c r="K36" s="545"/>
      <c r="L36" s="545"/>
      <c r="M36" s="560"/>
      <c r="N36" s="34"/>
      <c r="O36" s="34"/>
    </row>
    <row r="37" spans="1:169">
      <c r="A37" s="555"/>
      <c r="B37" s="557"/>
      <c r="C37" s="557"/>
      <c r="D37" s="549"/>
      <c r="E37" s="547"/>
      <c r="F37" s="551"/>
      <c r="G37" s="366"/>
      <c r="H37" s="545"/>
      <c r="I37" s="545"/>
      <c r="J37" s="545"/>
      <c r="K37" s="545"/>
      <c r="L37" s="545"/>
      <c r="M37" s="560"/>
      <c r="N37" s="34"/>
      <c r="O37" s="34"/>
    </row>
    <row r="38" spans="1:169">
      <c r="A38" s="555"/>
      <c r="B38" s="557"/>
      <c r="C38" s="557"/>
      <c r="D38" s="549"/>
      <c r="E38" s="547"/>
      <c r="F38" s="551"/>
      <c r="G38" s="366"/>
      <c r="H38" s="545"/>
      <c r="I38" s="545"/>
      <c r="J38" s="545"/>
      <c r="K38" s="545"/>
      <c r="L38" s="545"/>
      <c r="M38" s="560"/>
      <c r="N38" s="34"/>
      <c r="O38" s="34"/>
    </row>
    <row r="39" spans="1:169" ht="15.75" thickBot="1">
      <c r="A39" s="555"/>
      <c r="B39" s="557"/>
      <c r="C39" s="557"/>
      <c r="D39" s="549"/>
      <c r="E39" s="547"/>
      <c r="F39" s="551"/>
      <c r="G39" s="366"/>
      <c r="H39" s="545"/>
      <c r="I39" s="545"/>
      <c r="J39" s="545"/>
      <c r="K39" s="545"/>
      <c r="L39" s="545"/>
      <c r="M39" s="561"/>
      <c r="N39" s="34"/>
      <c r="O39" s="34"/>
    </row>
    <row r="40" spans="1:169" s="26" customFormat="1" ht="12.75" customHeight="1">
      <c r="A40" s="555">
        <f>'7- Mapa Final'!A40</f>
        <v>4</v>
      </c>
      <c r="B40" s="557" t="str">
        <f>'7- Mapa Final'!B40</f>
        <v>Incumplimiento de los  términos y requisitos de ley en la atención  de los procesos de carrera judicial</v>
      </c>
      <c r="C40" s="557" t="str">
        <f>'7- Mapa Final'!C40</f>
        <v xml:space="preserve">Responder fuera de tiempo o sin solucionar los requerimientos de la ciudadanía </v>
      </c>
      <c r="D40" s="576" t="str">
        <f>'7- Mapa Final'!J40</f>
        <v>Baja - 2</v>
      </c>
      <c r="E40" s="577" t="str">
        <f>'7- Mapa Final'!K40</f>
        <v>Leve - 1</v>
      </c>
      <c r="F40" s="551" t="str">
        <f>'7- Mapa Final'!M40</f>
        <v>Bajo - 2</v>
      </c>
      <c r="G40" s="365" t="s">
        <v>400</v>
      </c>
      <c r="H40" s="545"/>
      <c r="I40" s="545"/>
      <c r="J40" s="545" t="s">
        <v>521</v>
      </c>
      <c r="K40" s="558">
        <v>45383</v>
      </c>
      <c r="L40" s="558" t="s">
        <v>527</v>
      </c>
      <c r="M40" s="559" t="s">
        <v>522</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55"/>
      <c r="B41" s="557"/>
      <c r="C41" s="557"/>
      <c r="D41" s="549"/>
      <c r="E41" s="547"/>
      <c r="F41" s="551"/>
      <c r="G41" s="366"/>
      <c r="H41" s="545"/>
      <c r="I41" s="545"/>
      <c r="J41" s="545"/>
      <c r="K41" s="545"/>
      <c r="L41" s="545"/>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55"/>
      <c r="B42" s="557"/>
      <c r="C42" s="557"/>
      <c r="D42" s="549"/>
      <c r="E42" s="547"/>
      <c r="F42" s="551"/>
      <c r="G42" s="366"/>
      <c r="H42" s="545"/>
      <c r="I42" s="545"/>
      <c r="J42" s="545"/>
      <c r="K42" s="545"/>
      <c r="L42" s="545"/>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55"/>
      <c r="B43" s="557"/>
      <c r="C43" s="557"/>
      <c r="D43" s="549"/>
      <c r="E43" s="547"/>
      <c r="F43" s="551"/>
      <c r="G43" s="366"/>
      <c r="H43" s="545"/>
      <c r="I43" s="545"/>
      <c r="J43" s="545"/>
      <c r="K43" s="545"/>
      <c r="L43" s="545"/>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55"/>
      <c r="B44" s="557"/>
      <c r="C44" s="557"/>
      <c r="D44" s="549"/>
      <c r="E44" s="547"/>
      <c r="F44" s="551"/>
      <c r="G44" s="366"/>
      <c r="H44" s="545"/>
      <c r="I44" s="545"/>
      <c r="J44" s="545"/>
      <c r="K44" s="545"/>
      <c r="L44" s="545"/>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55"/>
      <c r="B45" s="557"/>
      <c r="C45" s="557"/>
      <c r="D45" s="549"/>
      <c r="E45" s="547"/>
      <c r="F45" s="551"/>
      <c r="G45" s="366"/>
      <c r="H45" s="545"/>
      <c r="I45" s="545"/>
      <c r="J45" s="545"/>
      <c r="K45" s="545"/>
      <c r="L45" s="545"/>
      <c r="M45" s="560"/>
      <c r="N45" s="34"/>
      <c r="O45" s="34"/>
    </row>
    <row r="46" spans="1:169">
      <c r="A46" s="555"/>
      <c r="B46" s="557"/>
      <c r="C46" s="557"/>
      <c r="D46" s="549"/>
      <c r="E46" s="547"/>
      <c r="F46" s="551"/>
      <c r="G46" s="366"/>
      <c r="H46" s="545"/>
      <c r="I46" s="545"/>
      <c r="J46" s="545"/>
      <c r="K46" s="545"/>
      <c r="L46" s="545"/>
      <c r="M46" s="560"/>
      <c r="N46" s="34"/>
      <c r="O46" s="34"/>
    </row>
    <row r="47" spans="1:169">
      <c r="A47" s="555"/>
      <c r="B47" s="557"/>
      <c r="C47" s="557"/>
      <c r="D47" s="549"/>
      <c r="E47" s="547"/>
      <c r="F47" s="551"/>
      <c r="G47" s="366"/>
      <c r="H47" s="545"/>
      <c r="I47" s="545"/>
      <c r="J47" s="545"/>
      <c r="K47" s="545"/>
      <c r="L47" s="545"/>
      <c r="M47" s="560"/>
      <c r="N47" s="34"/>
      <c r="O47" s="34"/>
    </row>
    <row r="48" spans="1:169">
      <c r="A48" s="555"/>
      <c r="B48" s="557"/>
      <c r="C48" s="557"/>
      <c r="D48" s="549"/>
      <c r="E48" s="547"/>
      <c r="F48" s="551"/>
      <c r="G48" s="366"/>
      <c r="H48" s="545"/>
      <c r="I48" s="545"/>
      <c r="J48" s="545"/>
      <c r="K48" s="545"/>
      <c r="L48" s="545"/>
      <c r="M48" s="560"/>
      <c r="N48" s="34"/>
      <c r="O48" s="34"/>
    </row>
    <row r="49" spans="1:169">
      <c r="A49" s="555"/>
      <c r="B49" s="557"/>
      <c r="C49" s="557"/>
      <c r="D49" s="549"/>
      <c r="E49" s="547"/>
      <c r="F49" s="551"/>
      <c r="G49" s="366"/>
      <c r="H49" s="585"/>
      <c r="I49" s="585"/>
      <c r="J49" s="545"/>
      <c r="K49" s="545"/>
      <c r="L49" s="545"/>
      <c r="M49" s="561"/>
      <c r="N49" s="34"/>
      <c r="O49" s="34"/>
    </row>
    <row r="50" spans="1:169" ht="27" customHeight="1">
      <c r="A50" s="555">
        <f>'7- Mapa Final'!A50</f>
        <v>5</v>
      </c>
      <c r="B50" s="557" t="str">
        <f>'7- Mapa Final'!B50</f>
        <v>Corrupción</v>
      </c>
      <c r="C50" s="557" t="str">
        <f>'7- Mapa Final'!C50</f>
        <v>Posibilidad de actos indebidos de  los servidores judiciales debido a  la carencia en transparencia, ética y valores</v>
      </c>
      <c r="D50" s="576" t="str">
        <f>'7- Mapa Final'!J50</f>
        <v>Muy Baja - 1</v>
      </c>
      <c r="E50" s="577" t="str">
        <f>'7- Mapa Final'!K50</f>
        <v>Mayor - 4</v>
      </c>
      <c r="F50" s="551" t="str">
        <f>'7- Mapa Final'!M50</f>
        <v>Alto  - 4</v>
      </c>
      <c r="G50" s="594" t="s">
        <v>400</v>
      </c>
      <c r="H50" s="588" t="s">
        <v>523</v>
      </c>
      <c r="I50" s="596"/>
      <c r="J50" s="597" t="s">
        <v>521</v>
      </c>
      <c r="K50" s="558">
        <v>45384</v>
      </c>
      <c r="L50" s="558" t="s">
        <v>528</v>
      </c>
      <c r="M50" s="592" t="s">
        <v>524</v>
      </c>
      <c r="N50" s="34"/>
      <c r="O50" s="34"/>
    </row>
    <row r="51" spans="1:169">
      <c r="A51" s="555"/>
      <c r="B51" s="557"/>
      <c r="C51" s="557"/>
      <c r="D51" s="549"/>
      <c r="E51" s="547"/>
      <c r="F51" s="551"/>
      <c r="G51" s="595"/>
      <c r="H51" s="596"/>
      <c r="I51" s="596"/>
      <c r="J51" s="597"/>
      <c r="K51" s="545"/>
      <c r="L51" s="545"/>
      <c r="M51" s="593"/>
      <c r="N51" s="34"/>
      <c r="O51" s="34"/>
    </row>
    <row r="52" spans="1:169">
      <c r="A52" s="555"/>
      <c r="B52" s="557"/>
      <c r="C52" s="557"/>
      <c r="D52" s="549"/>
      <c r="E52" s="547"/>
      <c r="F52" s="551"/>
      <c r="G52" s="595"/>
      <c r="H52" s="596"/>
      <c r="I52" s="596"/>
      <c r="J52" s="597"/>
      <c r="K52" s="545"/>
      <c r="L52" s="545"/>
      <c r="M52" s="593"/>
      <c r="N52" s="34"/>
      <c r="O52" s="34"/>
    </row>
    <row r="53" spans="1:169">
      <c r="A53" s="555"/>
      <c r="B53" s="557"/>
      <c r="C53" s="557"/>
      <c r="D53" s="549"/>
      <c r="E53" s="547"/>
      <c r="F53" s="551"/>
      <c r="G53" s="595"/>
      <c r="H53" s="596"/>
      <c r="I53" s="596"/>
      <c r="J53" s="597"/>
      <c r="K53" s="545"/>
      <c r="L53" s="545"/>
      <c r="M53" s="593"/>
      <c r="N53" s="34"/>
      <c r="O53" s="34"/>
    </row>
    <row r="54" spans="1:169" ht="15" customHeight="1">
      <c r="A54" s="555"/>
      <c r="B54" s="557"/>
      <c r="C54" s="557"/>
      <c r="D54" s="549"/>
      <c r="E54" s="547"/>
      <c r="F54" s="551"/>
      <c r="G54" s="595"/>
      <c r="H54" s="596"/>
      <c r="I54" s="596"/>
      <c r="J54" s="597"/>
      <c r="K54" s="545"/>
      <c r="L54" s="545"/>
      <c r="M54" s="593"/>
      <c r="N54" s="34"/>
      <c r="O54" s="34"/>
    </row>
    <row r="55" spans="1:169">
      <c r="A55" s="555"/>
      <c r="B55" s="557"/>
      <c r="C55" s="557"/>
      <c r="D55" s="549"/>
      <c r="E55" s="547"/>
      <c r="F55" s="551"/>
      <c r="G55" s="595"/>
      <c r="H55" s="596"/>
      <c r="I55" s="596"/>
      <c r="J55" s="597"/>
      <c r="K55" s="545"/>
      <c r="L55" s="545"/>
      <c r="M55" s="593"/>
      <c r="N55" s="34"/>
      <c r="O55" s="34"/>
    </row>
    <row r="56" spans="1:169">
      <c r="A56" s="555"/>
      <c r="B56" s="557"/>
      <c r="C56" s="557"/>
      <c r="D56" s="549"/>
      <c r="E56" s="547"/>
      <c r="F56" s="551"/>
      <c r="G56" s="595"/>
      <c r="H56" s="596"/>
      <c r="I56" s="596"/>
      <c r="J56" s="597"/>
      <c r="K56" s="545"/>
      <c r="L56" s="545"/>
      <c r="M56" s="593"/>
      <c r="N56" s="34"/>
      <c r="O56" s="34"/>
    </row>
    <row r="57" spans="1:169">
      <c r="A57" s="555"/>
      <c r="B57" s="557"/>
      <c r="C57" s="557"/>
      <c r="D57" s="549"/>
      <c r="E57" s="547"/>
      <c r="F57" s="551"/>
      <c r="G57" s="595"/>
      <c r="H57" s="596"/>
      <c r="I57" s="596"/>
      <c r="J57" s="597"/>
      <c r="K57" s="545"/>
      <c r="L57" s="545"/>
      <c r="M57" s="593"/>
      <c r="N57" s="34"/>
      <c r="O57" s="34"/>
    </row>
    <row r="58" spans="1:169">
      <c r="A58" s="555"/>
      <c r="B58" s="557"/>
      <c r="C58" s="557"/>
      <c r="D58" s="549"/>
      <c r="E58" s="547"/>
      <c r="F58" s="551"/>
      <c r="G58" s="595"/>
      <c r="H58" s="596"/>
      <c r="I58" s="596"/>
      <c r="J58" s="597"/>
      <c r="K58" s="545"/>
      <c r="L58" s="545"/>
      <c r="M58" s="593"/>
      <c r="N58" s="34"/>
      <c r="O58" s="34"/>
    </row>
    <row r="59" spans="1:169">
      <c r="A59" s="555"/>
      <c r="B59" s="557"/>
      <c r="C59" s="557"/>
      <c r="D59" s="549"/>
      <c r="E59" s="547"/>
      <c r="F59" s="551"/>
      <c r="G59" s="595"/>
      <c r="H59" s="596"/>
      <c r="I59" s="596"/>
      <c r="J59" s="597"/>
      <c r="K59" s="545"/>
      <c r="L59" s="545"/>
      <c r="M59" s="593"/>
      <c r="N59" s="34"/>
      <c r="O59" s="34"/>
    </row>
    <row r="60" spans="1:169" s="26" customFormat="1" ht="12.75" customHeight="1">
      <c r="A60" s="555">
        <f>'7- Mapa Final'!A60</f>
        <v>6</v>
      </c>
      <c r="B60" s="557" t="str">
        <f>'7- Mapa Final'!B60</f>
        <v>Recibir dádivas o beneficios a nombre propio o de terceros para seleccionar o, rechazar aspirantes sin el lleno de los requisitos o asignar puntajes erróneos</v>
      </c>
      <c r="C60" s="557" t="str">
        <f>'7- Mapa Final'!C60</f>
        <v>Se efectuán y comunican resultados de los procesos en los cuales se seleccionana aspirantes que no cumplen con los requisitos, o se rechazan aspirantes que cumplen o se entregan puntajes con información que no coinciden con los resultados obtenidos</v>
      </c>
      <c r="D60" s="576" t="str">
        <f>'7- Mapa Final'!J60</f>
        <v>Muy Baja - 1</v>
      </c>
      <c r="E60" s="577" t="str">
        <f>'7- Mapa Final'!K60</f>
        <v>Moderado - 3</v>
      </c>
      <c r="F60" s="551" t="str">
        <f>'7- Mapa Final'!M60</f>
        <v>Moderado - 3</v>
      </c>
      <c r="G60" s="366" t="s">
        <v>400</v>
      </c>
      <c r="H60" s="589"/>
      <c r="I60" s="590"/>
      <c r="J60" s="545" t="s">
        <v>521</v>
      </c>
      <c r="K60" s="558">
        <v>45383</v>
      </c>
      <c r="L60" s="586" t="s">
        <v>527</v>
      </c>
      <c r="M60" s="588" t="s">
        <v>525</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55"/>
      <c r="B61" s="557"/>
      <c r="C61" s="557"/>
      <c r="D61" s="549"/>
      <c r="E61" s="547"/>
      <c r="F61" s="551"/>
      <c r="G61" s="366"/>
      <c r="H61" s="545"/>
      <c r="I61" s="545"/>
      <c r="J61" s="545"/>
      <c r="K61" s="545"/>
      <c r="L61" s="587"/>
      <c r="M61" s="588"/>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55"/>
      <c r="B62" s="557"/>
      <c r="C62" s="557"/>
      <c r="D62" s="549"/>
      <c r="E62" s="547"/>
      <c r="F62" s="551"/>
      <c r="G62" s="366"/>
      <c r="H62" s="545"/>
      <c r="I62" s="545"/>
      <c r="J62" s="545"/>
      <c r="K62" s="545"/>
      <c r="L62" s="587"/>
      <c r="M62" s="58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55"/>
      <c r="B63" s="557"/>
      <c r="C63" s="557"/>
      <c r="D63" s="549"/>
      <c r="E63" s="547"/>
      <c r="F63" s="551"/>
      <c r="G63" s="366"/>
      <c r="H63" s="545"/>
      <c r="I63" s="545"/>
      <c r="J63" s="545"/>
      <c r="K63" s="545"/>
      <c r="L63" s="587"/>
      <c r="M63" s="58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55"/>
      <c r="B64" s="557"/>
      <c r="C64" s="557"/>
      <c r="D64" s="549"/>
      <c r="E64" s="547"/>
      <c r="F64" s="551"/>
      <c r="G64" s="366"/>
      <c r="H64" s="545"/>
      <c r="I64" s="545"/>
      <c r="J64" s="545"/>
      <c r="K64" s="545"/>
      <c r="L64" s="587"/>
      <c r="M64" s="58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5">
      <c r="A65" s="555"/>
      <c r="B65" s="557"/>
      <c r="C65" s="557"/>
      <c r="D65" s="549"/>
      <c r="E65" s="547"/>
      <c r="F65" s="551"/>
      <c r="G65" s="366"/>
      <c r="H65" s="545"/>
      <c r="I65" s="545"/>
      <c r="J65" s="545"/>
      <c r="K65" s="545"/>
      <c r="L65" s="587"/>
      <c r="M65" s="588"/>
      <c r="N65" s="34"/>
      <c r="O65" s="34"/>
    </row>
    <row r="66" spans="1:15">
      <c r="A66" s="555"/>
      <c r="B66" s="557"/>
      <c r="C66" s="557"/>
      <c r="D66" s="549"/>
      <c r="E66" s="547"/>
      <c r="F66" s="551"/>
      <c r="G66" s="366"/>
      <c r="H66" s="545"/>
      <c r="I66" s="545"/>
      <c r="J66" s="545"/>
      <c r="K66" s="545"/>
      <c r="L66" s="587"/>
      <c r="M66" s="588"/>
      <c r="N66" s="34"/>
      <c r="O66" s="34"/>
    </row>
    <row r="67" spans="1:15">
      <c r="A67" s="555"/>
      <c r="B67" s="557"/>
      <c r="C67" s="557"/>
      <c r="D67" s="549"/>
      <c r="E67" s="547"/>
      <c r="F67" s="551"/>
      <c r="G67" s="366"/>
      <c r="H67" s="545"/>
      <c r="I67" s="545"/>
      <c r="J67" s="545"/>
      <c r="K67" s="545"/>
      <c r="L67" s="587"/>
      <c r="M67" s="588"/>
      <c r="N67" s="34"/>
      <c r="O67" s="34"/>
    </row>
    <row r="68" spans="1:15">
      <c r="A68" s="555"/>
      <c r="B68" s="557"/>
      <c r="C68" s="557"/>
      <c r="D68" s="549"/>
      <c r="E68" s="547"/>
      <c r="F68" s="551"/>
      <c r="G68" s="366"/>
      <c r="H68" s="545"/>
      <c r="I68" s="545"/>
      <c r="J68" s="545"/>
      <c r="K68" s="545"/>
      <c r="L68" s="587"/>
      <c r="M68" s="588"/>
      <c r="N68" s="34"/>
      <c r="O68" s="34"/>
    </row>
    <row r="69" spans="1:15" ht="15.75" customHeight="1">
      <c r="A69" s="555"/>
      <c r="B69" s="557"/>
      <c r="C69" s="557"/>
      <c r="D69" s="549"/>
      <c r="E69" s="547"/>
      <c r="F69" s="551"/>
      <c r="G69" s="367"/>
      <c r="H69" s="545"/>
      <c r="I69" s="545"/>
      <c r="J69" s="545"/>
      <c r="K69" s="545"/>
      <c r="L69" s="587"/>
      <c r="M69" s="588"/>
      <c r="N69" s="34"/>
      <c r="O69" s="34"/>
    </row>
    <row r="70" spans="1:15">
      <c r="A70" s="555">
        <f>'7- Mapa Final'!A70</f>
        <v>6</v>
      </c>
      <c r="B70" s="557" t="str">
        <f>'7- Mapa Final'!B70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557" t="str">
        <f>'7- Mapa Final'!C70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76" t="str">
        <f>'7- Mapa Final'!J70</f>
        <v>Muy Baja - 1</v>
      </c>
      <c r="E70" s="577" t="str">
        <f>'7- Mapa Final'!K70</f>
        <v>Moderado - 3</v>
      </c>
      <c r="F70" s="551" t="str">
        <f>'7- Mapa Final'!M70</f>
        <v>Moderado - 3</v>
      </c>
      <c r="G70" s="366" t="s">
        <v>400</v>
      </c>
      <c r="H70" s="578"/>
      <c r="I70" s="545"/>
      <c r="J70" s="545" t="s">
        <v>521</v>
      </c>
      <c r="K70" s="558">
        <v>45383</v>
      </c>
      <c r="L70" s="558" t="s">
        <v>527</v>
      </c>
      <c r="M70" s="560" t="s">
        <v>525</v>
      </c>
    </row>
    <row r="71" spans="1:15">
      <c r="A71" s="555"/>
      <c r="B71" s="557"/>
      <c r="C71" s="557"/>
      <c r="D71" s="549"/>
      <c r="E71" s="547"/>
      <c r="F71" s="551"/>
      <c r="G71" s="366"/>
      <c r="H71" s="545"/>
      <c r="I71" s="545"/>
      <c r="J71" s="545"/>
      <c r="K71" s="545"/>
      <c r="L71" s="545"/>
      <c r="M71" s="560"/>
    </row>
    <row r="72" spans="1:15">
      <c r="A72" s="555"/>
      <c r="B72" s="557"/>
      <c r="C72" s="557"/>
      <c r="D72" s="549"/>
      <c r="E72" s="547"/>
      <c r="F72" s="551"/>
      <c r="G72" s="366"/>
      <c r="H72" s="545"/>
      <c r="I72" s="545"/>
      <c r="J72" s="545"/>
      <c r="K72" s="545"/>
      <c r="L72" s="545"/>
      <c r="M72" s="560"/>
    </row>
    <row r="73" spans="1:15">
      <c r="A73" s="555"/>
      <c r="B73" s="557"/>
      <c r="C73" s="557"/>
      <c r="D73" s="549"/>
      <c r="E73" s="547"/>
      <c r="F73" s="551"/>
      <c r="G73" s="366"/>
      <c r="H73" s="545"/>
      <c r="I73" s="545"/>
      <c r="J73" s="545"/>
      <c r="K73" s="545"/>
      <c r="L73" s="545"/>
      <c r="M73" s="560"/>
    </row>
    <row r="74" spans="1:15">
      <c r="A74" s="555"/>
      <c r="B74" s="557"/>
      <c r="C74" s="557"/>
      <c r="D74" s="549"/>
      <c r="E74" s="547"/>
      <c r="F74" s="551"/>
      <c r="G74" s="366"/>
      <c r="H74" s="545"/>
      <c r="I74" s="545"/>
      <c r="J74" s="545"/>
      <c r="K74" s="545"/>
      <c r="L74" s="545"/>
      <c r="M74" s="560"/>
    </row>
    <row r="75" spans="1:15">
      <c r="A75" s="555"/>
      <c r="B75" s="557"/>
      <c r="C75" s="557"/>
      <c r="D75" s="549"/>
      <c r="E75" s="547"/>
      <c r="F75" s="551"/>
      <c r="G75" s="366"/>
      <c r="H75" s="545"/>
      <c r="I75" s="545"/>
      <c r="J75" s="545"/>
      <c r="K75" s="545"/>
      <c r="L75" s="545"/>
      <c r="M75" s="560"/>
    </row>
    <row r="76" spans="1:15">
      <c r="A76" s="555"/>
      <c r="B76" s="557"/>
      <c r="C76" s="557"/>
      <c r="D76" s="549"/>
      <c r="E76" s="547"/>
      <c r="F76" s="551"/>
      <c r="G76" s="366"/>
      <c r="H76" s="545"/>
      <c r="I76" s="545"/>
      <c r="J76" s="545"/>
      <c r="K76" s="545"/>
      <c r="L76" s="545"/>
      <c r="M76" s="560"/>
    </row>
    <row r="77" spans="1:15">
      <c r="A77" s="555"/>
      <c r="B77" s="557"/>
      <c r="C77" s="557"/>
      <c r="D77" s="549"/>
      <c r="E77" s="547"/>
      <c r="F77" s="551"/>
      <c r="G77" s="366"/>
      <c r="H77" s="545"/>
      <c r="I77" s="545"/>
      <c r="J77" s="545"/>
      <c r="K77" s="545"/>
      <c r="L77" s="545"/>
      <c r="M77" s="560"/>
    </row>
    <row r="78" spans="1:15">
      <c r="A78" s="555"/>
      <c r="B78" s="557"/>
      <c r="C78" s="557"/>
      <c r="D78" s="549"/>
      <c r="E78" s="547"/>
      <c r="F78" s="551"/>
      <c r="G78" s="366"/>
      <c r="H78" s="545"/>
      <c r="I78" s="545"/>
      <c r="J78" s="545"/>
      <c r="K78" s="545"/>
      <c r="L78" s="545"/>
      <c r="M78" s="560"/>
    </row>
    <row r="79" spans="1:15" ht="15.75" thickBot="1">
      <c r="A79" s="591"/>
      <c r="B79" s="579"/>
      <c r="C79" s="579"/>
      <c r="D79" s="580"/>
      <c r="E79" s="581"/>
      <c r="F79" s="582"/>
      <c r="G79" s="367"/>
      <c r="H79" s="545"/>
      <c r="I79" s="583"/>
      <c r="J79" s="545"/>
      <c r="K79" s="545"/>
      <c r="L79" s="545"/>
      <c r="M79" s="561"/>
    </row>
  </sheetData>
  <mergeCells count="108">
    <mergeCell ref="K50:K59"/>
    <mergeCell ref="L50:L59"/>
    <mergeCell ref="M50:M59"/>
    <mergeCell ref="F50:F59"/>
    <mergeCell ref="G50:G59"/>
    <mergeCell ref="H50:H59"/>
    <mergeCell ref="I50:I59"/>
    <mergeCell ref="J50:J59"/>
    <mergeCell ref="A50:A59"/>
    <mergeCell ref="B50:B59"/>
    <mergeCell ref="C50:C59"/>
    <mergeCell ref="D50:D59"/>
    <mergeCell ref="E50:E59"/>
    <mergeCell ref="F70:F79"/>
    <mergeCell ref="G70:G79"/>
    <mergeCell ref="I70:I79"/>
    <mergeCell ref="A70:A79"/>
    <mergeCell ref="B70:B79"/>
    <mergeCell ref="C70:C79"/>
    <mergeCell ref="D70:D79"/>
    <mergeCell ref="E70:E79"/>
    <mergeCell ref="M70:M79"/>
    <mergeCell ref="H70:H79"/>
    <mergeCell ref="J70:J79"/>
    <mergeCell ref="K70:K79"/>
    <mergeCell ref="L70:L79"/>
    <mergeCell ref="J60:J69"/>
    <mergeCell ref="K60:K69"/>
    <mergeCell ref="L60:L69"/>
    <mergeCell ref="M60:M69"/>
    <mergeCell ref="A60:A69"/>
    <mergeCell ref="B60:B69"/>
    <mergeCell ref="C60:C69"/>
    <mergeCell ref="D60:D69"/>
    <mergeCell ref="E60:E69"/>
    <mergeCell ref="F60:F69"/>
    <mergeCell ref="G60:G69"/>
    <mergeCell ref="H60:H69"/>
    <mergeCell ref="I60:I69"/>
    <mergeCell ref="F40:F49"/>
    <mergeCell ref="M40:M49"/>
    <mergeCell ref="G40:G49"/>
    <mergeCell ref="H40:H49"/>
    <mergeCell ref="I40:I49"/>
    <mergeCell ref="J40:J49"/>
    <mergeCell ref="K40:K49"/>
    <mergeCell ref="L40:L49"/>
    <mergeCell ref="A40:A49"/>
    <mergeCell ref="B40:B49"/>
    <mergeCell ref="C40:C49"/>
    <mergeCell ref="D40:D49"/>
    <mergeCell ref="E40:E49"/>
    <mergeCell ref="F20:F29"/>
    <mergeCell ref="J30:J39"/>
    <mergeCell ref="K30:K39"/>
    <mergeCell ref="L30:L39"/>
    <mergeCell ref="M30:M39"/>
    <mergeCell ref="M20:M29"/>
    <mergeCell ref="F30:F39"/>
    <mergeCell ref="G30:G39"/>
    <mergeCell ref="H30:H39"/>
    <mergeCell ref="I30:I39"/>
    <mergeCell ref="G20:G29"/>
    <mergeCell ref="H20:H29"/>
    <mergeCell ref="I20:I29"/>
    <mergeCell ref="J20:J29"/>
    <mergeCell ref="K20:K29"/>
    <mergeCell ref="L20:L29"/>
    <mergeCell ref="A20:A29"/>
    <mergeCell ref="B20:B29"/>
    <mergeCell ref="C20:C29"/>
    <mergeCell ref="D20:D29"/>
    <mergeCell ref="E20:E29"/>
    <mergeCell ref="A30:A39"/>
    <mergeCell ref="B30:B39"/>
    <mergeCell ref="C30:C39"/>
    <mergeCell ref="D30:D39"/>
    <mergeCell ref="E30:E39"/>
    <mergeCell ref="A7:C7"/>
    <mergeCell ref="D7:F7"/>
    <mergeCell ref="G7:G8"/>
    <mergeCell ref="H7:H8"/>
    <mergeCell ref="I7:J7"/>
    <mergeCell ref="K7:L7"/>
    <mergeCell ref="M7:M8"/>
    <mergeCell ref="M10:M19"/>
    <mergeCell ref="A9:G9"/>
    <mergeCell ref="A10:A19"/>
    <mergeCell ref="B10:B19"/>
    <mergeCell ref="C10:C19"/>
    <mergeCell ref="D10:D19"/>
    <mergeCell ref="E10:E19"/>
    <mergeCell ref="F10:F19"/>
    <mergeCell ref="G10:G19"/>
    <mergeCell ref="H10:H19"/>
    <mergeCell ref="I10:I19"/>
    <mergeCell ref="J10:J19"/>
    <mergeCell ref="K10:K19"/>
    <mergeCell ref="L10:L19"/>
    <mergeCell ref="A1:B2"/>
    <mergeCell ref="C1:J3"/>
    <mergeCell ref="K1:M3"/>
    <mergeCell ref="A4:B4"/>
    <mergeCell ref="C4:M4"/>
    <mergeCell ref="A5:B5"/>
    <mergeCell ref="C5:M5"/>
    <mergeCell ref="A6:B6"/>
    <mergeCell ref="C6:M6"/>
  </mergeCells>
  <conditionalFormatting sqref="A7:B7">
    <cfRule type="containsText" dxfId="167" priority="203" operator="containsText" text="3- Moderado">
      <formula>NOT(ISERROR(SEARCH("3- Moderado",A7)))</formula>
    </cfRule>
    <cfRule type="containsText" dxfId="166" priority="204" operator="containsText" text="6- Moderado">
      <formula>NOT(ISERROR(SEARCH("6- Moderado",A7)))</formula>
    </cfRule>
    <cfRule type="containsText" dxfId="165" priority="205" operator="containsText" text="4- Moderado">
      <formula>NOT(ISERROR(SEARCH("4- Moderado",A7)))</formula>
    </cfRule>
    <cfRule type="containsText" dxfId="164" priority="206" operator="containsText" text="3- Bajo">
      <formula>NOT(ISERROR(SEARCH("3- Bajo",A7)))</formula>
    </cfRule>
    <cfRule type="containsText" dxfId="163" priority="207" operator="containsText" text="4- Bajo">
      <formula>NOT(ISERROR(SEARCH("4- Bajo",A7)))</formula>
    </cfRule>
    <cfRule type="containsText" dxfId="162" priority="208" operator="containsText" text="1- Bajo">
      <formula>NOT(ISERROR(SEARCH("1- Bajo",A7)))</formula>
    </cfRule>
  </conditionalFormatting>
  <conditionalFormatting sqref="A10:E10 A20:E20">
    <cfRule type="containsText" dxfId="161" priority="197" operator="containsText" text="3- Moderado">
      <formula>NOT(ISERROR(SEARCH("3- Moderado",A10)))</formula>
    </cfRule>
    <cfRule type="containsText" dxfId="160" priority="198" operator="containsText" text="6- Moderado">
      <formula>NOT(ISERROR(SEARCH("6- Moderado",A10)))</formula>
    </cfRule>
    <cfRule type="containsText" dxfId="159" priority="199" operator="containsText" text="4- Moderado">
      <formula>NOT(ISERROR(SEARCH("4- Moderado",A10)))</formula>
    </cfRule>
    <cfRule type="containsText" dxfId="158" priority="200" operator="containsText" text="3- Bajo">
      <formula>NOT(ISERROR(SEARCH("3- Bajo",A10)))</formula>
    </cfRule>
    <cfRule type="containsText" dxfId="157" priority="201" operator="containsText" text="4- Bajo">
      <formula>NOT(ISERROR(SEARCH("4- Bajo",A10)))</formula>
    </cfRule>
    <cfRule type="containsText" dxfId="156" priority="202" operator="containsText" text="1- Bajo">
      <formula>NOT(ISERROR(SEARCH("1- Bajo",A10)))</formula>
    </cfRule>
  </conditionalFormatting>
  <conditionalFormatting sqref="A30:E30">
    <cfRule type="containsText" dxfId="155" priority="151" operator="containsText" text="3- Moderado">
      <formula>NOT(ISERROR(SEARCH("3- Moderado",A30)))</formula>
    </cfRule>
    <cfRule type="containsText" dxfId="154" priority="152" operator="containsText" text="6- Moderado">
      <formula>NOT(ISERROR(SEARCH("6- Moderado",A30)))</formula>
    </cfRule>
    <cfRule type="containsText" dxfId="153" priority="153" operator="containsText" text="4- Moderado">
      <formula>NOT(ISERROR(SEARCH("4- Moderado",A30)))</formula>
    </cfRule>
    <cfRule type="containsText" dxfId="152" priority="154" operator="containsText" text="3- Bajo">
      <formula>NOT(ISERROR(SEARCH("3- Bajo",A30)))</formula>
    </cfRule>
    <cfRule type="containsText" dxfId="151" priority="155" operator="containsText" text="4- Bajo">
      <formula>NOT(ISERROR(SEARCH("4- Bajo",A30)))</formula>
    </cfRule>
    <cfRule type="containsText" dxfId="150" priority="156" operator="containsText" text="1- Bajo">
      <formula>NOT(ISERROR(SEARCH("1- Bajo",A30)))</formula>
    </cfRule>
  </conditionalFormatting>
  <conditionalFormatting sqref="A40:E40 A50:E50">
    <cfRule type="containsText" dxfId="149" priority="123" operator="containsText" text="3- Moderado">
      <formula>NOT(ISERROR(SEARCH("3- Moderado",A40)))</formula>
    </cfRule>
    <cfRule type="containsText" dxfId="148" priority="124" operator="containsText" text="6- Moderado">
      <formula>NOT(ISERROR(SEARCH("6- Moderado",A40)))</formula>
    </cfRule>
    <cfRule type="containsText" dxfId="147" priority="125" operator="containsText" text="4- Moderado">
      <formula>NOT(ISERROR(SEARCH("4- Moderado",A40)))</formula>
    </cfRule>
    <cfRule type="containsText" dxfId="146" priority="126" operator="containsText" text="3- Bajo">
      <formula>NOT(ISERROR(SEARCH("3- Bajo",A40)))</formula>
    </cfRule>
    <cfRule type="containsText" dxfId="145" priority="127" operator="containsText" text="4- Bajo">
      <formula>NOT(ISERROR(SEARCH("4- Bajo",A40)))</formula>
    </cfRule>
    <cfRule type="containsText" dxfId="144" priority="128" operator="containsText" text="1- Bajo">
      <formula>NOT(ISERROR(SEARCH("1- Bajo",A40)))</formula>
    </cfRule>
  </conditionalFormatting>
  <conditionalFormatting sqref="A60:E60">
    <cfRule type="containsText" dxfId="143" priority="95" operator="containsText" text="3- Moderado">
      <formula>NOT(ISERROR(SEARCH("3- Moderado",A60)))</formula>
    </cfRule>
    <cfRule type="containsText" dxfId="142" priority="96" operator="containsText" text="6- Moderado">
      <formula>NOT(ISERROR(SEARCH("6- Moderado",A60)))</formula>
    </cfRule>
    <cfRule type="containsText" dxfId="141" priority="97" operator="containsText" text="4- Moderado">
      <formula>NOT(ISERROR(SEARCH("4- Moderado",A60)))</formula>
    </cfRule>
    <cfRule type="containsText" dxfId="140" priority="98" operator="containsText" text="3- Bajo">
      <formula>NOT(ISERROR(SEARCH("3- Bajo",A60)))</formula>
    </cfRule>
    <cfRule type="containsText" dxfId="139" priority="99" operator="containsText" text="4- Bajo">
      <formula>NOT(ISERROR(SEARCH("4- Bajo",A60)))</formula>
    </cfRule>
    <cfRule type="containsText" dxfId="138" priority="100" operator="containsText" text="1- Bajo">
      <formula>NOT(ISERROR(SEARCH("1- Bajo",A60)))</formula>
    </cfRule>
  </conditionalFormatting>
  <conditionalFormatting sqref="A70:E70">
    <cfRule type="containsText" dxfId="137" priority="11" operator="containsText" text="3- Moderado">
      <formula>NOT(ISERROR(SEARCH("3- Moderado",A70)))</formula>
    </cfRule>
    <cfRule type="containsText" dxfId="136" priority="12" operator="containsText" text="6- Moderado">
      <formula>NOT(ISERROR(SEARCH("6- Moderado",A70)))</formula>
    </cfRule>
    <cfRule type="containsText" dxfId="135" priority="13" operator="containsText" text="4- Moderado">
      <formula>NOT(ISERROR(SEARCH("4- Moderado",A70)))</formula>
    </cfRule>
    <cfRule type="containsText" dxfId="134" priority="14" operator="containsText" text="3- Bajo">
      <formula>NOT(ISERROR(SEARCH("3- Bajo",A70)))</formula>
    </cfRule>
    <cfRule type="containsText" dxfId="133" priority="15" operator="containsText" text="4- Bajo">
      <formula>NOT(ISERROR(SEARCH("4- Bajo",A70)))</formula>
    </cfRule>
    <cfRule type="containsText" dxfId="132" priority="16" operator="containsText" text="1- Bajo">
      <formula>NOT(ISERROR(SEARCH("1- Bajo",A70)))</formula>
    </cfRule>
  </conditionalFormatting>
  <conditionalFormatting sqref="C8:F8">
    <cfRule type="containsText" dxfId="131" priority="169" operator="containsText" text="3- Moderado">
      <formula>NOT(ISERROR(SEARCH("3- Moderado",C8)))</formula>
    </cfRule>
    <cfRule type="containsText" dxfId="130" priority="170" operator="containsText" text="6- Moderado">
      <formula>NOT(ISERROR(SEARCH("6- Moderado",C8)))</formula>
    </cfRule>
    <cfRule type="containsText" dxfId="129" priority="171" operator="containsText" text="4- Moderado">
      <formula>NOT(ISERROR(SEARCH("4- Moderado",C8)))</formula>
    </cfRule>
    <cfRule type="containsText" dxfId="128" priority="172" operator="containsText" text="3- Bajo">
      <formula>NOT(ISERROR(SEARCH("3- Bajo",C8)))</formula>
    </cfRule>
    <cfRule type="containsText" dxfId="127" priority="173" operator="containsText" text="4- Bajo">
      <formula>NOT(ISERROR(SEARCH("4- Bajo",C8)))</formula>
    </cfRule>
    <cfRule type="containsText" dxfId="126" priority="174" operator="containsText" text="1- Bajo">
      <formula>NOT(ISERROR(SEARCH("1- Bajo",C8)))</formula>
    </cfRule>
  </conditionalFormatting>
  <conditionalFormatting sqref="D10:D79">
    <cfRule type="containsText" dxfId="125" priority="5" operator="containsText" text="Muy Alta">
      <formula>NOT(ISERROR(SEARCH("Muy Alta",D10)))</formula>
    </cfRule>
    <cfRule type="containsText" dxfId="124" priority="6" operator="containsText" text="Alta">
      <formula>NOT(ISERROR(SEARCH("Alta",D10)))</formula>
    </cfRule>
    <cfRule type="containsText" dxfId="123" priority="7" operator="containsText" text="Baja">
      <formula>NOT(ISERROR(SEARCH("Baja",D10)))</formula>
    </cfRule>
    <cfRule type="containsText" dxfId="122" priority="8" operator="containsText" text="Muy Baja">
      <formula>NOT(ISERROR(SEARCH("Muy Baja",D10)))</formula>
    </cfRule>
    <cfRule type="containsText" dxfId="121" priority="10" operator="containsText" text="Media">
      <formula>NOT(ISERROR(SEARCH("Media",D10)))</formula>
    </cfRule>
  </conditionalFormatting>
  <conditionalFormatting sqref="E10:E79">
    <cfRule type="containsText" dxfId="120" priority="1" operator="containsText" text="Catastrófico">
      <formula>NOT(ISERROR(SEARCH("Catastrófico",E10)))</formula>
    </cfRule>
    <cfRule type="containsText" dxfId="119" priority="2" operator="containsText" text="Mayor">
      <formula>NOT(ISERROR(SEARCH("Mayor",E10)))</formula>
    </cfRule>
    <cfRule type="containsText" dxfId="118" priority="3" operator="containsText" text="Menor">
      <formula>NOT(ISERROR(SEARCH("Menor",E10)))</formula>
    </cfRule>
    <cfRule type="containsText" dxfId="117" priority="4" operator="containsText" text="Leve">
      <formula>NOT(ISERROR(SEARCH("Leve",E10)))</formula>
    </cfRule>
  </conditionalFormatting>
  <conditionalFormatting sqref="E10:F79">
    <cfRule type="containsText" dxfId="116"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79">
    <cfRule type="containsText" dxfId="115" priority="24" operator="containsText" text="Bajo">
      <formula>NOT(ISERROR(SEARCH("Bajo",F10)))</formula>
    </cfRule>
    <cfRule type="containsText" dxfId="114" priority="25" operator="containsText" text="Moderado">
      <formula>NOT(ISERROR(SEARCH("Moderado",F10)))</formula>
    </cfRule>
    <cfRule type="containsText" dxfId="113" priority="26" operator="containsText" text="Alto">
      <formula>NOT(ISERROR(SEARCH("Alto",F10)))</formula>
    </cfRule>
    <cfRule type="containsText" dxfId="112"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59">
    <cfRule type="colorScale" priority="140">
      <colorScale>
        <cfvo type="min"/>
        <cfvo type="max"/>
        <color rgb="FFFF7128"/>
        <color rgb="FFFFEF9C"/>
      </colorScale>
    </cfRule>
  </conditionalFormatting>
  <conditionalFormatting sqref="F60:F69">
    <cfRule type="colorScale" priority="112">
      <colorScale>
        <cfvo type="min"/>
        <cfvo type="max"/>
        <color rgb="FFFF7128"/>
        <color rgb="FFFFEF9C"/>
      </colorScale>
    </cfRule>
  </conditionalFormatting>
  <conditionalFormatting sqref="F70:F79">
    <cfRule type="colorScale" priority="84">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A00-000000000000}"/>
    <dataValidation allowBlank="1" showInputMessage="1" showErrorMessage="1" prompt="Describir las actividades que se van a desarrollar para el proyecto" sqref="H7" xr:uid="{00000000-0002-0000-0A00-000001000000}"/>
    <dataValidation allowBlank="1" showInputMessage="1" showErrorMessage="1" prompt="Seleccionar si el responsable es el responsable de las acciones es el nivel central" sqref="I7:I8" xr:uid="{00000000-0002-0000-0A00-000002000000}"/>
    <dataValidation allowBlank="1" showInputMessage="1" showErrorMessage="1" prompt="seleccionar si el responsable de ejecutar las acciones es el nivel central" sqref="J8" xr:uid="{00000000-0002-0000-0A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4000000}">
          <x14:formula1>
            <xm:f>'9- Matriz de Calor '!$S$8:$S$11</xm:f>
          </x14:formula1>
          <xm:sqref>G10:G79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39997558519241921"/>
    <pageSetUpPr fitToPage="1"/>
  </sheetPr>
  <dimension ref="A1:JK79"/>
  <sheetViews>
    <sheetView showGridLines="0" topLeftCell="A32" zoomScale="80" zoomScaleNormal="80" workbookViewId="0">
      <selection activeCell="J10" sqref="J10:M79"/>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32.7109375" customWidth="1"/>
    <col min="9" max="9" width="16.5703125" customWidth="1"/>
    <col min="10" max="10" width="14.28515625" customWidth="1"/>
    <col min="11" max="11" width="17.7109375" customWidth="1"/>
    <col min="12" max="12" width="17.5703125" customWidth="1"/>
    <col min="13" max="13" width="48.28515625" customWidth="1"/>
    <col min="14" max="169" width="11.42578125" style="2"/>
  </cols>
  <sheetData>
    <row r="1" spans="1:271" s="19" customFormat="1" ht="16.5" customHeight="1">
      <c r="A1" s="532"/>
      <c r="B1" s="533"/>
      <c r="C1" s="536"/>
      <c r="D1" s="536"/>
      <c r="E1" s="536"/>
      <c r="F1" s="536"/>
      <c r="G1" s="536"/>
      <c r="H1" s="536"/>
      <c r="I1" s="536"/>
      <c r="J1" s="537"/>
      <c r="K1" s="531"/>
      <c r="L1" s="531"/>
      <c r="M1" s="5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34"/>
      <c r="B2" s="535"/>
      <c r="C2" s="538"/>
      <c r="D2" s="538"/>
      <c r="E2" s="538"/>
      <c r="F2" s="538"/>
      <c r="G2" s="538"/>
      <c r="H2" s="538"/>
      <c r="I2" s="538"/>
      <c r="J2" s="539"/>
      <c r="K2" s="531"/>
      <c r="L2" s="531"/>
      <c r="M2" s="5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38"/>
      <c r="D3" s="538"/>
      <c r="E3" s="538"/>
      <c r="F3" s="538"/>
      <c r="G3" s="538"/>
      <c r="H3" s="538"/>
      <c r="I3" s="538"/>
      <c r="J3" s="539"/>
      <c r="K3" s="531"/>
      <c r="L3" s="531"/>
      <c r="M3" s="5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06" t="s">
        <v>267</v>
      </c>
      <c r="B4" s="406"/>
      <c r="C4" s="413" t="s">
        <v>5</v>
      </c>
      <c r="D4" s="413"/>
      <c r="E4" s="413"/>
      <c r="F4" s="413"/>
      <c r="G4" s="413"/>
      <c r="H4" s="413"/>
      <c r="I4" s="413"/>
      <c r="J4" s="413"/>
      <c r="K4" s="413"/>
      <c r="L4" s="413"/>
      <c r="M4" s="4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06" t="s">
        <v>269</v>
      </c>
      <c r="B5" s="406"/>
      <c r="C5" s="414" t="s">
        <v>35</v>
      </c>
      <c r="D5" s="414"/>
      <c r="E5" s="414"/>
      <c r="F5" s="414"/>
      <c r="G5" s="414"/>
      <c r="H5" s="414"/>
      <c r="I5" s="414"/>
      <c r="J5" s="414"/>
      <c r="K5" s="414"/>
      <c r="L5" s="414"/>
      <c r="M5" s="41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06" t="s">
        <v>270</v>
      </c>
      <c r="B6" s="406"/>
      <c r="C6" s="568" t="s">
        <v>271</v>
      </c>
      <c r="D6" s="569"/>
      <c r="E6" s="569"/>
      <c r="F6" s="569"/>
      <c r="G6" s="569"/>
      <c r="H6" s="569"/>
      <c r="I6" s="569"/>
      <c r="J6" s="569"/>
      <c r="K6" s="569"/>
      <c r="L6" s="569"/>
      <c r="M6" s="5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63" t="s">
        <v>508</v>
      </c>
      <c r="B7" s="564"/>
      <c r="C7" s="565"/>
      <c r="D7" s="566" t="s">
        <v>509</v>
      </c>
      <c r="E7" s="566"/>
      <c r="F7" s="566"/>
      <c r="G7" s="567" t="s">
        <v>510</v>
      </c>
      <c r="H7" s="571" t="s">
        <v>511</v>
      </c>
      <c r="I7" s="573" t="s">
        <v>512</v>
      </c>
      <c r="J7" s="574"/>
      <c r="K7" s="573" t="s">
        <v>513</v>
      </c>
      <c r="L7" s="574"/>
      <c r="M7" s="562" t="s">
        <v>529</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41</v>
      </c>
      <c r="B8" s="35" t="s">
        <v>209</v>
      </c>
      <c r="C8" s="35" t="s">
        <v>211</v>
      </c>
      <c r="D8" s="28" t="s">
        <v>221</v>
      </c>
      <c r="E8" s="28" t="s">
        <v>515</v>
      </c>
      <c r="F8" s="28" t="s">
        <v>516</v>
      </c>
      <c r="G8" s="567"/>
      <c r="H8" s="572"/>
      <c r="I8" s="29" t="s">
        <v>517</v>
      </c>
      <c r="J8" s="29" t="s">
        <v>518</v>
      </c>
      <c r="K8" s="29" t="s">
        <v>519</v>
      </c>
      <c r="L8" s="29" t="s">
        <v>520</v>
      </c>
      <c r="M8" s="56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c r="A9" s="552"/>
      <c r="B9" s="553"/>
      <c r="C9" s="553"/>
      <c r="D9" s="553"/>
      <c r="E9" s="553"/>
      <c r="F9" s="553"/>
      <c r="G9" s="553"/>
      <c r="H9" s="156"/>
      <c r="I9" s="156"/>
      <c r="J9" s="156"/>
      <c r="K9" s="156"/>
      <c r="L9" s="15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54">
        <f>'7- Mapa Final'!A10</f>
        <v>1</v>
      </c>
      <c r="B10" s="556" t="str">
        <f>'7- Mapa Final'!B10</f>
        <v xml:space="preserve">Ejecutar procesos de selección en los cuales los resultados  no estén acordes con los  requisitos y principios  establecidos </v>
      </c>
      <c r="C10" s="556" t="str">
        <f>'7- Mapa Final'!C10</f>
        <v>Seleccionar personal mediante procesos en los cuales no se cumplan las etapas establecidas,  se  seleccionen  aspirantes que  no cumplen con los requisitos ,  se rechacen  aspirantes que cumplen o se que se asignen puntajes erróneos.</v>
      </c>
      <c r="D10" s="548" t="str">
        <f>'7- Mapa Final'!J10</f>
        <v>Baja - 2</v>
      </c>
      <c r="E10" s="546" t="str">
        <f>'7- Mapa Final'!K10</f>
        <v>Leve - 1</v>
      </c>
      <c r="F10" s="550" t="str">
        <f>'7- Mapa Final'!M10</f>
        <v>Bajo - 2</v>
      </c>
      <c r="G10" s="365" t="s">
        <v>400</v>
      </c>
      <c r="H10" s="544"/>
      <c r="I10" s="544"/>
      <c r="J10" s="598" t="s">
        <v>8</v>
      </c>
      <c r="K10" s="601">
        <v>45474</v>
      </c>
      <c r="L10" s="601">
        <v>45565</v>
      </c>
      <c r="M10" s="559" t="s">
        <v>522</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55"/>
      <c r="B11" s="557"/>
      <c r="C11" s="557"/>
      <c r="D11" s="549"/>
      <c r="E11" s="547"/>
      <c r="F11" s="551"/>
      <c r="G11" s="366"/>
      <c r="H11" s="545"/>
      <c r="I11" s="545"/>
      <c r="J11" s="599"/>
      <c r="K11" s="599"/>
      <c r="L11" s="599"/>
      <c r="M11" s="56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55"/>
      <c r="B12" s="557"/>
      <c r="C12" s="557"/>
      <c r="D12" s="549"/>
      <c r="E12" s="547"/>
      <c r="F12" s="551"/>
      <c r="G12" s="366"/>
      <c r="H12" s="545"/>
      <c r="I12" s="545"/>
      <c r="J12" s="599"/>
      <c r="K12" s="599"/>
      <c r="L12" s="599"/>
      <c r="M12" s="56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55"/>
      <c r="B13" s="557"/>
      <c r="C13" s="557"/>
      <c r="D13" s="549"/>
      <c r="E13" s="547"/>
      <c r="F13" s="551"/>
      <c r="G13" s="366"/>
      <c r="H13" s="545"/>
      <c r="I13" s="545"/>
      <c r="J13" s="599"/>
      <c r="K13" s="599"/>
      <c r="L13" s="599"/>
      <c r="M13" s="56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55"/>
      <c r="B14" s="557"/>
      <c r="C14" s="557"/>
      <c r="D14" s="549"/>
      <c r="E14" s="547"/>
      <c r="F14" s="551"/>
      <c r="G14" s="366"/>
      <c r="H14" s="545"/>
      <c r="I14" s="545"/>
      <c r="J14" s="599"/>
      <c r="K14" s="599"/>
      <c r="L14" s="599"/>
      <c r="M14" s="56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55"/>
      <c r="B15" s="557"/>
      <c r="C15" s="557"/>
      <c r="D15" s="549"/>
      <c r="E15" s="547"/>
      <c r="F15" s="551"/>
      <c r="G15" s="366"/>
      <c r="H15" s="545"/>
      <c r="I15" s="545"/>
      <c r="J15" s="599"/>
      <c r="K15" s="599"/>
      <c r="L15" s="599"/>
      <c r="M15" s="56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55"/>
      <c r="B16" s="557"/>
      <c r="C16" s="557"/>
      <c r="D16" s="549"/>
      <c r="E16" s="547"/>
      <c r="F16" s="551"/>
      <c r="G16" s="366"/>
      <c r="H16" s="545"/>
      <c r="I16" s="545"/>
      <c r="J16" s="599"/>
      <c r="K16" s="599"/>
      <c r="L16" s="599"/>
      <c r="M16" s="56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55"/>
      <c r="B17" s="557"/>
      <c r="C17" s="557"/>
      <c r="D17" s="549"/>
      <c r="E17" s="547"/>
      <c r="F17" s="551"/>
      <c r="G17" s="366"/>
      <c r="H17" s="545"/>
      <c r="I17" s="545"/>
      <c r="J17" s="599"/>
      <c r="K17" s="599"/>
      <c r="L17" s="599"/>
      <c r="M17" s="56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55"/>
      <c r="B18" s="557"/>
      <c r="C18" s="557"/>
      <c r="D18" s="549"/>
      <c r="E18" s="547"/>
      <c r="F18" s="551"/>
      <c r="G18" s="366"/>
      <c r="H18" s="545"/>
      <c r="I18" s="545"/>
      <c r="J18" s="599"/>
      <c r="K18" s="599"/>
      <c r="L18" s="599"/>
      <c r="M18" s="56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c r="A19" s="555"/>
      <c r="B19" s="557"/>
      <c r="C19" s="557"/>
      <c r="D19" s="549"/>
      <c r="E19" s="547"/>
      <c r="F19" s="551"/>
      <c r="G19" s="366"/>
      <c r="H19" s="545"/>
      <c r="I19" s="545"/>
      <c r="J19" s="600"/>
      <c r="K19" s="600"/>
      <c r="L19" s="600"/>
      <c r="M19" s="56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55">
        <f>'7- Mapa Final'!A20</f>
        <v>2</v>
      </c>
      <c r="B20" s="557" t="str">
        <f>'7- Mapa Final'!B20</f>
        <v xml:space="preserve">Gestionar  traslados de personal que no se ajusten a las condiciones requeridas  </v>
      </c>
      <c r="C20" s="557" t="str">
        <f>'7- Mapa Final'!C20</f>
        <v>Realizar o no realizar traslados en las condiciones y tiempos  requeridos para atender las solicitudes y necesidades identificadas.</v>
      </c>
      <c r="D20" s="576" t="str">
        <f>'7- Mapa Final'!J20</f>
        <v>Muy Baja - 1</v>
      </c>
      <c r="E20" s="577" t="str">
        <f>'7- Mapa Final'!K20</f>
        <v>Leve - 1</v>
      </c>
      <c r="F20" s="551" t="str">
        <f>'7- Mapa Final'!M20</f>
        <v>Bajo - 1</v>
      </c>
      <c r="G20" s="365" t="s">
        <v>400</v>
      </c>
      <c r="H20" s="545"/>
      <c r="I20" s="545"/>
      <c r="J20" s="598" t="s">
        <v>8</v>
      </c>
      <c r="K20" s="601">
        <v>45474</v>
      </c>
      <c r="L20" s="601">
        <v>45565</v>
      </c>
      <c r="M20" s="559" t="s">
        <v>522</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55"/>
      <c r="B21" s="557"/>
      <c r="C21" s="557"/>
      <c r="D21" s="549"/>
      <c r="E21" s="547"/>
      <c r="F21" s="551"/>
      <c r="G21" s="366"/>
      <c r="H21" s="545"/>
      <c r="I21" s="545"/>
      <c r="J21" s="599"/>
      <c r="K21" s="599"/>
      <c r="L21" s="599"/>
      <c r="M21" s="56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55"/>
      <c r="B22" s="557"/>
      <c r="C22" s="557"/>
      <c r="D22" s="549"/>
      <c r="E22" s="547"/>
      <c r="F22" s="551"/>
      <c r="G22" s="366"/>
      <c r="H22" s="545"/>
      <c r="I22" s="545"/>
      <c r="J22" s="599"/>
      <c r="K22" s="599"/>
      <c r="L22" s="599"/>
      <c r="M22" s="56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55"/>
      <c r="B23" s="557"/>
      <c r="C23" s="557"/>
      <c r="D23" s="549"/>
      <c r="E23" s="547"/>
      <c r="F23" s="551"/>
      <c r="G23" s="366"/>
      <c r="H23" s="545"/>
      <c r="I23" s="545"/>
      <c r="J23" s="599"/>
      <c r="K23" s="599"/>
      <c r="L23" s="599"/>
      <c r="M23" s="56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55"/>
      <c r="B24" s="557"/>
      <c r="C24" s="557"/>
      <c r="D24" s="549"/>
      <c r="E24" s="547"/>
      <c r="F24" s="551"/>
      <c r="G24" s="366"/>
      <c r="H24" s="545"/>
      <c r="I24" s="545"/>
      <c r="J24" s="599"/>
      <c r="K24" s="599"/>
      <c r="L24" s="599"/>
      <c r="M24" s="56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55"/>
      <c r="B25" s="557"/>
      <c r="C25" s="557"/>
      <c r="D25" s="549"/>
      <c r="E25" s="547"/>
      <c r="F25" s="551"/>
      <c r="G25" s="366"/>
      <c r="H25" s="545"/>
      <c r="I25" s="545"/>
      <c r="J25" s="599"/>
      <c r="K25" s="599"/>
      <c r="L25" s="599"/>
      <c r="M25" s="560"/>
      <c r="N25" s="34"/>
      <c r="O25" s="34"/>
    </row>
    <row r="26" spans="1:169">
      <c r="A26" s="555"/>
      <c r="B26" s="557"/>
      <c r="C26" s="557"/>
      <c r="D26" s="549"/>
      <c r="E26" s="547"/>
      <c r="F26" s="551"/>
      <c r="G26" s="366"/>
      <c r="H26" s="545"/>
      <c r="I26" s="545"/>
      <c r="J26" s="599"/>
      <c r="K26" s="599"/>
      <c r="L26" s="599"/>
      <c r="M26" s="560"/>
      <c r="N26" s="34"/>
      <c r="O26" s="34"/>
    </row>
    <row r="27" spans="1:169">
      <c r="A27" s="555"/>
      <c r="B27" s="557"/>
      <c r="C27" s="557"/>
      <c r="D27" s="549"/>
      <c r="E27" s="547"/>
      <c r="F27" s="551"/>
      <c r="G27" s="366"/>
      <c r="H27" s="545"/>
      <c r="I27" s="545"/>
      <c r="J27" s="599"/>
      <c r="K27" s="599"/>
      <c r="L27" s="599"/>
      <c r="M27" s="560"/>
      <c r="N27" s="34"/>
      <c r="O27" s="34"/>
    </row>
    <row r="28" spans="1:169">
      <c r="A28" s="555"/>
      <c r="B28" s="557"/>
      <c r="C28" s="557"/>
      <c r="D28" s="549"/>
      <c r="E28" s="547"/>
      <c r="F28" s="551"/>
      <c r="G28" s="366"/>
      <c r="H28" s="545"/>
      <c r="I28" s="545"/>
      <c r="J28" s="599"/>
      <c r="K28" s="599"/>
      <c r="L28" s="599"/>
      <c r="M28" s="560"/>
      <c r="N28" s="34"/>
      <c r="O28" s="34"/>
    </row>
    <row r="29" spans="1:169" ht="15.75" customHeight="1">
      <c r="A29" s="555"/>
      <c r="B29" s="557"/>
      <c r="C29" s="557"/>
      <c r="D29" s="549"/>
      <c r="E29" s="547"/>
      <c r="F29" s="551"/>
      <c r="G29" s="366"/>
      <c r="H29" s="545"/>
      <c r="I29" s="545"/>
      <c r="J29" s="600"/>
      <c r="K29" s="600"/>
      <c r="L29" s="600"/>
      <c r="M29" s="561"/>
      <c r="N29" s="34"/>
      <c r="O29" s="34"/>
    </row>
    <row r="30" spans="1:169" s="26" customFormat="1" ht="12.75" customHeight="1">
      <c r="A30" s="555">
        <f>'7- Mapa Final'!A30</f>
        <v>3</v>
      </c>
      <c r="B30" s="557" t="str">
        <f>'7- Mapa Final'!B30</f>
        <v xml:space="preserve">Imposibilidad de consolidar la cobertura de la carrera Judicial </v>
      </c>
      <c r="C30" s="557" t="str">
        <f>'7- Mapa Final'!C30</f>
        <v>Cuando no se provee la totalidad de cargos  en carrera</v>
      </c>
      <c r="D30" s="576" t="str">
        <f>'7- Mapa Final'!J30</f>
        <v>Baja - 2</v>
      </c>
      <c r="E30" s="577" t="str">
        <f>'7- Mapa Final'!K30</f>
        <v>Menor - 2</v>
      </c>
      <c r="F30" s="551" t="str">
        <f>'7- Mapa Final'!M30</f>
        <v>Moderado - 4</v>
      </c>
      <c r="G30" s="365" t="s">
        <v>400</v>
      </c>
      <c r="H30" s="545"/>
      <c r="I30" s="545"/>
      <c r="J30" s="598" t="s">
        <v>8</v>
      </c>
      <c r="K30" s="601">
        <v>45474</v>
      </c>
      <c r="L30" s="601">
        <v>45565</v>
      </c>
      <c r="M30" s="559" t="s">
        <v>522</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55"/>
      <c r="B31" s="557"/>
      <c r="C31" s="557"/>
      <c r="D31" s="549"/>
      <c r="E31" s="547"/>
      <c r="F31" s="551"/>
      <c r="G31" s="366"/>
      <c r="H31" s="545"/>
      <c r="I31" s="545"/>
      <c r="J31" s="599"/>
      <c r="K31" s="599"/>
      <c r="L31" s="599"/>
      <c r="M31" s="560"/>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55"/>
      <c r="B32" s="557"/>
      <c r="C32" s="557"/>
      <c r="D32" s="549"/>
      <c r="E32" s="547"/>
      <c r="F32" s="551"/>
      <c r="G32" s="366"/>
      <c r="H32" s="545"/>
      <c r="I32" s="545"/>
      <c r="J32" s="599"/>
      <c r="K32" s="599"/>
      <c r="L32" s="599"/>
      <c r="M32" s="560"/>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55"/>
      <c r="B33" s="557"/>
      <c r="C33" s="557"/>
      <c r="D33" s="549"/>
      <c r="E33" s="547"/>
      <c r="F33" s="551"/>
      <c r="G33" s="366"/>
      <c r="H33" s="545"/>
      <c r="I33" s="545"/>
      <c r="J33" s="599"/>
      <c r="K33" s="599"/>
      <c r="L33" s="599"/>
      <c r="M33" s="560"/>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55"/>
      <c r="B34" s="557"/>
      <c r="C34" s="557"/>
      <c r="D34" s="549"/>
      <c r="E34" s="547"/>
      <c r="F34" s="551"/>
      <c r="G34" s="366"/>
      <c r="H34" s="545"/>
      <c r="I34" s="545"/>
      <c r="J34" s="599"/>
      <c r="K34" s="599"/>
      <c r="L34" s="599"/>
      <c r="M34" s="56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55"/>
      <c r="B35" s="557"/>
      <c r="C35" s="557"/>
      <c r="D35" s="549"/>
      <c r="E35" s="547"/>
      <c r="F35" s="551"/>
      <c r="G35" s="366"/>
      <c r="H35" s="545"/>
      <c r="I35" s="545"/>
      <c r="J35" s="599"/>
      <c r="K35" s="599"/>
      <c r="L35" s="599"/>
      <c r="M35" s="560"/>
      <c r="N35" s="34"/>
      <c r="O35" s="34"/>
    </row>
    <row r="36" spans="1:169">
      <c r="A36" s="555"/>
      <c r="B36" s="557"/>
      <c r="C36" s="557"/>
      <c r="D36" s="549"/>
      <c r="E36" s="547"/>
      <c r="F36" s="551"/>
      <c r="G36" s="366"/>
      <c r="H36" s="545"/>
      <c r="I36" s="545"/>
      <c r="J36" s="599"/>
      <c r="K36" s="599"/>
      <c r="L36" s="599"/>
      <c r="M36" s="560"/>
      <c r="N36" s="34"/>
      <c r="O36" s="34"/>
    </row>
    <row r="37" spans="1:169">
      <c r="A37" s="555"/>
      <c r="B37" s="557"/>
      <c r="C37" s="557"/>
      <c r="D37" s="549"/>
      <c r="E37" s="547"/>
      <c r="F37" s="551"/>
      <c r="G37" s="366"/>
      <c r="H37" s="545"/>
      <c r="I37" s="545"/>
      <c r="J37" s="599"/>
      <c r="K37" s="599"/>
      <c r="L37" s="599"/>
      <c r="M37" s="560"/>
      <c r="N37" s="34"/>
      <c r="O37" s="34"/>
    </row>
    <row r="38" spans="1:169">
      <c r="A38" s="555"/>
      <c r="B38" s="557"/>
      <c r="C38" s="557"/>
      <c r="D38" s="549"/>
      <c r="E38" s="547"/>
      <c r="F38" s="551"/>
      <c r="G38" s="366"/>
      <c r="H38" s="545"/>
      <c r="I38" s="545"/>
      <c r="J38" s="599"/>
      <c r="K38" s="599"/>
      <c r="L38" s="599"/>
      <c r="M38" s="560"/>
      <c r="N38" s="34"/>
      <c r="O38" s="34"/>
    </row>
    <row r="39" spans="1:169" ht="15.75" customHeight="1">
      <c r="A39" s="555"/>
      <c r="B39" s="557"/>
      <c r="C39" s="557"/>
      <c r="D39" s="549"/>
      <c r="E39" s="547"/>
      <c r="F39" s="551"/>
      <c r="G39" s="366"/>
      <c r="H39" s="545"/>
      <c r="I39" s="545"/>
      <c r="J39" s="600"/>
      <c r="K39" s="600"/>
      <c r="L39" s="600"/>
      <c r="M39" s="561"/>
      <c r="N39" s="34"/>
      <c r="O39" s="34"/>
    </row>
    <row r="40" spans="1:169" s="26" customFormat="1" ht="12.75" customHeight="1">
      <c r="A40" s="555">
        <f>'7- Mapa Final'!A40</f>
        <v>4</v>
      </c>
      <c r="B40" s="557" t="str">
        <f>'7- Mapa Final'!B40</f>
        <v>Incumplimiento de los  términos y requisitos de ley en la atención  de los procesos de carrera judicial</v>
      </c>
      <c r="C40" s="557" t="str">
        <f>'7- Mapa Final'!C40</f>
        <v xml:space="preserve">Responder fuera de tiempo o sin solucionar los requerimientos de la ciudadanía </v>
      </c>
      <c r="D40" s="576" t="str">
        <f>'7- Mapa Final'!J40</f>
        <v>Baja - 2</v>
      </c>
      <c r="E40" s="577" t="str">
        <f>'7- Mapa Final'!K40</f>
        <v>Leve - 1</v>
      </c>
      <c r="F40" s="551" t="str">
        <f>'7- Mapa Final'!M40</f>
        <v>Bajo - 2</v>
      </c>
      <c r="G40" s="365" t="s">
        <v>400</v>
      </c>
      <c r="H40" s="545"/>
      <c r="I40" s="545"/>
      <c r="J40" s="598" t="s">
        <v>8</v>
      </c>
      <c r="K40" s="601">
        <v>45474</v>
      </c>
      <c r="L40" s="601">
        <v>45565</v>
      </c>
      <c r="M40" s="559" t="s">
        <v>522</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55"/>
      <c r="B41" s="557"/>
      <c r="C41" s="557"/>
      <c r="D41" s="549"/>
      <c r="E41" s="547"/>
      <c r="F41" s="551"/>
      <c r="G41" s="366"/>
      <c r="H41" s="545"/>
      <c r="I41" s="545"/>
      <c r="J41" s="599"/>
      <c r="K41" s="599"/>
      <c r="L41" s="599"/>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55"/>
      <c r="B42" s="557"/>
      <c r="C42" s="557"/>
      <c r="D42" s="549"/>
      <c r="E42" s="547"/>
      <c r="F42" s="551"/>
      <c r="G42" s="366"/>
      <c r="H42" s="545"/>
      <c r="I42" s="545"/>
      <c r="J42" s="599"/>
      <c r="K42" s="599"/>
      <c r="L42" s="599"/>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55"/>
      <c r="B43" s="557"/>
      <c r="C43" s="557"/>
      <c r="D43" s="549"/>
      <c r="E43" s="547"/>
      <c r="F43" s="551"/>
      <c r="G43" s="366"/>
      <c r="H43" s="545"/>
      <c r="I43" s="545"/>
      <c r="J43" s="599"/>
      <c r="K43" s="599"/>
      <c r="L43" s="599"/>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55"/>
      <c r="B44" s="557"/>
      <c r="C44" s="557"/>
      <c r="D44" s="549"/>
      <c r="E44" s="547"/>
      <c r="F44" s="551"/>
      <c r="G44" s="366"/>
      <c r="H44" s="545"/>
      <c r="I44" s="545"/>
      <c r="J44" s="599"/>
      <c r="K44" s="599"/>
      <c r="L44" s="599"/>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55"/>
      <c r="B45" s="557"/>
      <c r="C45" s="557"/>
      <c r="D45" s="549"/>
      <c r="E45" s="547"/>
      <c r="F45" s="551"/>
      <c r="G45" s="366"/>
      <c r="H45" s="545"/>
      <c r="I45" s="545"/>
      <c r="J45" s="599"/>
      <c r="K45" s="599"/>
      <c r="L45" s="599"/>
      <c r="M45" s="560"/>
      <c r="N45" s="34"/>
      <c r="O45" s="34"/>
    </row>
    <row r="46" spans="1:169">
      <c r="A46" s="555"/>
      <c r="B46" s="557"/>
      <c r="C46" s="557"/>
      <c r="D46" s="549"/>
      <c r="E46" s="547"/>
      <c r="F46" s="551"/>
      <c r="G46" s="366"/>
      <c r="H46" s="545"/>
      <c r="I46" s="545"/>
      <c r="J46" s="599"/>
      <c r="K46" s="599"/>
      <c r="L46" s="599"/>
      <c r="M46" s="560"/>
      <c r="N46" s="34"/>
      <c r="O46" s="34"/>
    </row>
    <row r="47" spans="1:169">
      <c r="A47" s="555"/>
      <c r="B47" s="557"/>
      <c r="C47" s="557"/>
      <c r="D47" s="549"/>
      <c r="E47" s="547"/>
      <c r="F47" s="551"/>
      <c r="G47" s="366"/>
      <c r="H47" s="545"/>
      <c r="I47" s="545"/>
      <c r="J47" s="599"/>
      <c r="K47" s="599"/>
      <c r="L47" s="599"/>
      <c r="M47" s="560"/>
      <c r="N47" s="34"/>
      <c r="O47" s="34"/>
    </row>
    <row r="48" spans="1:169">
      <c r="A48" s="555"/>
      <c r="B48" s="557"/>
      <c r="C48" s="557"/>
      <c r="D48" s="549"/>
      <c r="E48" s="547"/>
      <c r="F48" s="551"/>
      <c r="G48" s="366"/>
      <c r="H48" s="545"/>
      <c r="I48" s="545"/>
      <c r="J48" s="599"/>
      <c r="K48" s="599"/>
      <c r="L48" s="599"/>
      <c r="M48" s="560"/>
      <c r="N48" s="34"/>
      <c r="O48" s="34"/>
    </row>
    <row r="49" spans="1:169">
      <c r="A49" s="555"/>
      <c r="B49" s="557"/>
      <c r="C49" s="557"/>
      <c r="D49" s="549"/>
      <c r="E49" s="547"/>
      <c r="F49" s="551"/>
      <c r="G49" s="366"/>
      <c r="H49" s="545"/>
      <c r="I49" s="545"/>
      <c r="J49" s="600"/>
      <c r="K49" s="600"/>
      <c r="L49" s="600"/>
      <c r="M49" s="561"/>
      <c r="N49" s="34"/>
      <c r="O49" s="34"/>
    </row>
    <row r="50" spans="1:169" ht="15" customHeight="1">
      <c r="A50" s="555">
        <f>'7- Mapa Final'!A50</f>
        <v>5</v>
      </c>
      <c r="B50" s="557" t="str">
        <f>'7- Mapa Final'!B50</f>
        <v>Corrupción</v>
      </c>
      <c r="C50" s="557" t="str">
        <f>'7- Mapa Final'!C50</f>
        <v>Posibilidad de actos indebidos de  los servidores judiciales debido a  la carencia en transparencia, ética y valores</v>
      </c>
      <c r="D50" s="576" t="str">
        <f>'7- Mapa Final'!J50</f>
        <v>Muy Baja - 1</v>
      </c>
      <c r="E50" s="577" t="str">
        <f>'7- Mapa Final'!K50</f>
        <v>Mayor - 4</v>
      </c>
      <c r="F50" s="551" t="str">
        <f>'7- Mapa Final'!M50</f>
        <v>Alto  - 4</v>
      </c>
      <c r="G50" s="365" t="s">
        <v>401</v>
      </c>
      <c r="H50" s="578" t="s">
        <v>523</v>
      </c>
      <c r="I50" s="545"/>
      <c r="J50" s="598" t="s">
        <v>8</v>
      </c>
      <c r="K50" s="601">
        <v>45474</v>
      </c>
      <c r="L50" s="601">
        <v>45565</v>
      </c>
      <c r="M50" s="592" t="s">
        <v>524</v>
      </c>
      <c r="N50" s="34"/>
      <c r="O50" s="34"/>
    </row>
    <row r="51" spans="1:169">
      <c r="A51" s="555"/>
      <c r="B51" s="557"/>
      <c r="C51" s="557"/>
      <c r="D51" s="549"/>
      <c r="E51" s="547"/>
      <c r="F51" s="551"/>
      <c r="G51" s="366"/>
      <c r="H51" s="545"/>
      <c r="I51" s="545"/>
      <c r="J51" s="599"/>
      <c r="K51" s="599"/>
      <c r="L51" s="599"/>
      <c r="M51" s="593"/>
      <c r="N51" s="34"/>
      <c r="O51" s="34"/>
    </row>
    <row r="52" spans="1:169">
      <c r="A52" s="555"/>
      <c r="B52" s="557"/>
      <c r="C52" s="557"/>
      <c r="D52" s="549"/>
      <c r="E52" s="547"/>
      <c r="F52" s="551"/>
      <c r="G52" s="366"/>
      <c r="H52" s="545"/>
      <c r="I52" s="545"/>
      <c r="J52" s="599"/>
      <c r="K52" s="599"/>
      <c r="L52" s="599"/>
      <c r="M52" s="593"/>
      <c r="N52" s="34"/>
      <c r="O52" s="34"/>
    </row>
    <row r="53" spans="1:169">
      <c r="A53" s="555"/>
      <c r="B53" s="557"/>
      <c r="C53" s="557"/>
      <c r="D53" s="549"/>
      <c r="E53" s="547"/>
      <c r="F53" s="551"/>
      <c r="G53" s="366"/>
      <c r="H53" s="545"/>
      <c r="I53" s="545"/>
      <c r="J53" s="599"/>
      <c r="K53" s="599"/>
      <c r="L53" s="599"/>
      <c r="M53" s="593"/>
      <c r="N53" s="34"/>
      <c r="O53" s="34"/>
    </row>
    <row r="54" spans="1:169">
      <c r="A54" s="555"/>
      <c r="B54" s="557"/>
      <c r="C54" s="557"/>
      <c r="D54" s="549"/>
      <c r="E54" s="547"/>
      <c r="F54" s="551"/>
      <c r="G54" s="366"/>
      <c r="H54" s="545"/>
      <c r="I54" s="545"/>
      <c r="J54" s="599"/>
      <c r="K54" s="599"/>
      <c r="L54" s="599"/>
      <c r="M54" s="593"/>
      <c r="N54" s="34"/>
      <c r="O54" s="34"/>
    </row>
    <row r="55" spans="1:169">
      <c r="A55" s="555"/>
      <c r="B55" s="557"/>
      <c r="C55" s="557"/>
      <c r="D55" s="549"/>
      <c r="E55" s="547"/>
      <c r="F55" s="551"/>
      <c r="G55" s="366"/>
      <c r="H55" s="545"/>
      <c r="I55" s="545"/>
      <c r="J55" s="599"/>
      <c r="K55" s="599"/>
      <c r="L55" s="599"/>
      <c r="M55" s="593"/>
      <c r="N55" s="34"/>
      <c r="O55" s="34"/>
    </row>
    <row r="56" spans="1:169">
      <c r="A56" s="555"/>
      <c r="B56" s="557"/>
      <c r="C56" s="557"/>
      <c r="D56" s="549"/>
      <c r="E56" s="547"/>
      <c r="F56" s="551"/>
      <c r="G56" s="366"/>
      <c r="H56" s="545"/>
      <c r="I56" s="545"/>
      <c r="J56" s="599"/>
      <c r="K56" s="599"/>
      <c r="L56" s="599"/>
      <c r="M56" s="593"/>
      <c r="N56" s="34"/>
      <c r="O56" s="34"/>
    </row>
    <row r="57" spans="1:169">
      <c r="A57" s="555"/>
      <c r="B57" s="557"/>
      <c r="C57" s="557"/>
      <c r="D57" s="549"/>
      <c r="E57" s="547"/>
      <c r="F57" s="551"/>
      <c r="G57" s="366"/>
      <c r="H57" s="545"/>
      <c r="I57" s="545"/>
      <c r="J57" s="599"/>
      <c r="K57" s="599"/>
      <c r="L57" s="599"/>
      <c r="M57" s="593"/>
      <c r="N57" s="34"/>
      <c r="O57" s="34"/>
    </row>
    <row r="58" spans="1:169">
      <c r="A58" s="555"/>
      <c r="B58" s="557"/>
      <c r="C58" s="557"/>
      <c r="D58" s="549"/>
      <c r="E58" s="547"/>
      <c r="F58" s="551"/>
      <c r="G58" s="366"/>
      <c r="H58" s="545"/>
      <c r="I58" s="545"/>
      <c r="J58" s="599"/>
      <c r="K58" s="599"/>
      <c r="L58" s="599"/>
      <c r="M58" s="593"/>
      <c r="N58" s="34"/>
      <c r="O58" s="34"/>
    </row>
    <row r="59" spans="1:169">
      <c r="A59" s="555"/>
      <c r="B59" s="557"/>
      <c r="C59" s="557"/>
      <c r="D59" s="549"/>
      <c r="E59" s="547"/>
      <c r="F59" s="551"/>
      <c r="G59" s="366"/>
      <c r="H59" s="545"/>
      <c r="I59" s="545"/>
      <c r="J59" s="600"/>
      <c r="K59" s="600"/>
      <c r="L59" s="600"/>
      <c r="M59" s="593"/>
      <c r="N59" s="34"/>
      <c r="O59" s="34"/>
    </row>
    <row r="60" spans="1:169" s="26" customFormat="1" ht="12.75" customHeight="1">
      <c r="A60" s="555">
        <f>'7- Mapa Final'!A60</f>
        <v>6</v>
      </c>
      <c r="B60" s="557" t="str">
        <f>'7- Mapa Final'!B60</f>
        <v>Recibir dádivas o beneficios a nombre propio o de terceros para seleccionar o, rechazar aspirantes sin el lleno de los requisitos o asignar puntajes erróneos</v>
      </c>
      <c r="C60" s="557" t="str">
        <f>'7- Mapa Final'!C60</f>
        <v>Se efectuán y comunican resultados de los procesos en los cuales se seleccionana aspirantes que no cumplen con los requisitos, o se rechazan aspirantes que cumplen o se entregan puntajes con información que no coinciden con los resultados obtenidos</v>
      </c>
      <c r="D60" s="576" t="str">
        <f>'7- Mapa Final'!J60</f>
        <v>Muy Baja - 1</v>
      </c>
      <c r="E60" s="577" t="str">
        <f>'7- Mapa Final'!K60</f>
        <v>Moderado - 3</v>
      </c>
      <c r="F60" s="551" t="str">
        <f>'7- Mapa Final'!M60</f>
        <v>Moderado - 3</v>
      </c>
      <c r="G60" s="366" t="s">
        <v>400</v>
      </c>
      <c r="H60" s="545"/>
      <c r="I60" s="545"/>
      <c r="J60" s="598" t="s">
        <v>8</v>
      </c>
      <c r="K60" s="601">
        <v>45474</v>
      </c>
      <c r="L60" s="601">
        <v>45565</v>
      </c>
      <c r="M60" s="588" t="s">
        <v>525</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55"/>
      <c r="B61" s="557"/>
      <c r="C61" s="557"/>
      <c r="D61" s="549"/>
      <c r="E61" s="547"/>
      <c r="F61" s="551"/>
      <c r="G61" s="366"/>
      <c r="H61" s="545"/>
      <c r="I61" s="545"/>
      <c r="J61" s="599"/>
      <c r="K61" s="599"/>
      <c r="L61" s="599"/>
      <c r="M61" s="588"/>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55"/>
      <c r="B62" s="557"/>
      <c r="C62" s="557"/>
      <c r="D62" s="549"/>
      <c r="E62" s="547"/>
      <c r="F62" s="551"/>
      <c r="G62" s="366"/>
      <c r="H62" s="545"/>
      <c r="I62" s="545"/>
      <c r="J62" s="599"/>
      <c r="K62" s="599"/>
      <c r="L62" s="599"/>
      <c r="M62" s="58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55"/>
      <c r="B63" s="557"/>
      <c r="C63" s="557"/>
      <c r="D63" s="549"/>
      <c r="E63" s="547"/>
      <c r="F63" s="551"/>
      <c r="G63" s="366"/>
      <c r="H63" s="545"/>
      <c r="I63" s="545"/>
      <c r="J63" s="599"/>
      <c r="K63" s="599"/>
      <c r="L63" s="599"/>
      <c r="M63" s="58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55"/>
      <c r="B64" s="557"/>
      <c r="C64" s="557"/>
      <c r="D64" s="549"/>
      <c r="E64" s="547"/>
      <c r="F64" s="551"/>
      <c r="G64" s="366"/>
      <c r="H64" s="545"/>
      <c r="I64" s="545"/>
      <c r="J64" s="599"/>
      <c r="K64" s="599"/>
      <c r="L64" s="599"/>
      <c r="M64" s="58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55"/>
      <c r="B65" s="557"/>
      <c r="C65" s="557"/>
      <c r="D65" s="549"/>
      <c r="E65" s="547"/>
      <c r="F65" s="551"/>
      <c r="G65" s="366"/>
      <c r="H65" s="545"/>
      <c r="I65" s="545"/>
      <c r="J65" s="599"/>
      <c r="K65" s="599"/>
      <c r="L65" s="599"/>
      <c r="M65" s="588"/>
      <c r="N65" s="34"/>
      <c r="O65" s="34"/>
    </row>
    <row r="66" spans="1:169">
      <c r="A66" s="555"/>
      <c r="B66" s="557"/>
      <c r="C66" s="557"/>
      <c r="D66" s="549"/>
      <c r="E66" s="547"/>
      <c r="F66" s="551"/>
      <c r="G66" s="366"/>
      <c r="H66" s="545"/>
      <c r="I66" s="545"/>
      <c r="J66" s="599"/>
      <c r="K66" s="599"/>
      <c r="L66" s="599"/>
      <c r="M66" s="588"/>
      <c r="N66" s="34"/>
      <c r="O66" s="34"/>
    </row>
    <row r="67" spans="1:169">
      <c r="A67" s="555"/>
      <c r="B67" s="557"/>
      <c r="C67" s="557"/>
      <c r="D67" s="549"/>
      <c r="E67" s="547"/>
      <c r="F67" s="551"/>
      <c r="G67" s="366"/>
      <c r="H67" s="545"/>
      <c r="I67" s="545"/>
      <c r="J67" s="599"/>
      <c r="K67" s="599"/>
      <c r="L67" s="599"/>
      <c r="M67" s="588"/>
      <c r="N67" s="34"/>
      <c r="O67" s="34"/>
    </row>
    <row r="68" spans="1:169">
      <c r="A68" s="555"/>
      <c r="B68" s="557"/>
      <c r="C68" s="557"/>
      <c r="D68" s="549"/>
      <c r="E68" s="547"/>
      <c r="F68" s="551"/>
      <c r="G68" s="366"/>
      <c r="H68" s="545"/>
      <c r="I68" s="545"/>
      <c r="J68" s="599"/>
      <c r="K68" s="599"/>
      <c r="L68" s="599"/>
      <c r="M68" s="588"/>
      <c r="N68" s="34"/>
      <c r="O68" s="34"/>
    </row>
    <row r="69" spans="1:169">
      <c r="A69" s="555"/>
      <c r="B69" s="557"/>
      <c r="C69" s="557"/>
      <c r="D69" s="549"/>
      <c r="E69" s="547"/>
      <c r="F69" s="551"/>
      <c r="G69" s="366"/>
      <c r="H69" s="545"/>
      <c r="I69" s="545"/>
      <c r="J69" s="600"/>
      <c r="K69" s="600"/>
      <c r="L69" s="600"/>
      <c r="M69" s="588"/>
      <c r="N69" s="34"/>
      <c r="O69" s="34"/>
    </row>
    <row r="70" spans="1:169" s="26" customFormat="1" ht="12.75" customHeight="1">
      <c r="A70" s="555">
        <f>'7- Mapa Final'!A70</f>
        <v>6</v>
      </c>
      <c r="B70" s="557" t="str">
        <f>'7- Mapa Final'!B70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557" t="str">
        <f>'7- Mapa Final'!C70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76" t="str">
        <f>'7- Mapa Final'!J70</f>
        <v>Muy Baja - 1</v>
      </c>
      <c r="E70" s="577" t="str">
        <f>'7- Mapa Final'!K70</f>
        <v>Moderado - 3</v>
      </c>
      <c r="F70" s="551" t="str">
        <f>'7- Mapa Final'!M70</f>
        <v>Moderado - 3</v>
      </c>
      <c r="G70" s="366" t="s">
        <v>400</v>
      </c>
      <c r="H70" s="545"/>
      <c r="I70" s="545"/>
      <c r="J70" s="598" t="s">
        <v>8</v>
      </c>
      <c r="K70" s="601">
        <v>45474</v>
      </c>
      <c r="L70" s="601">
        <v>45565</v>
      </c>
      <c r="M70" s="560" t="s">
        <v>525</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55"/>
      <c r="B71" s="557"/>
      <c r="C71" s="557"/>
      <c r="D71" s="549"/>
      <c r="E71" s="547"/>
      <c r="F71" s="551"/>
      <c r="G71" s="366"/>
      <c r="H71" s="545"/>
      <c r="I71" s="545"/>
      <c r="J71" s="599"/>
      <c r="K71" s="599"/>
      <c r="L71" s="599"/>
      <c r="M71" s="560"/>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55"/>
      <c r="B72" s="557"/>
      <c r="C72" s="557"/>
      <c r="D72" s="549"/>
      <c r="E72" s="547"/>
      <c r="F72" s="551"/>
      <c r="G72" s="366"/>
      <c r="H72" s="545"/>
      <c r="I72" s="545"/>
      <c r="J72" s="599"/>
      <c r="K72" s="599"/>
      <c r="L72" s="599"/>
      <c r="M72" s="560"/>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55"/>
      <c r="B73" s="557"/>
      <c r="C73" s="557"/>
      <c r="D73" s="549"/>
      <c r="E73" s="547"/>
      <c r="F73" s="551"/>
      <c r="G73" s="366"/>
      <c r="H73" s="545"/>
      <c r="I73" s="545"/>
      <c r="J73" s="599"/>
      <c r="K73" s="599"/>
      <c r="L73" s="599"/>
      <c r="M73" s="560"/>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55"/>
      <c r="B74" s="557"/>
      <c r="C74" s="557"/>
      <c r="D74" s="549"/>
      <c r="E74" s="547"/>
      <c r="F74" s="551"/>
      <c r="G74" s="366"/>
      <c r="H74" s="545"/>
      <c r="I74" s="545"/>
      <c r="J74" s="599"/>
      <c r="K74" s="599"/>
      <c r="L74" s="599"/>
      <c r="M74" s="560"/>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55"/>
      <c r="B75" s="557"/>
      <c r="C75" s="557"/>
      <c r="D75" s="549"/>
      <c r="E75" s="547"/>
      <c r="F75" s="551"/>
      <c r="G75" s="366"/>
      <c r="H75" s="545"/>
      <c r="I75" s="545"/>
      <c r="J75" s="599"/>
      <c r="K75" s="599"/>
      <c r="L75" s="599"/>
      <c r="M75" s="560"/>
      <c r="N75" s="34"/>
      <c r="O75" s="34"/>
    </row>
    <row r="76" spans="1:169">
      <c r="A76" s="555"/>
      <c r="B76" s="557"/>
      <c r="C76" s="557"/>
      <c r="D76" s="549"/>
      <c r="E76" s="547"/>
      <c r="F76" s="551"/>
      <c r="G76" s="366"/>
      <c r="H76" s="545"/>
      <c r="I76" s="545"/>
      <c r="J76" s="599"/>
      <c r="K76" s="599"/>
      <c r="L76" s="599"/>
      <c r="M76" s="560"/>
      <c r="N76" s="34"/>
      <c r="O76" s="34"/>
    </row>
    <row r="77" spans="1:169">
      <c r="A77" s="555"/>
      <c r="B77" s="557"/>
      <c r="C77" s="557"/>
      <c r="D77" s="549"/>
      <c r="E77" s="547"/>
      <c r="F77" s="551"/>
      <c r="G77" s="366"/>
      <c r="H77" s="545"/>
      <c r="I77" s="545"/>
      <c r="J77" s="599"/>
      <c r="K77" s="599"/>
      <c r="L77" s="599"/>
      <c r="M77" s="560"/>
      <c r="N77" s="34"/>
      <c r="O77" s="34"/>
    </row>
    <row r="78" spans="1:169">
      <c r="A78" s="555"/>
      <c r="B78" s="557"/>
      <c r="C78" s="557"/>
      <c r="D78" s="549"/>
      <c r="E78" s="547"/>
      <c r="F78" s="551"/>
      <c r="G78" s="366"/>
      <c r="H78" s="545"/>
      <c r="I78" s="545"/>
      <c r="J78" s="599"/>
      <c r="K78" s="599"/>
      <c r="L78" s="599"/>
      <c r="M78" s="560"/>
      <c r="N78" s="34"/>
      <c r="O78" s="34"/>
    </row>
    <row r="79" spans="1:169">
      <c r="A79" s="555"/>
      <c r="B79" s="557"/>
      <c r="C79" s="557"/>
      <c r="D79" s="549"/>
      <c r="E79" s="547"/>
      <c r="F79" s="551"/>
      <c r="G79" s="366"/>
      <c r="H79" s="545"/>
      <c r="I79" s="545"/>
      <c r="J79" s="600"/>
      <c r="K79" s="600"/>
      <c r="L79" s="600"/>
      <c r="M79" s="561"/>
      <c r="N79" s="34"/>
      <c r="O79" s="34"/>
    </row>
  </sheetData>
  <mergeCells count="108">
    <mergeCell ref="J50:J59"/>
    <mergeCell ref="A50:A59"/>
    <mergeCell ref="B50:B59"/>
    <mergeCell ref="C50:C59"/>
    <mergeCell ref="D50:D59"/>
    <mergeCell ref="E50:E59"/>
    <mergeCell ref="A70:A79"/>
    <mergeCell ref="B70:B79"/>
    <mergeCell ref="C70:C79"/>
    <mergeCell ref="D70:D79"/>
    <mergeCell ref="E70:E79"/>
    <mergeCell ref="F70:F79"/>
    <mergeCell ref="M70:M79"/>
    <mergeCell ref="G70:G79"/>
    <mergeCell ref="J60:J69"/>
    <mergeCell ref="K60:K69"/>
    <mergeCell ref="L60:L69"/>
    <mergeCell ref="M60:M69"/>
    <mergeCell ref="F60:F69"/>
    <mergeCell ref="G60:G69"/>
    <mergeCell ref="H60:H69"/>
    <mergeCell ref="I60:I69"/>
    <mergeCell ref="H70:H79"/>
    <mergeCell ref="I70:I79"/>
    <mergeCell ref="J70:J79"/>
    <mergeCell ref="K70:K79"/>
    <mergeCell ref="L70:L79"/>
    <mergeCell ref="A60:A69"/>
    <mergeCell ref="B60:B69"/>
    <mergeCell ref="C60:C69"/>
    <mergeCell ref="D60:D69"/>
    <mergeCell ref="E60:E6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K50:K59"/>
    <mergeCell ref="L50:L59"/>
    <mergeCell ref="M50:M59"/>
    <mergeCell ref="F50:F59"/>
    <mergeCell ref="G50:G59"/>
    <mergeCell ref="H50:H59"/>
    <mergeCell ref="I50:I59"/>
    <mergeCell ref="M10:M19"/>
    <mergeCell ref="F20:F29"/>
    <mergeCell ref="J30:J39"/>
    <mergeCell ref="K30:K3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C10:C19"/>
    <mergeCell ref="D10:D19"/>
    <mergeCell ref="E10:E19"/>
    <mergeCell ref="G10:G19"/>
    <mergeCell ref="F10:F19"/>
    <mergeCell ref="A20:A29"/>
    <mergeCell ref="B20:B29"/>
    <mergeCell ref="C20:C29"/>
    <mergeCell ref="D20:D29"/>
    <mergeCell ref="E20:E29"/>
    <mergeCell ref="M7:M8"/>
    <mergeCell ref="H10:H19"/>
    <mergeCell ref="I10:I19"/>
    <mergeCell ref="J10:J19"/>
    <mergeCell ref="K10:K19"/>
    <mergeCell ref="L10:L1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A9:G9"/>
    <mergeCell ref="A10:A19"/>
    <mergeCell ref="B10:B19"/>
  </mergeCells>
  <conditionalFormatting sqref="A7:B7">
    <cfRule type="containsText" dxfId="111" priority="203" operator="containsText" text="3- Moderado">
      <formula>NOT(ISERROR(SEARCH("3- Moderado",A7)))</formula>
    </cfRule>
    <cfRule type="containsText" dxfId="110" priority="204" operator="containsText" text="6- Moderado">
      <formula>NOT(ISERROR(SEARCH("6- Moderado",A7)))</formula>
    </cfRule>
    <cfRule type="containsText" dxfId="109" priority="205" operator="containsText" text="4- Moderado">
      <formula>NOT(ISERROR(SEARCH("4- Moderado",A7)))</formula>
    </cfRule>
    <cfRule type="containsText" dxfId="108" priority="206" operator="containsText" text="3- Bajo">
      <formula>NOT(ISERROR(SEARCH("3- Bajo",A7)))</formula>
    </cfRule>
    <cfRule type="containsText" dxfId="107" priority="207" operator="containsText" text="4- Bajo">
      <formula>NOT(ISERROR(SEARCH("4- Bajo",A7)))</formula>
    </cfRule>
    <cfRule type="containsText" dxfId="106" priority="208" operator="containsText" text="1- Bajo">
      <formula>NOT(ISERROR(SEARCH("1- Bajo",A7)))</formula>
    </cfRule>
  </conditionalFormatting>
  <conditionalFormatting sqref="A10:E10 A20:E20">
    <cfRule type="containsText" dxfId="105" priority="197" operator="containsText" text="3- Moderado">
      <formula>NOT(ISERROR(SEARCH("3- Moderado",A10)))</formula>
    </cfRule>
    <cfRule type="containsText" dxfId="104" priority="198" operator="containsText" text="6- Moderado">
      <formula>NOT(ISERROR(SEARCH("6- Moderado",A10)))</formula>
    </cfRule>
    <cfRule type="containsText" dxfId="103" priority="199" operator="containsText" text="4- Moderado">
      <formula>NOT(ISERROR(SEARCH("4- Moderado",A10)))</formula>
    </cfRule>
    <cfRule type="containsText" dxfId="102" priority="200" operator="containsText" text="3- Bajo">
      <formula>NOT(ISERROR(SEARCH("3- Bajo",A10)))</formula>
    </cfRule>
    <cfRule type="containsText" dxfId="101" priority="201" operator="containsText" text="4- Bajo">
      <formula>NOT(ISERROR(SEARCH("4- Bajo",A10)))</formula>
    </cfRule>
    <cfRule type="containsText" dxfId="100" priority="202" operator="containsText" text="1- Bajo">
      <formula>NOT(ISERROR(SEARCH("1- Bajo",A10)))</formula>
    </cfRule>
  </conditionalFormatting>
  <conditionalFormatting sqref="A30:E30">
    <cfRule type="containsText" dxfId="99" priority="151" operator="containsText" text="3- Moderado">
      <formula>NOT(ISERROR(SEARCH("3- Moderado",A30)))</formula>
    </cfRule>
    <cfRule type="containsText" dxfId="98" priority="152" operator="containsText" text="6- Moderado">
      <formula>NOT(ISERROR(SEARCH("6- Moderado",A30)))</formula>
    </cfRule>
    <cfRule type="containsText" dxfId="97" priority="153" operator="containsText" text="4- Moderado">
      <formula>NOT(ISERROR(SEARCH("4- Moderado",A30)))</formula>
    </cfRule>
    <cfRule type="containsText" dxfId="96" priority="154" operator="containsText" text="3- Bajo">
      <formula>NOT(ISERROR(SEARCH("3- Bajo",A30)))</formula>
    </cfRule>
    <cfRule type="containsText" dxfId="95" priority="155" operator="containsText" text="4- Bajo">
      <formula>NOT(ISERROR(SEARCH("4- Bajo",A30)))</formula>
    </cfRule>
    <cfRule type="containsText" dxfId="94" priority="156" operator="containsText" text="1- Bajo">
      <formula>NOT(ISERROR(SEARCH("1- Bajo",A30)))</formula>
    </cfRule>
  </conditionalFormatting>
  <conditionalFormatting sqref="A40:E40 A50:E50">
    <cfRule type="containsText" dxfId="93" priority="123" operator="containsText" text="3- Moderado">
      <formula>NOT(ISERROR(SEARCH("3- Moderado",A40)))</formula>
    </cfRule>
    <cfRule type="containsText" dxfId="92" priority="124" operator="containsText" text="6- Moderado">
      <formula>NOT(ISERROR(SEARCH("6- Moderado",A40)))</formula>
    </cfRule>
    <cfRule type="containsText" dxfId="91" priority="125" operator="containsText" text="4- Moderado">
      <formula>NOT(ISERROR(SEARCH("4- Moderado",A40)))</formula>
    </cfRule>
    <cfRule type="containsText" dxfId="90" priority="126" operator="containsText" text="3- Bajo">
      <formula>NOT(ISERROR(SEARCH("3- Bajo",A40)))</formula>
    </cfRule>
    <cfRule type="containsText" dxfId="89" priority="127" operator="containsText" text="4- Bajo">
      <formula>NOT(ISERROR(SEARCH("4- Bajo",A40)))</formula>
    </cfRule>
    <cfRule type="containsText" dxfId="88" priority="128" operator="containsText" text="1- Bajo">
      <formula>NOT(ISERROR(SEARCH("1- Bajo",A40)))</formula>
    </cfRule>
  </conditionalFormatting>
  <conditionalFormatting sqref="A60:E60">
    <cfRule type="containsText" dxfId="87" priority="95" operator="containsText" text="3- Moderado">
      <formula>NOT(ISERROR(SEARCH("3- Moderado",A60)))</formula>
    </cfRule>
    <cfRule type="containsText" dxfId="86" priority="96" operator="containsText" text="6- Moderado">
      <formula>NOT(ISERROR(SEARCH("6- Moderado",A60)))</formula>
    </cfRule>
    <cfRule type="containsText" dxfId="85" priority="97" operator="containsText" text="4- Moderado">
      <formula>NOT(ISERROR(SEARCH("4- Moderado",A60)))</formula>
    </cfRule>
    <cfRule type="containsText" dxfId="84" priority="98" operator="containsText" text="3- Bajo">
      <formula>NOT(ISERROR(SEARCH("3- Bajo",A60)))</formula>
    </cfRule>
    <cfRule type="containsText" dxfId="83" priority="99" operator="containsText" text="4- Bajo">
      <formula>NOT(ISERROR(SEARCH("4- Bajo",A60)))</formula>
    </cfRule>
    <cfRule type="containsText" dxfId="82" priority="100" operator="containsText" text="1- Bajo">
      <formula>NOT(ISERROR(SEARCH("1- Bajo",A60)))</formula>
    </cfRule>
  </conditionalFormatting>
  <conditionalFormatting sqref="A70:E70">
    <cfRule type="containsText" dxfId="81" priority="67" operator="containsText" text="3- Moderado">
      <formula>NOT(ISERROR(SEARCH("3- Moderado",A70)))</formula>
    </cfRule>
    <cfRule type="containsText" dxfId="80" priority="68" operator="containsText" text="6- Moderado">
      <formula>NOT(ISERROR(SEARCH("6- Moderado",A70)))</formula>
    </cfRule>
    <cfRule type="containsText" dxfId="79" priority="69" operator="containsText" text="4- Moderado">
      <formula>NOT(ISERROR(SEARCH("4- Moderado",A70)))</formula>
    </cfRule>
    <cfRule type="containsText" dxfId="78" priority="70" operator="containsText" text="3- Bajo">
      <formula>NOT(ISERROR(SEARCH("3- Bajo",A70)))</formula>
    </cfRule>
    <cfRule type="containsText" dxfId="77" priority="71" operator="containsText" text="4- Bajo">
      <formula>NOT(ISERROR(SEARCH("4- Bajo",A70)))</formula>
    </cfRule>
    <cfRule type="containsText" dxfId="76" priority="72" operator="containsText" text="1- Bajo">
      <formula>NOT(ISERROR(SEARCH("1- Bajo",A70)))</formula>
    </cfRule>
  </conditionalFormatting>
  <conditionalFormatting sqref="C8:F8">
    <cfRule type="containsText" dxfId="75" priority="169" operator="containsText" text="3- Moderado">
      <formula>NOT(ISERROR(SEARCH("3- Moderado",C8)))</formula>
    </cfRule>
    <cfRule type="containsText" dxfId="74" priority="170" operator="containsText" text="6- Moderado">
      <formula>NOT(ISERROR(SEARCH("6- Moderado",C8)))</formula>
    </cfRule>
    <cfRule type="containsText" dxfId="73" priority="171" operator="containsText" text="4- Moderado">
      <formula>NOT(ISERROR(SEARCH("4- Moderado",C8)))</formula>
    </cfRule>
    <cfRule type="containsText" dxfId="72" priority="172" operator="containsText" text="3- Bajo">
      <formula>NOT(ISERROR(SEARCH("3- Bajo",C8)))</formula>
    </cfRule>
    <cfRule type="containsText" dxfId="71" priority="173" operator="containsText" text="4- Bajo">
      <formula>NOT(ISERROR(SEARCH("4- Bajo",C8)))</formula>
    </cfRule>
    <cfRule type="containsText" dxfId="70" priority="174" operator="containsText" text="1- Bajo">
      <formula>NOT(ISERROR(SEARCH("1- Bajo",C8)))</formula>
    </cfRule>
  </conditionalFormatting>
  <conditionalFormatting sqref="D10:D79">
    <cfRule type="containsText" dxfId="69" priority="5" operator="containsText" text="Muy Alta">
      <formula>NOT(ISERROR(SEARCH("Muy Alta",D10)))</formula>
    </cfRule>
    <cfRule type="containsText" dxfId="68" priority="6" operator="containsText" text="Alta">
      <formula>NOT(ISERROR(SEARCH("Alta",D10)))</formula>
    </cfRule>
    <cfRule type="containsText" dxfId="67" priority="7" operator="containsText" text="Baja">
      <formula>NOT(ISERROR(SEARCH("Baja",D10)))</formula>
    </cfRule>
    <cfRule type="containsText" dxfId="66" priority="8" operator="containsText" text="Muy Baja">
      <formula>NOT(ISERROR(SEARCH("Muy Baja",D10)))</formula>
    </cfRule>
    <cfRule type="containsText" dxfId="65" priority="10" operator="containsText" text="Media">
      <formula>NOT(ISERROR(SEARCH("Media",D10)))</formula>
    </cfRule>
  </conditionalFormatting>
  <conditionalFormatting sqref="E10:E79">
    <cfRule type="containsText" dxfId="64" priority="1" operator="containsText" text="Catastrófico">
      <formula>NOT(ISERROR(SEARCH("Catastrófico",E10)))</formula>
    </cfRule>
    <cfRule type="containsText" dxfId="63" priority="2" operator="containsText" text="Mayor">
      <formula>NOT(ISERROR(SEARCH("Mayor",E10)))</formula>
    </cfRule>
    <cfRule type="containsText" dxfId="62" priority="3" operator="containsText" text="Menor">
      <formula>NOT(ISERROR(SEARCH("Menor",E10)))</formula>
    </cfRule>
    <cfRule type="containsText" dxfId="61" priority="4" operator="containsText" text="Leve">
      <formula>NOT(ISERROR(SEARCH("Leve",E10)))</formula>
    </cfRule>
  </conditionalFormatting>
  <conditionalFormatting sqref="E10:F79">
    <cfRule type="containsText" dxfId="60"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79">
    <cfRule type="containsText" dxfId="59" priority="24" operator="containsText" text="Bajo">
      <formula>NOT(ISERROR(SEARCH("Bajo",F10)))</formula>
    </cfRule>
    <cfRule type="containsText" dxfId="58" priority="25" operator="containsText" text="Moderado">
      <formula>NOT(ISERROR(SEARCH("Moderado",F10)))</formula>
    </cfRule>
    <cfRule type="containsText" dxfId="57" priority="26" operator="containsText" text="Alto">
      <formula>NOT(ISERROR(SEARCH("Alto",F10)))</formula>
    </cfRule>
    <cfRule type="containsText" dxfId="56"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59">
    <cfRule type="colorScale" priority="140">
      <colorScale>
        <cfvo type="min"/>
        <cfvo type="max"/>
        <color rgb="FFFF7128"/>
        <color rgb="FFFFEF9C"/>
      </colorScale>
    </cfRule>
  </conditionalFormatting>
  <conditionalFormatting sqref="F60:F69">
    <cfRule type="colorScale" priority="112">
      <colorScale>
        <cfvo type="min"/>
        <cfvo type="max"/>
        <color rgb="FFFF7128"/>
        <color rgb="FFFFEF9C"/>
      </colorScale>
    </cfRule>
  </conditionalFormatting>
  <conditionalFormatting sqref="F70:F79">
    <cfRule type="colorScale" priority="1413">
      <colorScale>
        <cfvo type="min"/>
        <cfvo type="max"/>
        <color rgb="FFFF7128"/>
        <color rgb="FFFFEF9C"/>
      </colorScale>
    </cfRule>
  </conditionalFormatting>
  <dataValidations count="4">
    <dataValidation allowBlank="1" showInputMessage="1" showErrorMessage="1" prompt="seleccionar si el responsable de ejecutar las acciones es el nivel central" sqref="J8" xr:uid="{00000000-0002-0000-0B00-000000000000}"/>
    <dataValidation allowBlank="1" showInputMessage="1" showErrorMessage="1" prompt="Seleccionar si el responsable es el responsable de las acciones es el nivel central" sqref="I7:I8" xr:uid="{00000000-0002-0000-0B00-000001000000}"/>
    <dataValidation allowBlank="1" showInputMessage="1" showErrorMessage="1" prompt="Describir las actividades que se van a desarrollar para el proyecto" sqref="H7" xr:uid="{00000000-0002-0000-0B00-000002000000}"/>
    <dataValidation allowBlank="1" showInputMessage="1" showErrorMessage="1" prompt="Registrar qué factor  que ocasina el riesgo: un facot identtficado el contexto._x000a_O  personas, recursos, estilo de direccion , factores externos, , codiciones ambientales" sqref="C8" xr:uid="{00000000-0002-0000-0B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4000000}">
          <x14:formula1>
            <xm:f>'9- Matriz de Calor '!$S$8:$S$11</xm:f>
          </x14:formula1>
          <xm:sqref>G10:G79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5" tint="0.39997558519241921"/>
    <pageSetUpPr fitToPage="1"/>
  </sheetPr>
  <dimension ref="A1:JK79"/>
  <sheetViews>
    <sheetView showGridLines="0" zoomScale="70" zoomScaleNormal="70" workbookViewId="0">
      <selection activeCell="P21" sqref="P21"/>
    </sheetView>
  </sheetViews>
  <sheetFormatPr baseColWidth="10" defaultColWidth="11.42578125" defaultRowHeight="15"/>
  <cols>
    <col min="1" max="1" width="18.42578125" style="5" customWidth="1"/>
    <col min="2" max="2" width="35.85546875" style="5" customWidth="1"/>
    <col min="3" max="3" width="40.28515625" customWidth="1"/>
    <col min="4" max="4" width="16.85546875" style="92" customWidth="1"/>
    <col min="5" max="5" width="18.5703125" style="27" customWidth="1"/>
    <col min="6" max="6" width="18.28515625" style="27" bestFit="1" customWidth="1"/>
    <col min="7" max="7" width="18.28515625" bestFit="1" customWidth="1"/>
    <col min="8" max="8" width="43.28515625" customWidth="1"/>
    <col min="9" max="9" width="16.5703125" customWidth="1"/>
    <col min="10" max="10" width="14.28515625" customWidth="1"/>
    <col min="11" max="11" width="17.7109375" customWidth="1"/>
    <col min="12" max="12" width="18" customWidth="1"/>
    <col min="13" max="13" width="60.85546875" customWidth="1"/>
    <col min="14" max="169" width="11.42578125" style="2"/>
  </cols>
  <sheetData>
    <row r="1" spans="1:271" s="19" customFormat="1" ht="16.5" customHeight="1">
      <c r="A1" s="532"/>
      <c r="B1" s="533"/>
      <c r="C1" s="536"/>
      <c r="D1" s="536"/>
      <c r="E1" s="536"/>
      <c r="F1" s="536"/>
      <c r="G1" s="536"/>
      <c r="H1" s="536"/>
      <c r="I1" s="536"/>
      <c r="J1" s="537"/>
      <c r="K1" s="531"/>
      <c r="L1" s="531"/>
      <c r="M1" s="531"/>
      <c r="N1" s="18"/>
      <c r="O1" s="18"/>
      <c r="P1" s="18"/>
      <c r="Q1" s="18"/>
      <c r="R1" s="18"/>
      <c r="S1" s="18"/>
      <c r="T1" s="18"/>
      <c r="U1" s="18"/>
      <c r="V1" s="18"/>
      <c r="W1" s="18"/>
      <c r="X1" s="18"/>
      <c r="Y1" s="18"/>
      <c r="Z1" s="18"/>
      <c r="AA1" s="18"/>
      <c r="AB1" s="18"/>
      <c r="AC1" s="18"/>
      <c r="AD1" s="18"/>
      <c r="AE1" s="18"/>
      <c r="AF1" s="18"/>
      <c r="AG1" s="18"/>
      <c r="AH1" s="18"/>
      <c r="AI1" s="18"/>
      <c r="AJ1" s="18"/>
      <c r="AK1" s="18"/>
      <c r="AL1" s="18"/>
      <c r="AM1" s="18"/>
      <c r="AN1" s="18"/>
      <c r="AO1" s="18"/>
      <c r="AP1" s="18"/>
      <c r="AQ1" s="18"/>
      <c r="AR1" s="18"/>
      <c r="AS1" s="18"/>
      <c r="AT1" s="18"/>
      <c r="AU1" s="18"/>
      <c r="AV1" s="18"/>
      <c r="AW1" s="18"/>
      <c r="AX1" s="18"/>
      <c r="AY1" s="18"/>
      <c r="AZ1" s="18"/>
      <c r="BA1" s="18"/>
      <c r="BB1" s="18"/>
      <c r="BC1" s="18"/>
      <c r="BD1" s="18"/>
      <c r="BE1" s="18"/>
      <c r="BF1" s="18"/>
      <c r="BG1" s="18"/>
      <c r="BH1" s="18"/>
      <c r="BI1" s="18"/>
      <c r="BJ1" s="18"/>
      <c r="BK1" s="18"/>
      <c r="BL1" s="18"/>
      <c r="BM1" s="18"/>
      <c r="BN1" s="18"/>
      <c r="BO1" s="18"/>
      <c r="BP1" s="18"/>
      <c r="BQ1" s="18"/>
      <c r="BR1" s="18"/>
      <c r="BS1" s="18"/>
      <c r="BT1" s="18"/>
      <c r="BU1" s="18"/>
      <c r="BV1" s="18"/>
      <c r="BW1" s="18"/>
      <c r="BX1" s="18"/>
      <c r="BY1" s="18"/>
      <c r="BZ1" s="18"/>
      <c r="CA1" s="18"/>
      <c r="CB1" s="18"/>
      <c r="CC1" s="18"/>
      <c r="CD1" s="18"/>
      <c r="CE1" s="18"/>
      <c r="CF1" s="18"/>
      <c r="CG1" s="18"/>
      <c r="CH1" s="18"/>
      <c r="CI1" s="18"/>
      <c r="CJ1" s="18"/>
      <c r="CK1" s="18"/>
      <c r="CL1" s="18"/>
      <c r="CM1" s="18"/>
      <c r="CN1" s="18"/>
      <c r="CO1" s="18"/>
      <c r="CP1" s="18"/>
      <c r="CQ1" s="18"/>
      <c r="CR1" s="18"/>
      <c r="CS1" s="18"/>
      <c r="CT1" s="18"/>
      <c r="CU1" s="18"/>
      <c r="CV1" s="18"/>
      <c r="CW1" s="18"/>
      <c r="CX1" s="18"/>
      <c r="CY1" s="18"/>
      <c r="CZ1" s="18"/>
      <c r="DA1" s="18"/>
      <c r="DB1" s="18"/>
      <c r="DC1" s="18"/>
      <c r="DD1" s="18"/>
      <c r="DE1" s="18"/>
      <c r="DF1" s="18"/>
      <c r="DG1" s="18"/>
      <c r="DH1" s="18"/>
      <c r="DI1" s="18"/>
      <c r="DJ1" s="18"/>
      <c r="DK1" s="18"/>
      <c r="DL1" s="18"/>
      <c r="DM1" s="18"/>
      <c r="DN1" s="18"/>
      <c r="DO1" s="18"/>
      <c r="DP1" s="18"/>
      <c r="DQ1" s="18"/>
      <c r="DR1" s="18"/>
      <c r="DS1" s="18"/>
      <c r="DT1" s="18"/>
      <c r="DU1" s="18"/>
      <c r="DV1" s="18"/>
      <c r="DW1" s="18"/>
      <c r="DX1" s="18"/>
      <c r="DY1" s="18"/>
      <c r="DZ1" s="18"/>
      <c r="EA1" s="18"/>
      <c r="EB1" s="18"/>
      <c r="EC1" s="18"/>
      <c r="ED1" s="18"/>
      <c r="EE1" s="18"/>
      <c r="EF1" s="18"/>
      <c r="EG1" s="18"/>
      <c r="EH1" s="18"/>
      <c r="EI1" s="18"/>
      <c r="EJ1" s="18"/>
      <c r="EK1" s="18"/>
      <c r="EL1" s="18"/>
      <c r="EM1" s="18"/>
      <c r="EN1" s="18"/>
      <c r="EO1" s="18"/>
      <c r="EP1" s="18"/>
      <c r="EQ1" s="18"/>
      <c r="ER1" s="18"/>
      <c r="ES1" s="18"/>
      <c r="ET1" s="18"/>
      <c r="EU1" s="18"/>
      <c r="EV1" s="18"/>
      <c r="EW1" s="18"/>
      <c r="EX1" s="18"/>
      <c r="EY1" s="18"/>
      <c r="EZ1" s="18"/>
      <c r="FA1" s="18"/>
      <c r="FB1" s="18"/>
      <c r="FC1" s="18"/>
      <c r="FD1" s="18"/>
      <c r="FE1" s="18"/>
      <c r="FF1" s="18"/>
      <c r="FG1" s="18"/>
      <c r="FH1" s="18"/>
      <c r="FI1" s="18"/>
      <c r="FJ1" s="18"/>
      <c r="FK1" s="18"/>
      <c r="FL1" s="18"/>
      <c r="FM1" s="18"/>
      <c r="FN1" s="18"/>
      <c r="FO1" s="18"/>
      <c r="FP1" s="18"/>
      <c r="FQ1" s="18"/>
      <c r="FR1" s="18"/>
      <c r="FS1" s="18"/>
      <c r="FT1" s="18"/>
      <c r="FU1" s="18"/>
      <c r="FV1" s="18"/>
      <c r="FW1" s="18"/>
      <c r="FX1" s="18"/>
      <c r="FY1" s="18"/>
      <c r="FZ1" s="18"/>
      <c r="GA1" s="18"/>
      <c r="GB1" s="18"/>
      <c r="GC1" s="18"/>
      <c r="GD1" s="18"/>
      <c r="GE1" s="18"/>
      <c r="GF1" s="18"/>
      <c r="GG1" s="18"/>
      <c r="GH1" s="18"/>
      <c r="GI1" s="18"/>
      <c r="GJ1" s="18"/>
      <c r="GK1" s="18"/>
      <c r="GL1" s="18"/>
      <c r="GM1" s="18"/>
      <c r="GN1" s="18"/>
      <c r="GO1" s="18"/>
      <c r="GP1" s="18"/>
      <c r="GQ1" s="18"/>
      <c r="GR1" s="18"/>
      <c r="GS1" s="18"/>
      <c r="GT1" s="18"/>
      <c r="GU1" s="18"/>
      <c r="GV1" s="18"/>
      <c r="GW1" s="18"/>
      <c r="GX1" s="18"/>
      <c r="GY1" s="18"/>
      <c r="GZ1" s="18"/>
      <c r="HA1" s="18"/>
      <c r="HB1" s="18"/>
      <c r="HC1" s="18"/>
      <c r="HD1" s="18"/>
      <c r="HE1" s="18"/>
      <c r="HF1" s="18"/>
      <c r="HG1" s="18"/>
      <c r="HH1" s="18"/>
      <c r="HI1" s="18"/>
      <c r="HJ1" s="18"/>
      <c r="HK1" s="18"/>
      <c r="HL1" s="18"/>
      <c r="HM1" s="18"/>
      <c r="HN1" s="18"/>
      <c r="HO1" s="18"/>
      <c r="HP1" s="18"/>
      <c r="HQ1" s="18"/>
      <c r="HR1" s="18"/>
      <c r="HS1" s="18"/>
      <c r="HT1" s="18"/>
      <c r="HU1" s="18"/>
      <c r="HV1" s="18"/>
      <c r="HW1" s="18"/>
      <c r="HX1" s="18"/>
      <c r="HY1" s="18"/>
      <c r="HZ1" s="18"/>
      <c r="IA1" s="18"/>
      <c r="IB1" s="18"/>
      <c r="IC1" s="18"/>
      <c r="ID1" s="18"/>
      <c r="IE1" s="18"/>
      <c r="IF1" s="18"/>
      <c r="IG1" s="18"/>
      <c r="IH1" s="18"/>
      <c r="II1" s="18"/>
      <c r="IJ1" s="18"/>
      <c r="IK1" s="18"/>
      <c r="IL1" s="18"/>
      <c r="IM1" s="18"/>
      <c r="IN1" s="18"/>
      <c r="IO1" s="18"/>
      <c r="IP1" s="18"/>
      <c r="IQ1" s="18"/>
      <c r="IR1" s="18"/>
      <c r="IS1" s="18"/>
      <c r="IT1" s="18"/>
      <c r="IU1" s="18"/>
      <c r="IV1" s="18"/>
      <c r="IW1" s="18"/>
      <c r="IX1" s="18"/>
      <c r="IY1" s="18"/>
      <c r="IZ1" s="18"/>
      <c r="JA1" s="18"/>
      <c r="JB1" s="18"/>
      <c r="JC1" s="18"/>
      <c r="JD1" s="18"/>
      <c r="JE1" s="18"/>
      <c r="JF1" s="18"/>
      <c r="JG1" s="18"/>
      <c r="JH1" s="18"/>
      <c r="JI1" s="18"/>
      <c r="JJ1" s="18"/>
      <c r="JK1" s="18"/>
    </row>
    <row r="2" spans="1:271" s="19" customFormat="1" ht="39.75" customHeight="1">
      <c r="A2" s="534"/>
      <c r="B2" s="535"/>
      <c r="C2" s="538"/>
      <c r="D2" s="538"/>
      <c r="E2" s="538"/>
      <c r="F2" s="538"/>
      <c r="G2" s="538"/>
      <c r="H2" s="538"/>
      <c r="I2" s="538"/>
      <c r="J2" s="539"/>
      <c r="K2" s="531"/>
      <c r="L2" s="531"/>
      <c r="M2" s="531"/>
      <c r="N2" s="18"/>
      <c r="O2" s="18"/>
      <c r="P2" s="18"/>
      <c r="Q2" s="18"/>
      <c r="R2" s="18"/>
      <c r="S2" s="18"/>
      <c r="T2" s="18"/>
      <c r="U2" s="18"/>
      <c r="V2" s="18"/>
      <c r="W2" s="18"/>
      <c r="X2" s="18"/>
      <c r="Y2" s="18"/>
      <c r="Z2" s="18"/>
      <c r="AA2" s="18"/>
      <c r="AB2" s="18"/>
      <c r="AC2" s="18"/>
      <c r="AD2" s="18"/>
      <c r="AE2" s="18"/>
      <c r="AF2" s="18"/>
      <c r="AG2" s="18"/>
      <c r="AH2" s="18"/>
      <c r="AI2" s="18"/>
      <c r="AJ2" s="18"/>
      <c r="AK2" s="18"/>
      <c r="AL2" s="18"/>
      <c r="AM2" s="18"/>
      <c r="AN2" s="18"/>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c r="BR2" s="18"/>
      <c r="BS2" s="18"/>
      <c r="BT2" s="18"/>
      <c r="BU2" s="18"/>
      <c r="BV2" s="18"/>
      <c r="BW2" s="18"/>
      <c r="BX2" s="18"/>
      <c r="BY2" s="18"/>
      <c r="BZ2" s="18"/>
      <c r="CA2" s="18"/>
      <c r="CB2" s="18"/>
      <c r="CC2" s="18"/>
      <c r="CD2" s="18"/>
      <c r="CE2" s="18"/>
      <c r="CF2" s="18"/>
      <c r="CG2" s="18"/>
      <c r="CH2" s="18"/>
      <c r="CI2" s="18"/>
      <c r="CJ2" s="18"/>
      <c r="CK2" s="18"/>
      <c r="CL2" s="18"/>
      <c r="CM2" s="18"/>
      <c r="CN2" s="18"/>
      <c r="CO2" s="18"/>
      <c r="CP2" s="18"/>
      <c r="CQ2" s="18"/>
      <c r="CR2" s="18"/>
      <c r="CS2" s="18"/>
      <c r="CT2" s="18"/>
      <c r="CU2" s="18"/>
      <c r="CV2" s="18"/>
      <c r="CW2" s="18"/>
      <c r="CX2" s="18"/>
      <c r="CY2" s="18"/>
      <c r="CZ2" s="18"/>
      <c r="DA2" s="18"/>
      <c r="DB2" s="18"/>
      <c r="DC2" s="18"/>
      <c r="DD2" s="18"/>
      <c r="DE2" s="18"/>
      <c r="DF2" s="18"/>
      <c r="DG2" s="18"/>
      <c r="DH2" s="18"/>
      <c r="DI2" s="18"/>
      <c r="DJ2" s="18"/>
      <c r="DK2" s="18"/>
      <c r="DL2" s="18"/>
      <c r="DM2" s="18"/>
      <c r="DN2" s="18"/>
      <c r="DO2" s="18"/>
      <c r="DP2" s="18"/>
      <c r="DQ2" s="18"/>
      <c r="DR2" s="18"/>
      <c r="DS2" s="18"/>
      <c r="DT2" s="18"/>
      <c r="DU2" s="18"/>
      <c r="DV2" s="18"/>
      <c r="DW2" s="18"/>
      <c r="DX2" s="18"/>
      <c r="DY2" s="18"/>
      <c r="DZ2" s="18"/>
      <c r="EA2" s="18"/>
      <c r="EB2" s="18"/>
      <c r="EC2" s="18"/>
      <c r="ED2" s="18"/>
      <c r="EE2" s="18"/>
      <c r="EF2" s="18"/>
      <c r="EG2" s="18"/>
      <c r="EH2" s="18"/>
      <c r="EI2" s="18"/>
      <c r="EJ2" s="18"/>
      <c r="EK2" s="18"/>
      <c r="EL2" s="18"/>
      <c r="EM2" s="18"/>
      <c r="EN2" s="18"/>
      <c r="EO2" s="18"/>
      <c r="EP2" s="18"/>
      <c r="EQ2" s="18"/>
      <c r="ER2" s="18"/>
      <c r="ES2" s="18"/>
      <c r="ET2" s="18"/>
      <c r="EU2" s="18"/>
      <c r="EV2" s="18"/>
      <c r="EW2" s="18"/>
      <c r="EX2" s="18"/>
      <c r="EY2" s="18"/>
      <c r="EZ2" s="18"/>
      <c r="FA2" s="18"/>
      <c r="FB2" s="18"/>
      <c r="FC2" s="18"/>
      <c r="FD2" s="18"/>
      <c r="FE2" s="18"/>
      <c r="FF2" s="18"/>
      <c r="FG2" s="18"/>
      <c r="FH2" s="18"/>
      <c r="FI2" s="18"/>
      <c r="FJ2" s="18"/>
      <c r="FK2" s="18"/>
      <c r="FL2" s="18"/>
      <c r="FM2" s="18"/>
      <c r="FN2" s="18"/>
      <c r="FO2" s="18"/>
      <c r="FP2" s="18"/>
      <c r="FQ2" s="18"/>
      <c r="FR2" s="18"/>
      <c r="FS2" s="18"/>
      <c r="FT2" s="18"/>
      <c r="FU2" s="18"/>
      <c r="FV2" s="18"/>
      <c r="FW2" s="18"/>
      <c r="FX2" s="18"/>
      <c r="FY2" s="18"/>
      <c r="FZ2" s="18"/>
      <c r="GA2" s="18"/>
      <c r="GB2" s="18"/>
      <c r="GC2" s="18"/>
      <c r="GD2" s="18"/>
      <c r="GE2" s="18"/>
      <c r="GF2" s="18"/>
      <c r="GG2" s="18"/>
      <c r="GH2" s="18"/>
      <c r="GI2" s="18"/>
      <c r="GJ2" s="18"/>
      <c r="GK2" s="18"/>
      <c r="GL2" s="18"/>
      <c r="GM2" s="18"/>
      <c r="GN2" s="18"/>
      <c r="GO2" s="18"/>
      <c r="GP2" s="18"/>
      <c r="GQ2" s="18"/>
      <c r="GR2" s="18"/>
      <c r="GS2" s="18"/>
      <c r="GT2" s="18"/>
      <c r="GU2" s="18"/>
      <c r="GV2" s="18"/>
      <c r="GW2" s="18"/>
      <c r="GX2" s="18"/>
      <c r="GY2" s="18"/>
      <c r="GZ2" s="18"/>
      <c r="HA2" s="18"/>
      <c r="HB2" s="18"/>
      <c r="HC2" s="18"/>
      <c r="HD2" s="18"/>
      <c r="HE2" s="18"/>
      <c r="HF2" s="18"/>
      <c r="HG2" s="18"/>
      <c r="HH2" s="18"/>
      <c r="HI2" s="18"/>
      <c r="HJ2" s="18"/>
      <c r="HK2" s="18"/>
      <c r="HL2" s="18"/>
      <c r="HM2" s="18"/>
      <c r="HN2" s="18"/>
      <c r="HO2" s="18"/>
      <c r="HP2" s="18"/>
      <c r="HQ2" s="18"/>
      <c r="HR2" s="18"/>
      <c r="HS2" s="18"/>
      <c r="HT2" s="18"/>
      <c r="HU2" s="18"/>
      <c r="HV2" s="18"/>
      <c r="HW2" s="18"/>
      <c r="HX2" s="18"/>
      <c r="HY2" s="18"/>
      <c r="HZ2" s="18"/>
      <c r="IA2" s="18"/>
      <c r="IB2" s="18"/>
      <c r="IC2" s="18"/>
      <c r="ID2" s="18"/>
      <c r="IE2" s="18"/>
      <c r="IF2" s="18"/>
      <c r="IG2" s="18"/>
      <c r="IH2" s="18"/>
      <c r="II2" s="18"/>
      <c r="IJ2" s="18"/>
      <c r="IK2" s="18"/>
      <c r="IL2" s="18"/>
      <c r="IM2" s="18"/>
      <c r="IN2" s="18"/>
      <c r="IO2" s="18"/>
      <c r="IP2" s="18"/>
      <c r="IQ2" s="18"/>
      <c r="IR2" s="18"/>
      <c r="IS2" s="18"/>
      <c r="IT2" s="18"/>
      <c r="IU2" s="18"/>
      <c r="IV2" s="18"/>
      <c r="IW2" s="18"/>
      <c r="IX2" s="18"/>
      <c r="IY2" s="18"/>
      <c r="IZ2" s="18"/>
      <c r="JA2" s="18"/>
      <c r="JB2" s="18"/>
      <c r="JC2" s="18"/>
      <c r="JD2" s="18"/>
      <c r="JE2" s="18"/>
      <c r="JF2" s="18"/>
      <c r="JG2" s="18"/>
      <c r="JH2" s="18"/>
      <c r="JI2" s="18"/>
      <c r="JJ2" s="18"/>
      <c r="JK2" s="18"/>
    </row>
    <row r="3" spans="1:271" s="19" customFormat="1" ht="3" customHeight="1">
      <c r="A3" s="1"/>
      <c r="B3" s="1"/>
      <c r="C3" s="538"/>
      <c r="D3" s="538"/>
      <c r="E3" s="538"/>
      <c r="F3" s="538"/>
      <c r="G3" s="538"/>
      <c r="H3" s="538"/>
      <c r="I3" s="538"/>
      <c r="J3" s="539"/>
      <c r="K3" s="531"/>
      <c r="L3" s="531"/>
      <c r="M3" s="531"/>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18"/>
      <c r="DK3" s="18"/>
      <c r="DL3" s="18"/>
      <c r="DM3" s="18"/>
      <c r="DN3" s="18"/>
      <c r="DO3" s="18"/>
      <c r="DP3" s="18"/>
      <c r="DQ3" s="18"/>
      <c r="DR3" s="18"/>
      <c r="DS3" s="18"/>
      <c r="DT3" s="18"/>
      <c r="DU3" s="18"/>
      <c r="DV3" s="18"/>
      <c r="DW3" s="18"/>
      <c r="DX3" s="18"/>
      <c r="DY3" s="18"/>
      <c r="DZ3" s="18"/>
      <c r="EA3" s="18"/>
      <c r="EB3" s="18"/>
      <c r="EC3" s="18"/>
      <c r="ED3" s="18"/>
      <c r="EE3" s="18"/>
      <c r="EF3" s="18"/>
      <c r="EG3" s="18"/>
      <c r="EH3" s="18"/>
      <c r="EI3" s="18"/>
      <c r="EJ3" s="18"/>
      <c r="EK3" s="18"/>
      <c r="EL3" s="18"/>
      <c r="EM3" s="18"/>
      <c r="EN3" s="18"/>
      <c r="EO3" s="18"/>
      <c r="EP3" s="18"/>
      <c r="EQ3" s="18"/>
      <c r="ER3" s="18"/>
      <c r="ES3" s="18"/>
      <c r="ET3" s="18"/>
      <c r="EU3" s="18"/>
      <c r="EV3" s="18"/>
      <c r="EW3" s="18"/>
      <c r="EX3" s="18"/>
      <c r="EY3" s="18"/>
      <c r="EZ3" s="18"/>
      <c r="FA3" s="18"/>
      <c r="FB3" s="18"/>
      <c r="FC3" s="18"/>
      <c r="FD3" s="18"/>
      <c r="FE3" s="18"/>
      <c r="FF3" s="18"/>
      <c r="FG3" s="18"/>
      <c r="FH3" s="18"/>
      <c r="FI3" s="18"/>
      <c r="FJ3" s="18"/>
      <c r="FK3" s="18"/>
      <c r="FL3" s="18"/>
      <c r="FM3" s="18"/>
      <c r="FN3" s="18"/>
      <c r="FO3" s="18"/>
      <c r="FP3" s="18"/>
      <c r="FQ3" s="18"/>
      <c r="FR3" s="18"/>
      <c r="FS3" s="18"/>
      <c r="FT3" s="18"/>
      <c r="FU3" s="18"/>
      <c r="FV3" s="18"/>
      <c r="FW3" s="18"/>
      <c r="FX3" s="18"/>
      <c r="FY3" s="18"/>
      <c r="FZ3" s="18"/>
      <c r="GA3" s="18"/>
      <c r="GB3" s="18"/>
      <c r="GC3" s="18"/>
      <c r="GD3" s="18"/>
      <c r="GE3" s="18"/>
      <c r="GF3" s="18"/>
      <c r="GG3" s="18"/>
      <c r="GH3" s="18"/>
      <c r="GI3" s="18"/>
      <c r="GJ3" s="18"/>
      <c r="GK3" s="18"/>
      <c r="GL3" s="18"/>
      <c r="GM3" s="18"/>
      <c r="GN3" s="18"/>
      <c r="GO3" s="18"/>
      <c r="GP3" s="18"/>
      <c r="GQ3" s="18"/>
      <c r="GR3" s="18"/>
      <c r="GS3" s="18"/>
      <c r="GT3" s="18"/>
      <c r="GU3" s="18"/>
      <c r="GV3" s="18"/>
      <c r="GW3" s="18"/>
      <c r="GX3" s="18"/>
      <c r="GY3" s="18"/>
      <c r="GZ3" s="18"/>
      <c r="HA3" s="18"/>
      <c r="HB3" s="18"/>
      <c r="HC3" s="18"/>
      <c r="HD3" s="18"/>
      <c r="HE3" s="18"/>
      <c r="HF3" s="18"/>
      <c r="HG3" s="18"/>
      <c r="HH3" s="18"/>
      <c r="HI3" s="18"/>
      <c r="HJ3" s="18"/>
      <c r="HK3" s="18"/>
      <c r="HL3" s="18"/>
      <c r="HM3" s="18"/>
      <c r="HN3" s="18"/>
      <c r="HO3" s="18"/>
      <c r="HP3" s="18"/>
      <c r="HQ3" s="18"/>
      <c r="HR3" s="18"/>
      <c r="HS3" s="18"/>
      <c r="HT3" s="18"/>
      <c r="HU3" s="18"/>
      <c r="HV3" s="18"/>
      <c r="HW3" s="18"/>
      <c r="HX3" s="18"/>
      <c r="HY3" s="18"/>
      <c r="HZ3" s="18"/>
      <c r="IA3" s="18"/>
      <c r="IB3" s="18"/>
      <c r="IC3" s="18"/>
      <c r="ID3" s="18"/>
      <c r="IE3" s="18"/>
      <c r="IF3" s="18"/>
      <c r="IG3" s="18"/>
      <c r="IH3" s="18"/>
      <c r="II3" s="18"/>
      <c r="IJ3" s="18"/>
      <c r="IK3" s="18"/>
      <c r="IL3" s="18"/>
      <c r="IM3" s="18"/>
      <c r="IN3" s="18"/>
      <c r="IO3" s="18"/>
      <c r="IP3" s="18"/>
      <c r="IQ3" s="18"/>
      <c r="IR3" s="18"/>
      <c r="IS3" s="18"/>
      <c r="IT3" s="18"/>
      <c r="IU3" s="18"/>
      <c r="IV3" s="18"/>
      <c r="IW3" s="18"/>
      <c r="IX3" s="18"/>
      <c r="IY3" s="18"/>
      <c r="IZ3" s="18"/>
      <c r="JA3" s="18"/>
      <c r="JB3" s="18"/>
      <c r="JC3" s="18"/>
      <c r="JD3" s="18"/>
      <c r="JE3" s="18"/>
      <c r="JF3" s="18"/>
      <c r="JG3" s="18"/>
      <c r="JH3" s="18"/>
      <c r="JI3" s="18"/>
      <c r="JJ3" s="18"/>
      <c r="JK3" s="18"/>
    </row>
    <row r="4" spans="1:271" s="19" customFormat="1" ht="40.9" customHeight="1">
      <c r="A4" s="406" t="s">
        <v>267</v>
      </c>
      <c r="B4" s="406"/>
      <c r="C4" s="413" t="s">
        <v>5</v>
      </c>
      <c r="D4" s="413"/>
      <c r="E4" s="413"/>
      <c r="F4" s="413"/>
      <c r="G4" s="413"/>
      <c r="H4" s="413"/>
      <c r="I4" s="413"/>
      <c r="J4" s="413"/>
      <c r="K4" s="413"/>
      <c r="L4" s="413"/>
      <c r="M4" s="413"/>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18"/>
      <c r="DK4" s="18"/>
      <c r="DL4" s="18"/>
      <c r="DM4" s="18"/>
      <c r="DN4" s="18"/>
      <c r="DO4" s="18"/>
      <c r="DP4" s="18"/>
      <c r="DQ4" s="18"/>
      <c r="DR4" s="18"/>
      <c r="DS4" s="18"/>
      <c r="DT4" s="18"/>
      <c r="DU4" s="18"/>
      <c r="DV4" s="18"/>
      <c r="DW4" s="18"/>
      <c r="DX4" s="18"/>
      <c r="DY4" s="18"/>
      <c r="DZ4" s="18"/>
      <c r="EA4" s="18"/>
      <c r="EB4" s="18"/>
      <c r="EC4" s="18"/>
      <c r="ED4" s="18"/>
      <c r="EE4" s="18"/>
      <c r="EF4" s="18"/>
      <c r="EG4" s="18"/>
      <c r="EH4" s="18"/>
      <c r="EI4" s="18"/>
      <c r="EJ4" s="18"/>
      <c r="EK4" s="18"/>
      <c r="EL4" s="18"/>
      <c r="EM4" s="18"/>
      <c r="EN4" s="18"/>
      <c r="EO4" s="18"/>
      <c r="EP4" s="18"/>
      <c r="EQ4" s="18"/>
      <c r="ER4" s="18"/>
      <c r="ES4" s="18"/>
      <c r="ET4" s="18"/>
      <c r="EU4" s="18"/>
      <c r="EV4" s="18"/>
      <c r="EW4" s="18"/>
      <c r="EX4" s="18"/>
      <c r="EY4" s="18"/>
      <c r="EZ4" s="18"/>
      <c r="FA4" s="18"/>
      <c r="FB4" s="18"/>
      <c r="FC4" s="18"/>
      <c r="FD4" s="18"/>
      <c r="FE4" s="18"/>
      <c r="FF4" s="18"/>
      <c r="FG4" s="18"/>
      <c r="FH4" s="18"/>
      <c r="FI4" s="18"/>
      <c r="FJ4" s="18"/>
      <c r="FK4" s="18"/>
      <c r="FL4" s="18"/>
      <c r="FM4" s="18"/>
      <c r="FN4" s="18"/>
      <c r="FO4" s="18"/>
      <c r="FP4" s="18"/>
      <c r="FQ4" s="18"/>
      <c r="FR4" s="18"/>
      <c r="FS4" s="18"/>
      <c r="FT4" s="18"/>
      <c r="FU4" s="18"/>
      <c r="FV4" s="18"/>
      <c r="FW4" s="18"/>
      <c r="FX4" s="18"/>
      <c r="FY4" s="18"/>
      <c r="FZ4" s="18"/>
      <c r="GA4" s="18"/>
      <c r="GB4" s="18"/>
      <c r="GC4" s="18"/>
      <c r="GD4" s="18"/>
      <c r="GE4" s="18"/>
      <c r="GF4" s="18"/>
      <c r="GG4" s="18"/>
      <c r="GH4" s="18"/>
      <c r="GI4" s="18"/>
      <c r="GJ4" s="18"/>
      <c r="GK4" s="18"/>
      <c r="GL4" s="18"/>
      <c r="GM4" s="18"/>
      <c r="GN4" s="18"/>
      <c r="GO4" s="18"/>
      <c r="GP4" s="18"/>
      <c r="GQ4" s="18"/>
      <c r="GR4" s="18"/>
      <c r="GS4" s="18"/>
      <c r="GT4" s="18"/>
      <c r="GU4" s="18"/>
      <c r="GV4" s="18"/>
      <c r="GW4" s="18"/>
      <c r="GX4" s="18"/>
      <c r="GY4" s="18"/>
      <c r="GZ4" s="18"/>
      <c r="HA4" s="18"/>
      <c r="HB4" s="18"/>
      <c r="HC4" s="18"/>
      <c r="HD4" s="18"/>
      <c r="HE4" s="18"/>
      <c r="HF4" s="18"/>
      <c r="HG4" s="18"/>
      <c r="HH4" s="18"/>
      <c r="HI4" s="18"/>
      <c r="HJ4" s="18"/>
      <c r="HK4" s="18"/>
      <c r="HL4" s="18"/>
      <c r="HM4" s="18"/>
      <c r="HN4" s="18"/>
      <c r="HO4" s="18"/>
      <c r="HP4" s="18"/>
      <c r="HQ4" s="18"/>
      <c r="HR4" s="18"/>
      <c r="HS4" s="18"/>
      <c r="HT4" s="18"/>
      <c r="HU4" s="18"/>
      <c r="HV4" s="18"/>
      <c r="HW4" s="18"/>
      <c r="HX4" s="18"/>
      <c r="HY4" s="18"/>
      <c r="HZ4" s="18"/>
      <c r="IA4" s="18"/>
      <c r="IB4" s="18"/>
      <c r="IC4" s="18"/>
      <c r="ID4" s="18"/>
      <c r="IE4" s="18"/>
      <c r="IF4" s="18"/>
      <c r="IG4" s="18"/>
      <c r="IH4" s="18"/>
      <c r="II4" s="18"/>
      <c r="IJ4" s="18"/>
      <c r="IK4" s="18"/>
      <c r="IL4" s="18"/>
      <c r="IM4" s="18"/>
      <c r="IN4" s="18"/>
      <c r="IO4" s="18"/>
      <c r="IP4" s="18"/>
      <c r="IQ4" s="18"/>
      <c r="IR4" s="18"/>
      <c r="IS4" s="18"/>
      <c r="IT4" s="18"/>
      <c r="IU4" s="18"/>
      <c r="IV4" s="18"/>
      <c r="IW4" s="18"/>
      <c r="IX4" s="18"/>
      <c r="IY4" s="18"/>
      <c r="IZ4" s="18"/>
      <c r="JA4" s="18"/>
      <c r="JB4" s="18"/>
      <c r="JC4" s="18"/>
      <c r="JD4" s="18"/>
      <c r="JE4" s="18"/>
      <c r="JF4" s="18"/>
      <c r="JG4" s="18"/>
      <c r="JH4" s="18"/>
      <c r="JI4" s="18"/>
      <c r="JJ4" s="18"/>
      <c r="JK4" s="18"/>
    </row>
    <row r="5" spans="1:271" s="19" customFormat="1" ht="40.9" customHeight="1">
      <c r="A5" s="406" t="s">
        <v>269</v>
      </c>
      <c r="B5" s="406"/>
      <c r="C5" s="414" t="s">
        <v>35</v>
      </c>
      <c r="D5" s="414"/>
      <c r="E5" s="414"/>
      <c r="F5" s="414"/>
      <c r="G5" s="414"/>
      <c r="H5" s="414"/>
      <c r="I5" s="414"/>
      <c r="J5" s="414"/>
      <c r="K5" s="414"/>
      <c r="L5" s="414"/>
      <c r="M5" s="414"/>
      <c r="N5" s="18"/>
      <c r="O5" s="18"/>
      <c r="P5" s="18"/>
      <c r="Q5" s="18"/>
      <c r="R5" s="18"/>
      <c r="S5" s="18"/>
      <c r="T5" s="18"/>
      <c r="U5" s="18"/>
      <c r="V5" s="18"/>
      <c r="W5" s="18"/>
      <c r="X5" s="18"/>
      <c r="Y5" s="18"/>
      <c r="Z5" s="18"/>
      <c r="AA5" s="18"/>
      <c r="AB5" s="18"/>
      <c r="AC5" s="18"/>
      <c r="AD5" s="18"/>
      <c r="AE5" s="18"/>
      <c r="AF5" s="18"/>
      <c r="AG5" s="18"/>
      <c r="AH5" s="18"/>
      <c r="AI5" s="18"/>
      <c r="AJ5" s="18"/>
      <c r="AK5" s="18"/>
      <c r="AL5" s="18"/>
      <c r="AM5" s="18"/>
      <c r="AN5" s="18"/>
      <c r="AO5" s="18"/>
      <c r="AP5" s="18"/>
      <c r="AQ5" s="18"/>
      <c r="AR5" s="18"/>
      <c r="AS5" s="18"/>
      <c r="AT5" s="18"/>
      <c r="AU5" s="18"/>
      <c r="AV5" s="18"/>
      <c r="AW5" s="18"/>
      <c r="AX5" s="18"/>
      <c r="AY5" s="18"/>
      <c r="AZ5" s="18"/>
      <c r="BA5" s="18"/>
      <c r="BB5" s="18"/>
      <c r="BC5" s="18"/>
      <c r="BD5" s="18"/>
      <c r="BE5" s="18"/>
      <c r="BF5" s="18"/>
      <c r="BG5" s="18"/>
      <c r="BH5" s="18"/>
      <c r="BI5" s="18"/>
      <c r="BJ5" s="18"/>
      <c r="BK5" s="18"/>
      <c r="BL5" s="18"/>
      <c r="BM5" s="18"/>
      <c r="BN5" s="18"/>
      <c r="BO5" s="18"/>
      <c r="BP5" s="18"/>
      <c r="BQ5" s="18"/>
      <c r="BR5" s="18"/>
      <c r="BS5" s="18"/>
      <c r="BT5" s="18"/>
      <c r="BU5" s="18"/>
      <c r="BV5" s="18"/>
      <c r="BW5" s="18"/>
      <c r="BX5" s="18"/>
      <c r="BY5" s="18"/>
      <c r="BZ5" s="18"/>
      <c r="CA5" s="18"/>
      <c r="CB5" s="18"/>
      <c r="CC5" s="18"/>
      <c r="CD5" s="18"/>
      <c r="CE5" s="18"/>
      <c r="CF5" s="18"/>
      <c r="CG5" s="18"/>
      <c r="CH5" s="18"/>
      <c r="CI5" s="18"/>
      <c r="CJ5" s="18"/>
      <c r="CK5" s="18"/>
      <c r="CL5" s="18"/>
      <c r="CM5" s="18"/>
      <c r="CN5" s="18"/>
      <c r="CO5" s="18"/>
      <c r="CP5" s="18"/>
      <c r="CQ5" s="18"/>
      <c r="CR5" s="18"/>
      <c r="CS5" s="18"/>
      <c r="CT5" s="18"/>
      <c r="CU5" s="18"/>
      <c r="CV5" s="18"/>
      <c r="CW5" s="18"/>
      <c r="CX5" s="18"/>
      <c r="CY5" s="18"/>
      <c r="CZ5" s="18"/>
      <c r="DA5" s="18"/>
      <c r="DB5" s="18"/>
      <c r="DC5" s="18"/>
      <c r="DD5" s="18"/>
      <c r="DE5" s="18"/>
      <c r="DF5" s="18"/>
      <c r="DG5" s="18"/>
      <c r="DH5" s="18"/>
      <c r="DI5" s="18"/>
      <c r="DJ5" s="18"/>
      <c r="DK5" s="18"/>
      <c r="DL5" s="18"/>
      <c r="DM5" s="18"/>
      <c r="DN5" s="18"/>
      <c r="DO5" s="18"/>
      <c r="DP5" s="18"/>
      <c r="DQ5" s="18"/>
      <c r="DR5" s="18"/>
      <c r="DS5" s="18"/>
      <c r="DT5" s="18"/>
      <c r="DU5" s="18"/>
      <c r="DV5" s="18"/>
      <c r="DW5" s="18"/>
      <c r="DX5" s="18"/>
      <c r="DY5" s="18"/>
      <c r="DZ5" s="18"/>
      <c r="EA5" s="18"/>
      <c r="EB5" s="18"/>
      <c r="EC5" s="18"/>
      <c r="ED5" s="18"/>
      <c r="EE5" s="18"/>
      <c r="EF5" s="18"/>
      <c r="EG5" s="18"/>
      <c r="EH5" s="18"/>
      <c r="EI5" s="18"/>
      <c r="EJ5" s="18"/>
      <c r="EK5" s="18"/>
      <c r="EL5" s="18"/>
      <c r="EM5" s="18"/>
      <c r="EN5" s="18"/>
      <c r="EO5" s="18"/>
      <c r="EP5" s="18"/>
      <c r="EQ5" s="18"/>
      <c r="ER5" s="18"/>
      <c r="ES5" s="18"/>
      <c r="ET5" s="18"/>
      <c r="EU5" s="18"/>
      <c r="EV5" s="18"/>
      <c r="EW5" s="18"/>
      <c r="EX5" s="18"/>
      <c r="EY5" s="18"/>
      <c r="EZ5" s="18"/>
      <c r="FA5" s="18"/>
      <c r="FB5" s="18"/>
      <c r="FC5" s="18"/>
      <c r="FD5" s="18"/>
      <c r="FE5" s="18"/>
      <c r="FF5" s="18"/>
      <c r="FG5" s="18"/>
      <c r="FH5" s="18"/>
      <c r="FI5" s="18"/>
      <c r="FJ5" s="18"/>
      <c r="FK5" s="18"/>
      <c r="FL5" s="18"/>
      <c r="FM5" s="18"/>
      <c r="FN5" s="18"/>
      <c r="FO5" s="18"/>
      <c r="FP5" s="18"/>
      <c r="FQ5" s="18"/>
      <c r="FR5" s="18"/>
      <c r="FS5" s="18"/>
      <c r="FT5" s="18"/>
      <c r="FU5" s="18"/>
      <c r="FV5" s="18"/>
      <c r="FW5" s="18"/>
      <c r="FX5" s="18"/>
      <c r="FY5" s="18"/>
      <c r="FZ5" s="18"/>
      <c r="GA5" s="18"/>
      <c r="GB5" s="18"/>
      <c r="GC5" s="18"/>
      <c r="GD5" s="18"/>
      <c r="GE5" s="18"/>
      <c r="GF5" s="18"/>
      <c r="GG5" s="18"/>
      <c r="GH5" s="18"/>
      <c r="GI5" s="18"/>
      <c r="GJ5" s="18"/>
      <c r="GK5" s="18"/>
      <c r="GL5" s="18"/>
      <c r="GM5" s="18"/>
      <c r="GN5" s="18"/>
      <c r="GO5" s="18"/>
      <c r="GP5" s="18"/>
      <c r="GQ5" s="18"/>
      <c r="GR5" s="18"/>
      <c r="GS5" s="18"/>
      <c r="GT5" s="18"/>
      <c r="GU5" s="18"/>
      <c r="GV5" s="18"/>
      <c r="GW5" s="18"/>
      <c r="GX5" s="18"/>
      <c r="GY5" s="18"/>
      <c r="GZ5" s="18"/>
      <c r="HA5" s="18"/>
      <c r="HB5" s="18"/>
      <c r="HC5" s="18"/>
      <c r="HD5" s="18"/>
      <c r="HE5" s="18"/>
      <c r="HF5" s="18"/>
      <c r="HG5" s="18"/>
      <c r="HH5" s="18"/>
      <c r="HI5" s="18"/>
      <c r="HJ5" s="18"/>
      <c r="HK5" s="18"/>
      <c r="HL5" s="18"/>
      <c r="HM5" s="18"/>
      <c r="HN5" s="18"/>
      <c r="HO5" s="18"/>
      <c r="HP5" s="18"/>
      <c r="HQ5" s="18"/>
      <c r="HR5" s="18"/>
      <c r="HS5" s="18"/>
      <c r="HT5" s="18"/>
      <c r="HU5" s="18"/>
      <c r="HV5" s="18"/>
      <c r="HW5" s="18"/>
      <c r="HX5" s="18"/>
      <c r="HY5" s="18"/>
      <c r="HZ5" s="18"/>
      <c r="IA5" s="18"/>
      <c r="IB5" s="18"/>
      <c r="IC5" s="18"/>
      <c r="ID5" s="18"/>
      <c r="IE5" s="18"/>
      <c r="IF5" s="18"/>
      <c r="IG5" s="18"/>
      <c r="IH5" s="18"/>
      <c r="II5" s="18"/>
      <c r="IJ5" s="18"/>
      <c r="IK5" s="18"/>
      <c r="IL5" s="18"/>
      <c r="IM5" s="18"/>
      <c r="IN5" s="18"/>
      <c r="IO5" s="18"/>
      <c r="IP5" s="18"/>
      <c r="IQ5" s="18"/>
      <c r="IR5" s="18"/>
      <c r="IS5" s="18"/>
      <c r="IT5" s="18"/>
      <c r="IU5" s="18"/>
      <c r="IV5" s="18"/>
      <c r="IW5" s="18"/>
      <c r="IX5" s="18"/>
      <c r="IY5" s="18"/>
      <c r="IZ5" s="18"/>
      <c r="JA5" s="18"/>
      <c r="JB5" s="18"/>
      <c r="JC5" s="18"/>
      <c r="JD5" s="18"/>
      <c r="JE5" s="18"/>
      <c r="JF5" s="18"/>
      <c r="JG5" s="18"/>
      <c r="JH5" s="18"/>
      <c r="JI5" s="18"/>
      <c r="JJ5" s="18"/>
      <c r="JK5" s="18"/>
    </row>
    <row r="6" spans="1:271" s="19" customFormat="1" ht="40.9" customHeight="1" thickBot="1">
      <c r="A6" s="406" t="s">
        <v>270</v>
      </c>
      <c r="B6" s="406"/>
      <c r="C6" s="568" t="s">
        <v>271</v>
      </c>
      <c r="D6" s="569"/>
      <c r="E6" s="569"/>
      <c r="F6" s="569"/>
      <c r="G6" s="569"/>
      <c r="H6" s="569"/>
      <c r="I6" s="569"/>
      <c r="J6" s="569"/>
      <c r="K6" s="569"/>
      <c r="L6" s="569"/>
      <c r="M6" s="570"/>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8"/>
      <c r="AP6" s="18"/>
      <c r="AQ6" s="18"/>
      <c r="AR6" s="18"/>
      <c r="AS6" s="18"/>
      <c r="AT6" s="18"/>
      <c r="AU6" s="18"/>
      <c r="AV6" s="18"/>
      <c r="AW6" s="18"/>
      <c r="AX6" s="18"/>
      <c r="AY6" s="18"/>
      <c r="AZ6" s="18"/>
      <c r="BA6" s="18"/>
      <c r="BB6" s="18"/>
      <c r="BC6" s="18"/>
      <c r="BD6" s="18"/>
      <c r="BE6" s="18"/>
      <c r="BF6" s="18"/>
      <c r="BG6" s="18"/>
      <c r="BH6" s="18"/>
      <c r="BI6" s="18"/>
      <c r="BJ6" s="18"/>
      <c r="BK6" s="18"/>
      <c r="BL6" s="18"/>
      <c r="BM6" s="18"/>
      <c r="BN6" s="18"/>
      <c r="BO6" s="18"/>
      <c r="BP6" s="18"/>
      <c r="BQ6" s="18"/>
      <c r="BR6" s="18"/>
      <c r="BS6" s="18"/>
      <c r="BT6" s="18"/>
      <c r="BU6" s="18"/>
      <c r="BV6" s="18"/>
      <c r="BW6" s="18"/>
      <c r="BX6" s="18"/>
      <c r="BY6" s="18"/>
      <c r="BZ6" s="18"/>
      <c r="CA6" s="18"/>
      <c r="CB6" s="18"/>
      <c r="CC6" s="18"/>
      <c r="CD6" s="18"/>
      <c r="CE6" s="18"/>
      <c r="CF6" s="18"/>
      <c r="CG6" s="18"/>
      <c r="CH6" s="18"/>
      <c r="CI6" s="18"/>
      <c r="CJ6" s="18"/>
      <c r="CK6" s="18"/>
      <c r="CL6" s="18"/>
      <c r="CM6" s="18"/>
      <c r="CN6" s="18"/>
      <c r="CO6" s="18"/>
      <c r="CP6" s="18"/>
      <c r="CQ6" s="18"/>
      <c r="CR6" s="18"/>
      <c r="CS6" s="18"/>
      <c r="CT6" s="18"/>
      <c r="CU6" s="18"/>
      <c r="CV6" s="18"/>
      <c r="CW6" s="18"/>
      <c r="CX6" s="18"/>
      <c r="CY6" s="18"/>
      <c r="CZ6" s="18"/>
      <c r="DA6" s="18"/>
      <c r="DB6" s="18"/>
      <c r="DC6" s="18"/>
      <c r="DD6" s="18"/>
      <c r="DE6" s="18"/>
      <c r="DF6" s="18"/>
      <c r="DG6" s="18"/>
      <c r="DH6" s="18"/>
      <c r="DI6" s="18"/>
      <c r="DJ6" s="18"/>
      <c r="DK6" s="18"/>
      <c r="DL6" s="18"/>
      <c r="DM6" s="18"/>
      <c r="DN6" s="18"/>
      <c r="DO6" s="18"/>
      <c r="DP6" s="18"/>
      <c r="DQ6" s="18"/>
      <c r="DR6" s="18"/>
      <c r="DS6" s="18"/>
      <c r="DT6" s="18"/>
      <c r="DU6" s="18"/>
      <c r="DV6" s="18"/>
      <c r="DW6" s="18"/>
      <c r="DX6" s="18"/>
      <c r="DY6" s="18"/>
      <c r="DZ6" s="18"/>
      <c r="EA6" s="18"/>
      <c r="EB6" s="18"/>
      <c r="EC6" s="18"/>
      <c r="ED6" s="18"/>
      <c r="EE6" s="18"/>
      <c r="EF6" s="18"/>
      <c r="EG6" s="18"/>
      <c r="EH6" s="18"/>
      <c r="EI6" s="18"/>
      <c r="EJ6" s="18"/>
      <c r="EK6" s="18"/>
      <c r="EL6" s="18"/>
      <c r="EM6" s="18"/>
      <c r="EN6" s="18"/>
      <c r="EO6" s="18"/>
      <c r="EP6" s="18"/>
      <c r="EQ6" s="18"/>
      <c r="ER6" s="18"/>
      <c r="ES6" s="18"/>
      <c r="ET6" s="18"/>
      <c r="EU6" s="18"/>
      <c r="EV6" s="18"/>
      <c r="EW6" s="18"/>
      <c r="EX6" s="18"/>
      <c r="EY6" s="18"/>
      <c r="EZ6" s="18"/>
      <c r="FA6" s="18"/>
      <c r="FB6" s="18"/>
      <c r="FC6" s="18"/>
      <c r="FD6" s="18"/>
      <c r="FE6" s="18"/>
      <c r="FF6" s="18"/>
      <c r="FG6" s="18"/>
      <c r="FH6" s="18"/>
      <c r="FI6" s="18"/>
      <c r="FJ6" s="18"/>
      <c r="FK6" s="18"/>
      <c r="FL6" s="18"/>
      <c r="FM6" s="18"/>
      <c r="FN6" s="18"/>
      <c r="FO6" s="18"/>
      <c r="FP6" s="18"/>
      <c r="FQ6" s="18"/>
      <c r="FR6" s="18"/>
      <c r="FS6" s="18"/>
      <c r="FT6" s="18"/>
      <c r="FU6" s="18"/>
      <c r="FV6" s="18"/>
      <c r="FW6" s="18"/>
      <c r="FX6" s="18"/>
      <c r="FY6" s="18"/>
      <c r="FZ6" s="18"/>
      <c r="GA6" s="18"/>
      <c r="GB6" s="18"/>
      <c r="GC6" s="18"/>
      <c r="GD6" s="18"/>
      <c r="GE6" s="18"/>
      <c r="GF6" s="18"/>
      <c r="GG6" s="18"/>
      <c r="GH6" s="18"/>
      <c r="GI6" s="18"/>
      <c r="GJ6" s="18"/>
      <c r="GK6" s="18"/>
      <c r="GL6" s="18"/>
      <c r="GM6" s="18"/>
      <c r="GN6" s="18"/>
      <c r="GO6" s="18"/>
      <c r="GP6" s="18"/>
      <c r="GQ6" s="18"/>
      <c r="GR6" s="18"/>
      <c r="GS6" s="18"/>
      <c r="GT6" s="18"/>
      <c r="GU6" s="18"/>
      <c r="GV6" s="18"/>
      <c r="GW6" s="18"/>
      <c r="GX6" s="18"/>
      <c r="GY6" s="18"/>
      <c r="GZ6" s="18"/>
      <c r="HA6" s="18"/>
      <c r="HB6" s="18"/>
      <c r="HC6" s="18"/>
      <c r="HD6" s="18"/>
      <c r="HE6" s="18"/>
      <c r="HF6" s="18"/>
      <c r="HG6" s="18"/>
      <c r="HH6" s="18"/>
      <c r="HI6" s="18"/>
      <c r="HJ6" s="18"/>
      <c r="HK6" s="18"/>
      <c r="HL6" s="18"/>
      <c r="HM6" s="18"/>
      <c r="HN6" s="18"/>
      <c r="HO6" s="18"/>
      <c r="HP6" s="18"/>
      <c r="HQ6" s="18"/>
      <c r="HR6" s="18"/>
      <c r="HS6" s="18"/>
      <c r="HT6" s="18"/>
      <c r="HU6" s="18"/>
      <c r="HV6" s="18"/>
      <c r="HW6" s="18"/>
      <c r="HX6" s="18"/>
      <c r="HY6" s="18"/>
      <c r="HZ6" s="18"/>
      <c r="IA6" s="18"/>
      <c r="IB6" s="18"/>
      <c r="IC6" s="18"/>
      <c r="ID6" s="18"/>
      <c r="IE6" s="18"/>
      <c r="IF6" s="18"/>
      <c r="IG6" s="18"/>
      <c r="IH6" s="18"/>
      <c r="II6" s="18"/>
      <c r="IJ6" s="18"/>
      <c r="IK6" s="18"/>
      <c r="IL6" s="18"/>
      <c r="IM6" s="18"/>
      <c r="IN6" s="18"/>
      <c r="IO6" s="18"/>
      <c r="IP6" s="18"/>
      <c r="IQ6" s="18"/>
      <c r="IR6" s="18"/>
      <c r="IS6" s="18"/>
      <c r="IT6" s="18"/>
      <c r="IU6" s="18"/>
      <c r="IV6" s="18"/>
      <c r="IW6" s="18"/>
      <c r="IX6" s="18"/>
      <c r="IY6" s="18"/>
      <c r="IZ6" s="18"/>
      <c r="JA6" s="18"/>
      <c r="JB6" s="18"/>
      <c r="JC6" s="18"/>
      <c r="JD6" s="18"/>
      <c r="JE6" s="18"/>
      <c r="JF6" s="18"/>
      <c r="JG6" s="18"/>
      <c r="JH6" s="18"/>
      <c r="JI6" s="18"/>
      <c r="JJ6" s="18"/>
      <c r="JK6" s="18"/>
    </row>
    <row r="7" spans="1:271" s="23" customFormat="1" ht="40.5" customHeight="1" thickTop="1" thickBot="1">
      <c r="A7" s="563" t="s">
        <v>508</v>
      </c>
      <c r="B7" s="564"/>
      <c r="C7" s="565"/>
      <c r="D7" s="566" t="s">
        <v>509</v>
      </c>
      <c r="E7" s="566"/>
      <c r="F7" s="566"/>
      <c r="G7" s="567" t="s">
        <v>510</v>
      </c>
      <c r="H7" s="571" t="s">
        <v>511</v>
      </c>
      <c r="I7" s="573" t="s">
        <v>512</v>
      </c>
      <c r="J7" s="574"/>
      <c r="K7" s="573" t="s">
        <v>513</v>
      </c>
      <c r="L7" s="574"/>
      <c r="M7" s="562" t="s">
        <v>514</v>
      </c>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c r="BI7" s="31"/>
      <c r="BJ7" s="31"/>
      <c r="BK7" s="31"/>
      <c r="BL7" s="31"/>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L7" s="31"/>
      <c r="CM7" s="31"/>
      <c r="CN7" s="31"/>
      <c r="CO7" s="31"/>
      <c r="CP7" s="31"/>
      <c r="CQ7" s="31"/>
      <c r="CR7" s="31"/>
      <c r="CS7" s="31"/>
      <c r="CT7" s="31"/>
      <c r="CU7" s="31"/>
      <c r="CV7" s="31"/>
      <c r="CW7" s="31"/>
      <c r="CX7" s="31"/>
      <c r="CY7" s="31"/>
      <c r="CZ7" s="31"/>
      <c r="DA7" s="31"/>
      <c r="DB7" s="31"/>
      <c r="DC7" s="31"/>
      <c r="DD7" s="31"/>
      <c r="DE7" s="31"/>
      <c r="DF7" s="31"/>
      <c r="DG7" s="31"/>
      <c r="DH7" s="31"/>
      <c r="DI7" s="31"/>
      <c r="DJ7" s="31"/>
      <c r="DK7" s="31"/>
      <c r="DL7" s="31"/>
      <c r="DM7" s="31"/>
      <c r="DN7" s="31"/>
      <c r="DO7" s="31"/>
      <c r="DP7" s="31"/>
      <c r="DQ7" s="31"/>
      <c r="DR7" s="31"/>
      <c r="DS7" s="31"/>
      <c r="DT7" s="31"/>
      <c r="DU7" s="31"/>
      <c r="DV7" s="31"/>
      <c r="DW7" s="31"/>
      <c r="DX7" s="31"/>
      <c r="DY7" s="31"/>
      <c r="DZ7" s="31"/>
      <c r="EA7" s="31"/>
      <c r="EB7" s="31"/>
      <c r="EC7" s="31"/>
      <c r="ED7" s="31"/>
      <c r="EE7" s="31"/>
      <c r="EF7" s="31"/>
      <c r="EG7" s="31"/>
      <c r="EH7" s="31"/>
      <c r="EI7" s="31"/>
      <c r="EJ7" s="31"/>
      <c r="EK7" s="31"/>
      <c r="EL7" s="31"/>
      <c r="EM7" s="31"/>
      <c r="EN7" s="31"/>
      <c r="EO7" s="31"/>
      <c r="EP7" s="31"/>
      <c r="EQ7" s="31"/>
      <c r="ER7" s="31"/>
      <c r="ES7" s="31"/>
      <c r="ET7" s="31"/>
      <c r="EU7" s="31"/>
      <c r="EV7" s="31"/>
      <c r="EW7" s="31"/>
      <c r="EX7" s="31"/>
      <c r="EY7" s="31"/>
      <c r="EZ7" s="31"/>
      <c r="FA7" s="31"/>
      <c r="FB7" s="31"/>
      <c r="FC7" s="31"/>
      <c r="FD7" s="31"/>
      <c r="FE7" s="31"/>
      <c r="FF7" s="31"/>
      <c r="FG7" s="31"/>
      <c r="FH7" s="31"/>
      <c r="FI7" s="31"/>
      <c r="FJ7" s="31"/>
      <c r="FK7" s="31"/>
      <c r="FL7" s="31"/>
      <c r="FM7" s="31"/>
    </row>
    <row r="8" spans="1:271" s="24" customFormat="1" ht="108" customHeight="1" thickTop="1" thickBot="1">
      <c r="A8" s="35" t="s">
        <v>41</v>
      </c>
      <c r="B8" s="35" t="s">
        <v>209</v>
      </c>
      <c r="C8" s="35" t="s">
        <v>211</v>
      </c>
      <c r="D8" s="28" t="s">
        <v>221</v>
      </c>
      <c r="E8" s="28" t="s">
        <v>515</v>
      </c>
      <c r="F8" s="28" t="s">
        <v>516</v>
      </c>
      <c r="G8" s="567"/>
      <c r="H8" s="572"/>
      <c r="I8" s="29" t="s">
        <v>517</v>
      </c>
      <c r="J8" s="29" t="s">
        <v>518</v>
      </c>
      <c r="K8" s="29" t="s">
        <v>519</v>
      </c>
      <c r="L8" s="29" t="s">
        <v>520</v>
      </c>
      <c r="M8" s="562"/>
      <c r="N8" s="32"/>
      <c r="O8" s="32"/>
      <c r="P8" s="32"/>
      <c r="Q8" s="32"/>
      <c r="R8" s="32"/>
      <c r="S8" s="32"/>
      <c r="T8" s="32"/>
      <c r="U8" s="32"/>
      <c r="V8" s="32"/>
      <c r="W8" s="32"/>
      <c r="X8" s="32"/>
      <c r="Y8" s="32"/>
      <c r="Z8" s="32"/>
      <c r="AA8" s="32"/>
      <c r="AB8" s="32"/>
      <c r="AC8" s="32"/>
      <c r="AD8" s="32"/>
      <c r="AE8" s="32"/>
      <c r="AF8" s="32"/>
      <c r="AG8" s="32"/>
      <c r="AH8" s="32"/>
      <c r="AI8" s="32"/>
      <c r="AJ8" s="32"/>
      <c r="AK8" s="32"/>
      <c r="AL8" s="32"/>
      <c r="AM8" s="32"/>
      <c r="AN8" s="32"/>
      <c r="AO8" s="32"/>
      <c r="AP8" s="32"/>
      <c r="AQ8" s="32"/>
      <c r="AR8" s="32"/>
      <c r="AS8" s="32"/>
      <c r="AT8" s="32"/>
      <c r="AU8" s="32"/>
      <c r="AV8" s="32"/>
      <c r="AW8" s="32"/>
      <c r="AX8" s="32"/>
      <c r="AY8" s="32"/>
      <c r="AZ8" s="32"/>
      <c r="BA8" s="32"/>
      <c r="BB8" s="32"/>
      <c r="BC8" s="32"/>
      <c r="BD8" s="32"/>
      <c r="BE8" s="32"/>
      <c r="BF8" s="32"/>
      <c r="BG8" s="32"/>
      <c r="BH8" s="32"/>
      <c r="BI8" s="32"/>
      <c r="BJ8" s="32"/>
      <c r="BK8" s="32"/>
      <c r="BL8" s="32"/>
      <c r="BM8" s="32"/>
      <c r="BN8" s="32"/>
      <c r="BO8" s="32"/>
      <c r="BP8" s="32"/>
      <c r="BQ8" s="32"/>
      <c r="BR8" s="32"/>
      <c r="BS8" s="32"/>
      <c r="BT8" s="32"/>
      <c r="BU8" s="32"/>
      <c r="BV8" s="32"/>
      <c r="BW8" s="32"/>
      <c r="BX8" s="32"/>
      <c r="BY8" s="32"/>
      <c r="BZ8" s="32"/>
      <c r="CA8" s="32"/>
      <c r="CB8" s="32"/>
      <c r="CC8" s="32"/>
      <c r="CD8" s="32"/>
      <c r="CE8" s="32"/>
      <c r="CF8" s="32"/>
      <c r="CG8" s="32"/>
      <c r="CH8" s="32"/>
      <c r="CI8" s="32"/>
      <c r="CJ8" s="32"/>
      <c r="CK8" s="32"/>
      <c r="CL8" s="32"/>
      <c r="CM8" s="32"/>
      <c r="CN8" s="32"/>
      <c r="CO8" s="32"/>
      <c r="CP8" s="32"/>
      <c r="CQ8" s="32"/>
      <c r="CR8" s="32"/>
      <c r="CS8" s="32"/>
      <c r="CT8" s="32"/>
      <c r="CU8" s="32"/>
      <c r="CV8" s="32"/>
      <c r="CW8" s="32"/>
      <c r="CX8" s="32"/>
      <c r="CY8" s="32"/>
      <c r="CZ8" s="32"/>
      <c r="DA8" s="32"/>
      <c r="DB8" s="32"/>
      <c r="DC8" s="32"/>
      <c r="DD8" s="32"/>
      <c r="DE8" s="32"/>
      <c r="DF8" s="32"/>
      <c r="DG8" s="32"/>
      <c r="DH8" s="32"/>
      <c r="DI8" s="32"/>
      <c r="DJ8" s="32"/>
      <c r="DK8" s="32"/>
      <c r="DL8" s="32"/>
      <c r="DM8" s="32"/>
      <c r="DN8" s="32"/>
      <c r="DO8" s="32"/>
      <c r="DP8" s="32"/>
      <c r="DQ8" s="32"/>
      <c r="DR8" s="32"/>
      <c r="DS8" s="32"/>
      <c r="DT8" s="32"/>
      <c r="DU8" s="32"/>
      <c r="DV8" s="32"/>
      <c r="DW8" s="32"/>
      <c r="DX8" s="32"/>
      <c r="DY8" s="32"/>
      <c r="DZ8" s="32"/>
      <c r="EA8" s="32"/>
      <c r="EB8" s="32"/>
      <c r="EC8" s="32"/>
      <c r="ED8" s="32"/>
      <c r="EE8" s="32"/>
      <c r="EF8" s="32"/>
      <c r="EG8" s="32"/>
      <c r="EH8" s="32"/>
      <c r="EI8" s="32"/>
      <c r="EJ8" s="32"/>
      <c r="EK8" s="32"/>
      <c r="EL8" s="32"/>
      <c r="EM8" s="32"/>
      <c r="EN8" s="32"/>
      <c r="EO8" s="32"/>
      <c r="EP8" s="32"/>
      <c r="EQ8" s="32"/>
      <c r="ER8" s="32"/>
      <c r="ES8" s="32"/>
      <c r="ET8" s="32"/>
      <c r="EU8" s="32"/>
      <c r="EV8" s="32"/>
      <c r="EW8" s="32"/>
      <c r="EX8" s="32"/>
      <c r="EY8" s="32"/>
      <c r="EZ8" s="32"/>
      <c r="FA8" s="32"/>
      <c r="FB8" s="32"/>
      <c r="FC8" s="32"/>
      <c r="FD8" s="32"/>
      <c r="FE8" s="32"/>
      <c r="FF8" s="32"/>
      <c r="FG8" s="32"/>
      <c r="FH8" s="32"/>
      <c r="FI8" s="32"/>
      <c r="FJ8" s="32"/>
      <c r="FK8" s="32"/>
      <c r="FL8" s="32"/>
      <c r="FM8" s="32"/>
    </row>
    <row r="9" spans="1:271" s="25" customFormat="1" ht="21.75" customHeight="1" thickTop="1" thickBot="1">
      <c r="A9" s="552"/>
      <c r="B9" s="553"/>
      <c r="C9" s="553"/>
      <c r="D9" s="553"/>
      <c r="E9" s="553"/>
      <c r="F9" s="553"/>
      <c r="G9" s="553"/>
      <c r="H9" s="156"/>
      <c r="I9" s="156"/>
      <c r="J9" s="156"/>
      <c r="K9" s="156"/>
      <c r="L9" s="156"/>
      <c r="M9" s="30"/>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row>
    <row r="10" spans="1:271" s="26" customFormat="1" ht="15" customHeight="1">
      <c r="A10" s="554">
        <f>'7- Mapa Final'!A10</f>
        <v>1</v>
      </c>
      <c r="B10" s="556" t="str">
        <f>'7- Mapa Final'!B10</f>
        <v xml:space="preserve">Ejecutar procesos de selección en los cuales los resultados  no estén acordes con los  requisitos y principios  establecidos </v>
      </c>
      <c r="C10" s="556" t="str">
        <f>'7- Mapa Final'!C10</f>
        <v>Seleccionar personal mediante procesos en los cuales no se cumplan las etapas establecidas,  se  seleccionen  aspirantes que  no cumplen con los requisitos ,  se rechacen  aspirantes que cumplen o se que se asignen puntajes erróneos.</v>
      </c>
      <c r="D10" s="548" t="str">
        <f>'7- Mapa Final'!J10</f>
        <v>Baja - 2</v>
      </c>
      <c r="E10" s="546" t="str">
        <f>'7- Mapa Final'!K10</f>
        <v>Leve - 1</v>
      </c>
      <c r="F10" s="550" t="str">
        <f>'7- Mapa Final'!M10</f>
        <v>Bajo - 2</v>
      </c>
      <c r="G10" s="365" t="s">
        <v>400</v>
      </c>
      <c r="H10" s="544"/>
      <c r="I10" s="544"/>
      <c r="J10" s="598" t="s">
        <v>8</v>
      </c>
      <c r="K10" s="601">
        <v>45566</v>
      </c>
      <c r="L10" s="601">
        <v>45657</v>
      </c>
      <c r="M10" s="559" t="s">
        <v>522</v>
      </c>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c r="BH10" s="34"/>
      <c r="BI10" s="34"/>
      <c r="BJ10" s="34"/>
      <c r="BK10" s="34"/>
      <c r="BL10" s="34"/>
      <c r="BM10" s="34"/>
      <c r="BN10" s="34"/>
      <c r="BO10" s="34"/>
      <c r="BP10" s="34"/>
      <c r="BQ10" s="34"/>
      <c r="BR10" s="34"/>
      <c r="BS10" s="34"/>
      <c r="BT10" s="34"/>
      <c r="BU10" s="34"/>
      <c r="BV10" s="34"/>
      <c r="BW10" s="34"/>
      <c r="BX10" s="34"/>
      <c r="BY10" s="34"/>
      <c r="BZ10" s="34"/>
      <c r="CA10" s="34"/>
      <c r="CB10" s="34"/>
      <c r="CC10" s="34"/>
      <c r="CD10" s="34"/>
      <c r="CE10" s="34"/>
      <c r="CF10" s="34"/>
      <c r="CG10" s="34"/>
      <c r="CH10" s="34"/>
      <c r="CI10" s="34"/>
      <c r="CJ10" s="34"/>
      <c r="CK10" s="34"/>
      <c r="CL10" s="34"/>
      <c r="CM10" s="34"/>
      <c r="CN10" s="34"/>
      <c r="CO10" s="34"/>
      <c r="CP10" s="34"/>
      <c r="CQ10" s="34"/>
      <c r="CR10" s="34"/>
      <c r="CS10" s="34"/>
      <c r="CT10" s="34"/>
      <c r="CU10" s="34"/>
      <c r="CV10" s="34"/>
      <c r="CW10" s="34"/>
      <c r="CX10" s="34"/>
      <c r="CY10" s="34"/>
      <c r="CZ10" s="34"/>
      <c r="DA10" s="34"/>
      <c r="DB10" s="34"/>
      <c r="DC10" s="34"/>
      <c r="DD10" s="34"/>
      <c r="DE10" s="34"/>
      <c r="DF10" s="34"/>
      <c r="DG10" s="34"/>
      <c r="DH10" s="34"/>
      <c r="DI10" s="34"/>
      <c r="DJ10" s="34"/>
      <c r="DK10" s="34"/>
      <c r="DL10" s="34"/>
      <c r="DM10" s="34"/>
      <c r="DN10" s="34"/>
      <c r="DO10" s="34"/>
      <c r="DP10" s="34"/>
      <c r="DQ10" s="34"/>
      <c r="DR10" s="34"/>
      <c r="DS10" s="34"/>
      <c r="DT10" s="34"/>
      <c r="DU10" s="34"/>
      <c r="DV10" s="34"/>
      <c r="DW10" s="34"/>
      <c r="DX10" s="34"/>
      <c r="DY10" s="34"/>
      <c r="DZ10" s="34"/>
      <c r="EA10" s="34"/>
      <c r="EB10" s="34"/>
      <c r="EC10" s="34"/>
      <c r="ED10" s="34"/>
      <c r="EE10" s="34"/>
      <c r="EF10" s="34"/>
      <c r="EG10" s="34"/>
      <c r="EH10" s="34"/>
      <c r="EI10" s="34"/>
      <c r="EJ10" s="34"/>
      <c r="EK10" s="34"/>
      <c r="EL10" s="34"/>
      <c r="EM10" s="34"/>
      <c r="EN10" s="34"/>
      <c r="EO10" s="34"/>
      <c r="EP10" s="34"/>
      <c r="EQ10" s="34"/>
      <c r="ER10" s="34"/>
      <c r="ES10" s="34"/>
      <c r="ET10" s="34"/>
      <c r="EU10" s="34"/>
      <c r="EV10" s="34"/>
      <c r="EW10" s="34"/>
      <c r="EX10" s="34"/>
      <c r="EY10" s="34"/>
      <c r="EZ10" s="34"/>
      <c r="FA10" s="34"/>
      <c r="FB10" s="34"/>
      <c r="FC10" s="34"/>
      <c r="FD10" s="34"/>
      <c r="FE10" s="34"/>
      <c r="FF10" s="34"/>
      <c r="FG10" s="34"/>
      <c r="FH10" s="34"/>
      <c r="FI10" s="34"/>
      <c r="FJ10" s="34"/>
      <c r="FK10" s="34"/>
      <c r="FL10" s="34"/>
      <c r="FM10" s="34"/>
    </row>
    <row r="11" spans="1:271" s="26" customFormat="1" ht="13.5" customHeight="1">
      <c r="A11" s="555"/>
      <c r="B11" s="557"/>
      <c r="C11" s="557"/>
      <c r="D11" s="549"/>
      <c r="E11" s="547"/>
      <c r="F11" s="551"/>
      <c r="G11" s="366"/>
      <c r="H11" s="545"/>
      <c r="I11" s="545"/>
      <c r="J11" s="599"/>
      <c r="K11" s="599"/>
      <c r="L11" s="599"/>
      <c r="M11" s="560"/>
      <c r="N11" s="34"/>
      <c r="O11" s="34"/>
      <c r="P11" s="34"/>
      <c r="Q11" s="34"/>
      <c r="R11" s="34"/>
      <c r="S11" s="34"/>
      <c r="T11" s="34"/>
      <c r="U11" s="34"/>
      <c r="V11" s="34"/>
      <c r="W11" s="34"/>
      <c r="X11" s="34"/>
      <c r="Y11" s="34"/>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c r="BH11" s="34"/>
      <c r="BI11" s="34"/>
      <c r="BJ11" s="34"/>
      <c r="BK11" s="34"/>
      <c r="BL11" s="34"/>
      <c r="BM11" s="34"/>
      <c r="BN11" s="34"/>
      <c r="BO11" s="34"/>
      <c r="BP11" s="34"/>
      <c r="BQ11" s="34"/>
      <c r="BR11" s="34"/>
      <c r="BS11" s="34"/>
      <c r="BT11" s="34"/>
      <c r="BU11" s="34"/>
      <c r="BV11" s="34"/>
      <c r="BW11" s="34"/>
      <c r="BX11" s="34"/>
      <c r="BY11" s="34"/>
      <c r="BZ11" s="34"/>
      <c r="CA11" s="34"/>
      <c r="CB11" s="34"/>
      <c r="CC11" s="34"/>
      <c r="CD11" s="34"/>
      <c r="CE11" s="34"/>
      <c r="CF11" s="34"/>
      <c r="CG11" s="34"/>
      <c r="CH11" s="34"/>
      <c r="CI11" s="34"/>
      <c r="CJ11" s="34"/>
      <c r="CK11" s="34"/>
      <c r="CL11" s="34"/>
      <c r="CM11" s="34"/>
      <c r="CN11" s="34"/>
      <c r="CO11" s="34"/>
      <c r="CP11" s="34"/>
      <c r="CQ11" s="34"/>
      <c r="CR11" s="34"/>
      <c r="CS11" s="34"/>
      <c r="CT11" s="34"/>
      <c r="CU11" s="34"/>
      <c r="CV11" s="34"/>
      <c r="CW11" s="34"/>
      <c r="CX11" s="34"/>
      <c r="CY11" s="34"/>
      <c r="CZ11" s="34"/>
      <c r="DA11" s="34"/>
      <c r="DB11" s="34"/>
      <c r="DC11" s="34"/>
      <c r="DD11" s="34"/>
      <c r="DE11" s="34"/>
      <c r="DF11" s="34"/>
      <c r="DG11" s="34"/>
      <c r="DH11" s="34"/>
      <c r="DI11" s="34"/>
      <c r="DJ11" s="34"/>
      <c r="DK11" s="34"/>
      <c r="DL11" s="34"/>
      <c r="DM11" s="34"/>
      <c r="DN11" s="34"/>
      <c r="DO11" s="34"/>
      <c r="DP11" s="34"/>
      <c r="DQ11" s="34"/>
      <c r="DR11" s="34"/>
      <c r="DS11" s="34"/>
      <c r="DT11" s="34"/>
      <c r="DU11" s="34"/>
      <c r="DV11" s="34"/>
      <c r="DW11" s="34"/>
      <c r="DX11" s="34"/>
      <c r="DY11" s="34"/>
      <c r="DZ11" s="34"/>
      <c r="EA11" s="34"/>
      <c r="EB11" s="34"/>
      <c r="EC11" s="34"/>
      <c r="ED11" s="34"/>
      <c r="EE11" s="34"/>
      <c r="EF11" s="34"/>
      <c r="EG11" s="34"/>
      <c r="EH11" s="34"/>
      <c r="EI11" s="34"/>
      <c r="EJ11" s="34"/>
      <c r="EK11" s="34"/>
      <c r="EL11" s="34"/>
      <c r="EM11" s="34"/>
      <c r="EN11" s="34"/>
      <c r="EO11" s="34"/>
      <c r="EP11" s="34"/>
      <c r="EQ11" s="34"/>
      <c r="ER11" s="34"/>
      <c r="ES11" s="34"/>
      <c r="ET11" s="34"/>
      <c r="EU11" s="34"/>
      <c r="EV11" s="34"/>
      <c r="EW11" s="34"/>
      <c r="EX11" s="34"/>
      <c r="EY11" s="34"/>
      <c r="EZ11" s="34"/>
      <c r="FA11" s="34"/>
      <c r="FB11" s="34"/>
      <c r="FC11" s="34"/>
      <c r="FD11" s="34"/>
      <c r="FE11" s="34"/>
      <c r="FF11" s="34"/>
      <c r="FG11" s="34"/>
      <c r="FH11" s="34"/>
      <c r="FI11" s="34"/>
      <c r="FJ11" s="34"/>
      <c r="FK11" s="34"/>
      <c r="FL11" s="34"/>
      <c r="FM11" s="34"/>
    </row>
    <row r="12" spans="1:271" s="26" customFormat="1" ht="13.5" customHeight="1">
      <c r="A12" s="555"/>
      <c r="B12" s="557"/>
      <c r="C12" s="557"/>
      <c r="D12" s="549"/>
      <c r="E12" s="547"/>
      <c r="F12" s="551"/>
      <c r="G12" s="366"/>
      <c r="H12" s="545"/>
      <c r="I12" s="545"/>
      <c r="J12" s="599"/>
      <c r="K12" s="599"/>
      <c r="L12" s="599"/>
      <c r="M12" s="560"/>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c r="BH12" s="34"/>
      <c r="BI12" s="34"/>
      <c r="BJ12" s="34"/>
      <c r="BK12" s="34"/>
      <c r="BL12" s="34"/>
      <c r="BM12" s="34"/>
      <c r="BN12" s="34"/>
      <c r="BO12" s="34"/>
      <c r="BP12" s="34"/>
      <c r="BQ12" s="34"/>
      <c r="BR12" s="34"/>
      <c r="BS12" s="34"/>
      <c r="BT12" s="34"/>
      <c r="BU12" s="34"/>
      <c r="BV12" s="34"/>
      <c r="BW12" s="34"/>
      <c r="BX12" s="34"/>
      <c r="BY12" s="34"/>
      <c r="BZ12" s="34"/>
      <c r="CA12" s="34"/>
      <c r="CB12" s="34"/>
      <c r="CC12" s="34"/>
      <c r="CD12" s="34"/>
      <c r="CE12" s="34"/>
      <c r="CF12" s="34"/>
      <c r="CG12" s="34"/>
      <c r="CH12" s="34"/>
      <c r="CI12" s="34"/>
      <c r="CJ12" s="34"/>
      <c r="CK12" s="34"/>
      <c r="CL12" s="34"/>
      <c r="CM12" s="34"/>
      <c r="CN12" s="34"/>
      <c r="CO12" s="34"/>
      <c r="CP12" s="34"/>
      <c r="CQ12" s="34"/>
      <c r="CR12" s="34"/>
      <c r="CS12" s="34"/>
      <c r="CT12" s="34"/>
      <c r="CU12" s="34"/>
      <c r="CV12" s="34"/>
      <c r="CW12" s="34"/>
      <c r="CX12" s="34"/>
      <c r="CY12" s="34"/>
      <c r="CZ12" s="34"/>
      <c r="DA12" s="34"/>
      <c r="DB12" s="34"/>
      <c r="DC12" s="34"/>
      <c r="DD12" s="34"/>
      <c r="DE12" s="34"/>
      <c r="DF12" s="34"/>
      <c r="DG12" s="34"/>
      <c r="DH12" s="34"/>
      <c r="DI12" s="34"/>
      <c r="DJ12" s="34"/>
      <c r="DK12" s="34"/>
      <c r="DL12" s="34"/>
      <c r="DM12" s="34"/>
      <c r="DN12" s="34"/>
      <c r="DO12" s="34"/>
      <c r="DP12" s="34"/>
      <c r="DQ12" s="34"/>
      <c r="DR12" s="34"/>
      <c r="DS12" s="34"/>
      <c r="DT12" s="34"/>
      <c r="DU12" s="34"/>
      <c r="DV12" s="34"/>
      <c r="DW12" s="34"/>
      <c r="DX12" s="34"/>
      <c r="DY12" s="34"/>
      <c r="DZ12" s="34"/>
      <c r="EA12" s="34"/>
      <c r="EB12" s="34"/>
      <c r="EC12" s="34"/>
      <c r="ED12" s="34"/>
      <c r="EE12" s="34"/>
      <c r="EF12" s="34"/>
      <c r="EG12" s="34"/>
      <c r="EH12" s="34"/>
      <c r="EI12" s="34"/>
      <c r="EJ12" s="34"/>
      <c r="EK12" s="34"/>
      <c r="EL12" s="34"/>
      <c r="EM12" s="34"/>
      <c r="EN12" s="34"/>
      <c r="EO12" s="34"/>
      <c r="EP12" s="34"/>
      <c r="EQ12" s="34"/>
      <c r="ER12" s="34"/>
      <c r="ES12" s="34"/>
      <c r="ET12" s="34"/>
      <c r="EU12" s="34"/>
      <c r="EV12" s="34"/>
      <c r="EW12" s="34"/>
      <c r="EX12" s="34"/>
      <c r="EY12" s="34"/>
      <c r="EZ12" s="34"/>
      <c r="FA12" s="34"/>
      <c r="FB12" s="34"/>
      <c r="FC12" s="34"/>
      <c r="FD12" s="34"/>
      <c r="FE12" s="34"/>
      <c r="FF12" s="34"/>
      <c r="FG12" s="34"/>
      <c r="FH12" s="34"/>
      <c r="FI12" s="34"/>
      <c r="FJ12" s="34"/>
      <c r="FK12" s="34"/>
      <c r="FL12" s="34"/>
      <c r="FM12" s="34"/>
    </row>
    <row r="13" spans="1:271" s="26" customFormat="1" ht="13.5" customHeight="1">
      <c r="A13" s="555"/>
      <c r="B13" s="557"/>
      <c r="C13" s="557"/>
      <c r="D13" s="549"/>
      <c r="E13" s="547"/>
      <c r="F13" s="551"/>
      <c r="G13" s="366"/>
      <c r="H13" s="545"/>
      <c r="I13" s="545"/>
      <c r="J13" s="599"/>
      <c r="K13" s="599"/>
      <c r="L13" s="599"/>
      <c r="M13" s="560"/>
      <c r="N13" s="34"/>
      <c r="O13" s="34"/>
      <c r="P13" s="34"/>
      <c r="Q13" s="34"/>
      <c r="R13" s="34"/>
      <c r="S13" s="34"/>
      <c r="T13" s="34"/>
      <c r="U13" s="34"/>
      <c r="V13" s="34"/>
      <c r="W13" s="34"/>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c r="BH13" s="34"/>
      <c r="BI13" s="34"/>
      <c r="BJ13" s="34"/>
      <c r="BK13" s="34"/>
      <c r="BL13" s="34"/>
      <c r="BM13" s="34"/>
      <c r="BN13" s="34"/>
      <c r="BO13" s="34"/>
      <c r="BP13" s="34"/>
      <c r="BQ13" s="34"/>
      <c r="BR13" s="34"/>
      <c r="BS13" s="34"/>
      <c r="BT13" s="34"/>
      <c r="BU13" s="34"/>
      <c r="BV13" s="34"/>
      <c r="BW13" s="34"/>
      <c r="BX13" s="34"/>
      <c r="BY13" s="34"/>
      <c r="BZ13" s="34"/>
      <c r="CA13" s="34"/>
      <c r="CB13" s="34"/>
      <c r="CC13" s="34"/>
      <c r="CD13" s="34"/>
      <c r="CE13" s="34"/>
      <c r="CF13" s="34"/>
      <c r="CG13" s="34"/>
      <c r="CH13" s="34"/>
      <c r="CI13" s="34"/>
      <c r="CJ13" s="34"/>
      <c r="CK13" s="34"/>
      <c r="CL13" s="34"/>
      <c r="CM13" s="34"/>
      <c r="CN13" s="34"/>
      <c r="CO13" s="34"/>
      <c r="CP13" s="34"/>
      <c r="CQ13" s="34"/>
      <c r="CR13" s="34"/>
      <c r="CS13" s="34"/>
      <c r="CT13" s="34"/>
      <c r="CU13" s="34"/>
      <c r="CV13" s="34"/>
      <c r="CW13" s="34"/>
      <c r="CX13" s="34"/>
      <c r="CY13" s="34"/>
      <c r="CZ13" s="34"/>
      <c r="DA13" s="34"/>
      <c r="DB13" s="34"/>
      <c r="DC13" s="34"/>
      <c r="DD13" s="34"/>
      <c r="DE13" s="34"/>
      <c r="DF13" s="34"/>
      <c r="DG13" s="34"/>
      <c r="DH13" s="34"/>
      <c r="DI13" s="34"/>
      <c r="DJ13" s="34"/>
      <c r="DK13" s="34"/>
      <c r="DL13" s="34"/>
      <c r="DM13" s="34"/>
      <c r="DN13" s="34"/>
      <c r="DO13" s="34"/>
      <c r="DP13" s="34"/>
      <c r="DQ13" s="34"/>
      <c r="DR13" s="34"/>
      <c r="DS13" s="34"/>
      <c r="DT13" s="34"/>
      <c r="DU13" s="34"/>
      <c r="DV13" s="34"/>
      <c r="DW13" s="34"/>
      <c r="DX13" s="34"/>
      <c r="DY13" s="34"/>
      <c r="DZ13" s="34"/>
      <c r="EA13" s="34"/>
      <c r="EB13" s="34"/>
      <c r="EC13" s="34"/>
      <c r="ED13" s="34"/>
      <c r="EE13" s="34"/>
      <c r="EF13" s="34"/>
      <c r="EG13" s="34"/>
      <c r="EH13" s="34"/>
      <c r="EI13" s="34"/>
      <c r="EJ13" s="34"/>
      <c r="EK13" s="34"/>
      <c r="EL13" s="34"/>
      <c r="EM13" s="34"/>
      <c r="EN13" s="34"/>
      <c r="EO13" s="34"/>
      <c r="EP13" s="34"/>
      <c r="EQ13" s="34"/>
      <c r="ER13" s="34"/>
      <c r="ES13" s="34"/>
      <c r="ET13" s="34"/>
      <c r="EU13" s="34"/>
      <c r="EV13" s="34"/>
      <c r="EW13" s="34"/>
      <c r="EX13" s="34"/>
      <c r="EY13" s="34"/>
      <c r="EZ13" s="34"/>
      <c r="FA13" s="34"/>
      <c r="FB13" s="34"/>
      <c r="FC13" s="34"/>
      <c r="FD13" s="34"/>
      <c r="FE13" s="34"/>
      <c r="FF13" s="34"/>
      <c r="FG13" s="34"/>
      <c r="FH13" s="34"/>
      <c r="FI13" s="34"/>
      <c r="FJ13" s="34"/>
      <c r="FK13" s="34"/>
      <c r="FL13" s="34"/>
      <c r="FM13" s="34"/>
    </row>
    <row r="14" spans="1:271" s="26" customFormat="1" ht="13.5" customHeight="1">
      <c r="A14" s="555"/>
      <c r="B14" s="557"/>
      <c r="C14" s="557"/>
      <c r="D14" s="549"/>
      <c r="E14" s="547"/>
      <c r="F14" s="551"/>
      <c r="G14" s="366"/>
      <c r="H14" s="545"/>
      <c r="I14" s="545"/>
      <c r="J14" s="599"/>
      <c r="K14" s="599"/>
      <c r="L14" s="599"/>
      <c r="M14" s="560"/>
      <c r="N14" s="34"/>
      <c r="O14" s="34"/>
      <c r="P14" s="34"/>
      <c r="Q14" s="34"/>
      <c r="R14" s="34"/>
      <c r="S14" s="34"/>
      <c r="T14" s="34"/>
      <c r="U14" s="34"/>
      <c r="V14" s="34"/>
      <c r="W14" s="34"/>
      <c r="X14" s="34"/>
      <c r="Y14" s="34"/>
      <c r="Z14" s="34"/>
      <c r="AA14" s="34"/>
      <c r="AB14" s="34"/>
      <c r="AC14" s="34"/>
      <c r="AD14" s="34"/>
      <c r="AE14" s="34"/>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c r="BH14" s="34"/>
      <c r="BI14" s="34"/>
      <c r="BJ14" s="34"/>
      <c r="BK14" s="34"/>
      <c r="BL14" s="34"/>
      <c r="BM14" s="34"/>
      <c r="BN14" s="34"/>
      <c r="BO14" s="34"/>
      <c r="BP14" s="34"/>
      <c r="BQ14" s="34"/>
      <c r="BR14" s="34"/>
      <c r="BS14" s="34"/>
      <c r="BT14" s="34"/>
      <c r="BU14" s="34"/>
      <c r="BV14" s="34"/>
      <c r="BW14" s="34"/>
      <c r="BX14" s="34"/>
      <c r="BY14" s="34"/>
      <c r="BZ14" s="34"/>
      <c r="CA14" s="34"/>
      <c r="CB14" s="34"/>
      <c r="CC14" s="34"/>
      <c r="CD14" s="34"/>
      <c r="CE14" s="34"/>
      <c r="CF14" s="34"/>
      <c r="CG14" s="34"/>
      <c r="CH14" s="34"/>
      <c r="CI14" s="34"/>
      <c r="CJ14" s="34"/>
      <c r="CK14" s="34"/>
      <c r="CL14" s="34"/>
      <c r="CM14" s="34"/>
      <c r="CN14" s="34"/>
      <c r="CO14" s="34"/>
      <c r="CP14" s="34"/>
      <c r="CQ14" s="34"/>
      <c r="CR14" s="34"/>
      <c r="CS14" s="34"/>
      <c r="CT14" s="34"/>
      <c r="CU14" s="34"/>
      <c r="CV14" s="34"/>
      <c r="CW14" s="34"/>
      <c r="CX14" s="34"/>
      <c r="CY14" s="34"/>
      <c r="CZ14" s="34"/>
      <c r="DA14" s="34"/>
      <c r="DB14" s="34"/>
      <c r="DC14" s="34"/>
      <c r="DD14" s="34"/>
      <c r="DE14" s="34"/>
      <c r="DF14" s="34"/>
      <c r="DG14" s="34"/>
      <c r="DH14" s="34"/>
      <c r="DI14" s="34"/>
      <c r="DJ14" s="34"/>
      <c r="DK14" s="34"/>
      <c r="DL14" s="34"/>
      <c r="DM14" s="34"/>
      <c r="DN14" s="34"/>
      <c r="DO14" s="34"/>
      <c r="DP14" s="34"/>
      <c r="DQ14" s="34"/>
      <c r="DR14" s="34"/>
      <c r="DS14" s="34"/>
      <c r="DT14" s="34"/>
      <c r="DU14" s="34"/>
      <c r="DV14" s="34"/>
      <c r="DW14" s="34"/>
      <c r="DX14" s="34"/>
      <c r="DY14" s="34"/>
      <c r="DZ14" s="34"/>
      <c r="EA14" s="34"/>
      <c r="EB14" s="34"/>
      <c r="EC14" s="34"/>
      <c r="ED14" s="34"/>
      <c r="EE14" s="34"/>
      <c r="EF14" s="34"/>
      <c r="EG14" s="34"/>
      <c r="EH14" s="34"/>
      <c r="EI14" s="34"/>
      <c r="EJ14" s="34"/>
      <c r="EK14" s="34"/>
      <c r="EL14" s="34"/>
      <c r="EM14" s="34"/>
      <c r="EN14" s="34"/>
      <c r="EO14" s="34"/>
      <c r="EP14" s="34"/>
      <c r="EQ14" s="34"/>
      <c r="ER14" s="34"/>
      <c r="ES14" s="34"/>
      <c r="ET14" s="34"/>
      <c r="EU14" s="34"/>
      <c r="EV14" s="34"/>
      <c r="EW14" s="34"/>
      <c r="EX14" s="34"/>
      <c r="EY14" s="34"/>
      <c r="EZ14" s="34"/>
      <c r="FA14" s="34"/>
      <c r="FB14" s="34"/>
      <c r="FC14" s="34"/>
      <c r="FD14" s="34"/>
      <c r="FE14" s="34"/>
      <c r="FF14" s="34"/>
      <c r="FG14" s="34"/>
      <c r="FH14" s="34"/>
      <c r="FI14" s="34"/>
      <c r="FJ14" s="34"/>
      <c r="FK14" s="34"/>
      <c r="FL14" s="34"/>
      <c r="FM14" s="34"/>
    </row>
    <row r="15" spans="1:271" s="26" customFormat="1" ht="13.5" customHeight="1">
      <c r="A15" s="555"/>
      <c r="B15" s="557"/>
      <c r="C15" s="557"/>
      <c r="D15" s="549"/>
      <c r="E15" s="547"/>
      <c r="F15" s="551"/>
      <c r="G15" s="366"/>
      <c r="H15" s="545"/>
      <c r="I15" s="545"/>
      <c r="J15" s="599"/>
      <c r="K15" s="599"/>
      <c r="L15" s="599"/>
      <c r="M15" s="560"/>
      <c r="N15" s="34"/>
      <c r="O15" s="34"/>
      <c r="P15" s="34"/>
      <c r="Q15" s="34"/>
      <c r="R15" s="34"/>
      <c r="S15" s="34"/>
      <c r="T15" s="34"/>
      <c r="U15" s="34"/>
      <c r="V15" s="34"/>
      <c r="W15" s="34"/>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c r="BH15" s="34"/>
      <c r="BI15" s="34"/>
      <c r="BJ15" s="34"/>
      <c r="BK15" s="34"/>
      <c r="BL15" s="34"/>
      <c r="BM15" s="34"/>
      <c r="BN15" s="34"/>
      <c r="BO15" s="34"/>
      <c r="BP15" s="34"/>
      <c r="BQ15" s="34"/>
      <c r="BR15" s="34"/>
      <c r="BS15" s="34"/>
      <c r="BT15" s="34"/>
      <c r="BU15" s="34"/>
      <c r="BV15" s="34"/>
      <c r="BW15" s="34"/>
      <c r="BX15" s="34"/>
      <c r="BY15" s="34"/>
      <c r="BZ15" s="34"/>
      <c r="CA15" s="34"/>
      <c r="CB15" s="34"/>
      <c r="CC15" s="34"/>
      <c r="CD15" s="34"/>
      <c r="CE15" s="34"/>
      <c r="CF15" s="34"/>
      <c r="CG15" s="34"/>
      <c r="CH15" s="34"/>
      <c r="CI15" s="34"/>
      <c r="CJ15" s="34"/>
      <c r="CK15" s="34"/>
      <c r="CL15" s="34"/>
      <c r="CM15" s="34"/>
      <c r="CN15" s="34"/>
      <c r="CO15" s="34"/>
      <c r="CP15" s="34"/>
      <c r="CQ15" s="34"/>
      <c r="CR15" s="34"/>
      <c r="CS15" s="34"/>
      <c r="CT15" s="34"/>
      <c r="CU15" s="34"/>
      <c r="CV15" s="34"/>
      <c r="CW15" s="34"/>
      <c r="CX15" s="34"/>
      <c r="CY15" s="34"/>
      <c r="CZ15" s="34"/>
      <c r="DA15" s="34"/>
      <c r="DB15" s="34"/>
      <c r="DC15" s="34"/>
      <c r="DD15" s="34"/>
      <c r="DE15" s="34"/>
      <c r="DF15" s="34"/>
      <c r="DG15" s="34"/>
      <c r="DH15" s="34"/>
      <c r="DI15" s="34"/>
      <c r="DJ15" s="34"/>
      <c r="DK15" s="34"/>
      <c r="DL15" s="34"/>
      <c r="DM15" s="34"/>
      <c r="DN15" s="34"/>
      <c r="DO15" s="34"/>
      <c r="DP15" s="34"/>
      <c r="DQ15" s="34"/>
      <c r="DR15" s="34"/>
      <c r="DS15" s="34"/>
      <c r="DT15" s="34"/>
      <c r="DU15" s="34"/>
      <c r="DV15" s="34"/>
      <c r="DW15" s="34"/>
      <c r="DX15" s="34"/>
      <c r="DY15" s="34"/>
      <c r="DZ15" s="34"/>
      <c r="EA15" s="34"/>
      <c r="EB15" s="34"/>
      <c r="EC15" s="34"/>
      <c r="ED15" s="34"/>
      <c r="EE15" s="34"/>
      <c r="EF15" s="34"/>
      <c r="EG15" s="34"/>
      <c r="EH15" s="34"/>
      <c r="EI15" s="34"/>
      <c r="EJ15" s="34"/>
      <c r="EK15" s="34"/>
      <c r="EL15" s="34"/>
      <c r="EM15" s="34"/>
      <c r="EN15" s="34"/>
      <c r="EO15" s="34"/>
      <c r="EP15" s="34"/>
      <c r="EQ15" s="34"/>
      <c r="ER15" s="34"/>
      <c r="ES15" s="34"/>
      <c r="ET15" s="34"/>
      <c r="EU15" s="34"/>
      <c r="EV15" s="34"/>
      <c r="EW15" s="34"/>
      <c r="EX15" s="34"/>
      <c r="EY15" s="34"/>
      <c r="EZ15" s="34"/>
      <c r="FA15" s="34"/>
      <c r="FB15" s="34"/>
      <c r="FC15" s="34"/>
      <c r="FD15" s="34"/>
      <c r="FE15" s="34"/>
      <c r="FF15" s="34"/>
      <c r="FG15" s="34"/>
      <c r="FH15" s="34"/>
      <c r="FI15" s="34"/>
      <c r="FJ15" s="34"/>
      <c r="FK15" s="34"/>
      <c r="FL15" s="34"/>
      <c r="FM15" s="34"/>
    </row>
    <row r="16" spans="1:271" s="26" customFormat="1" ht="13.5" customHeight="1">
      <c r="A16" s="555"/>
      <c r="B16" s="557"/>
      <c r="C16" s="557"/>
      <c r="D16" s="549"/>
      <c r="E16" s="547"/>
      <c r="F16" s="551"/>
      <c r="G16" s="366"/>
      <c r="H16" s="545"/>
      <c r="I16" s="545"/>
      <c r="J16" s="599"/>
      <c r="K16" s="599"/>
      <c r="L16" s="599"/>
      <c r="M16" s="560"/>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c r="BH16" s="34"/>
      <c r="BI16" s="34"/>
      <c r="BJ16" s="34"/>
      <c r="BK16" s="34"/>
      <c r="BL16" s="34"/>
      <c r="BM16" s="34"/>
      <c r="BN16" s="34"/>
      <c r="BO16" s="34"/>
      <c r="BP16" s="34"/>
      <c r="BQ16" s="34"/>
      <c r="BR16" s="34"/>
      <c r="BS16" s="34"/>
      <c r="BT16" s="34"/>
      <c r="BU16" s="34"/>
      <c r="BV16" s="34"/>
      <c r="BW16" s="34"/>
      <c r="BX16" s="34"/>
      <c r="BY16" s="34"/>
      <c r="BZ16" s="34"/>
      <c r="CA16" s="34"/>
      <c r="CB16" s="34"/>
      <c r="CC16" s="34"/>
      <c r="CD16" s="34"/>
      <c r="CE16" s="34"/>
      <c r="CF16" s="34"/>
      <c r="CG16" s="34"/>
      <c r="CH16" s="34"/>
      <c r="CI16" s="34"/>
      <c r="CJ16" s="34"/>
      <c r="CK16" s="34"/>
      <c r="CL16" s="34"/>
      <c r="CM16" s="34"/>
      <c r="CN16" s="34"/>
      <c r="CO16" s="34"/>
      <c r="CP16" s="34"/>
      <c r="CQ16" s="34"/>
      <c r="CR16" s="34"/>
      <c r="CS16" s="34"/>
      <c r="CT16" s="34"/>
      <c r="CU16" s="34"/>
      <c r="CV16" s="34"/>
      <c r="CW16" s="34"/>
      <c r="CX16" s="34"/>
      <c r="CY16" s="34"/>
      <c r="CZ16" s="34"/>
      <c r="DA16" s="34"/>
      <c r="DB16" s="34"/>
      <c r="DC16" s="34"/>
      <c r="DD16" s="34"/>
      <c r="DE16" s="34"/>
      <c r="DF16" s="34"/>
      <c r="DG16" s="34"/>
      <c r="DH16" s="34"/>
      <c r="DI16" s="34"/>
      <c r="DJ16" s="34"/>
      <c r="DK16" s="34"/>
      <c r="DL16" s="34"/>
      <c r="DM16" s="34"/>
      <c r="DN16" s="34"/>
      <c r="DO16" s="34"/>
      <c r="DP16" s="34"/>
      <c r="DQ16" s="34"/>
      <c r="DR16" s="34"/>
      <c r="DS16" s="34"/>
      <c r="DT16" s="34"/>
      <c r="DU16" s="34"/>
      <c r="DV16" s="34"/>
      <c r="DW16" s="34"/>
      <c r="DX16" s="34"/>
      <c r="DY16" s="34"/>
      <c r="DZ16" s="34"/>
      <c r="EA16" s="34"/>
      <c r="EB16" s="34"/>
      <c r="EC16" s="34"/>
      <c r="ED16" s="34"/>
      <c r="EE16" s="34"/>
      <c r="EF16" s="34"/>
      <c r="EG16" s="34"/>
      <c r="EH16" s="34"/>
      <c r="EI16" s="34"/>
      <c r="EJ16" s="34"/>
      <c r="EK16" s="34"/>
      <c r="EL16" s="34"/>
      <c r="EM16" s="34"/>
      <c r="EN16" s="34"/>
      <c r="EO16" s="34"/>
      <c r="EP16" s="34"/>
      <c r="EQ16" s="34"/>
      <c r="ER16" s="34"/>
      <c r="ES16" s="34"/>
      <c r="ET16" s="34"/>
      <c r="EU16" s="34"/>
      <c r="EV16" s="34"/>
      <c r="EW16" s="34"/>
      <c r="EX16" s="34"/>
      <c r="EY16" s="34"/>
      <c r="EZ16" s="34"/>
      <c r="FA16" s="34"/>
      <c r="FB16" s="34"/>
      <c r="FC16" s="34"/>
      <c r="FD16" s="34"/>
      <c r="FE16" s="34"/>
      <c r="FF16" s="34"/>
      <c r="FG16" s="34"/>
      <c r="FH16" s="34"/>
      <c r="FI16" s="34"/>
      <c r="FJ16" s="34"/>
      <c r="FK16" s="34"/>
      <c r="FL16" s="34"/>
      <c r="FM16" s="34"/>
    </row>
    <row r="17" spans="1:169" s="26" customFormat="1" ht="13.5" customHeight="1">
      <c r="A17" s="555"/>
      <c r="B17" s="557"/>
      <c r="C17" s="557"/>
      <c r="D17" s="549"/>
      <c r="E17" s="547"/>
      <c r="F17" s="551"/>
      <c r="G17" s="366"/>
      <c r="H17" s="545"/>
      <c r="I17" s="545"/>
      <c r="J17" s="599"/>
      <c r="K17" s="599"/>
      <c r="L17" s="599"/>
      <c r="M17" s="560"/>
      <c r="N17" s="34"/>
      <c r="O17" s="34"/>
      <c r="P17" s="34"/>
      <c r="Q17" s="34"/>
      <c r="R17" s="34"/>
      <c r="S17" s="34"/>
      <c r="T17" s="34"/>
      <c r="U17" s="34"/>
      <c r="V17" s="34"/>
      <c r="W17" s="34"/>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c r="BH17" s="34"/>
      <c r="BI17" s="34"/>
      <c r="BJ17" s="34"/>
      <c r="BK17" s="34"/>
      <c r="BL17" s="34"/>
      <c r="BM17" s="34"/>
      <c r="BN17" s="34"/>
      <c r="BO17" s="34"/>
      <c r="BP17" s="34"/>
      <c r="BQ17" s="34"/>
      <c r="BR17" s="34"/>
      <c r="BS17" s="34"/>
      <c r="BT17" s="34"/>
      <c r="BU17" s="34"/>
      <c r="BV17" s="34"/>
      <c r="BW17" s="34"/>
      <c r="BX17" s="34"/>
      <c r="BY17" s="34"/>
      <c r="BZ17" s="34"/>
      <c r="CA17" s="34"/>
      <c r="CB17" s="34"/>
      <c r="CC17" s="34"/>
      <c r="CD17" s="34"/>
      <c r="CE17" s="34"/>
      <c r="CF17" s="34"/>
      <c r="CG17" s="34"/>
      <c r="CH17" s="34"/>
      <c r="CI17" s="34"/>
      <c r="CJ17" s="34"/>
      <c r="CK17" s="34"/>
      <c r="CL17" s="34"/>
      <c r="CM17" s="34"/>
      <c r="CN17" s="34"/>
      <c r="CO17" s="34"/>
      <c r="CP17" s="34"/>
      <c r="CQ17" s="34"/>
      <c r="CR17" s="34"/>
      <c r="CS17" s="34"/>
      <c r="CT17" s="34"/>
      <c r="CU17" s="34"/>
      <c r="CV17" s="34"/>
      <c r="CW17" s="34"/>
      <c r="CX17" s="34"/>
      <c r="CY17" s="34"/>
      <c r="CZ17" s="34"/>
      <c r="DA17" s="34"/>
      <c r="DB17" s="34"/>
      <c r="DC17" s="34"/>
      <c r="DD17" s="34"/>
      <c r="DE17" s="34"/>
      <c r="DF17" s="34"/>
      <c r="DG17" s="34"/>
      <c r="DH17" s="34"/>
      <c r="DI17" s="34"/>
      <c r="DJ17" s="34"/>
      <c r="DK17" s="34"/>
      <c r="DL17" s="34"/>
      <c r="DM17" s="34"/>
      <c r="DN17" s="34"/>
      <c r="DO17" s="34"/>
      <c r="DP17" s="34"/>
      <c r="DQ17" s="34"/>
      <c r="DR17" s="34"/>
      <c r="DS17" s="34"/>
      <c r="DT17" s="34"/>
      <c r="DU17" s="34"/>
      <c r="DV17" s="34"/>
      <c r="DW17" s="34"/>
      <c r="DX17" s="34"/>
      <c r="DY17" s="34"/>
      <c r="DZ17" s="34"/>
      <c r="EA17" s="34"/>
      <c r="EB17" s="34"/>
      <c r="EC17" s="34"/>
      <c r="ED17" s="34"/>
      <c r="EE17" s="34"/>
      <c r="EF17" s="34"/>
      <c r="EG17" s="34"/>
      <c r="EH17" s="34"/>
      <c r="EI17" s="34"/>
      <c r="EJ17" s="34"/>
      <c r="EK17" s="34"/>
      <c r="EL17" s="34"/>
      <c r="EM17" s="34"/>
      <c r="EN17" s="34"/>
      <c r="EO17" s="34"/>
      <c r="EP17" s="34"/>
      <c r="EQ17" s="34"/>
      <c r="ER17" s="34"/>
      <c r="ES17" s="34"/>
      <c r="ET17" s="34"/>
      <c r="EU17" s="34"/>
      <c r="EV17" s="34"/>
      <c r="EW17" s="34"/>
      <c r="EX17" s="34"/>
      <c r="EY17" s="34"/>
      <c r="EZ17" s="34"/>
      <c r="FA17" s="34"/>
      <c r="FB17" s="34"/>
      <c r="FC17" s="34"/>
      <c r="FD17" s="34"/>
      <c r="FE17" s="34"/>
      <c r="FF17" s="34"/>
      <c r="FG17" s="34"/>
      <c r="FH17" s="34"/>
      <c r="FI17" s="34"/>
      <c r="FJ17" s="34"/>
      <c r="FK17" s="34"/>
      <c r="FL17" s="34"/>
      <c r="FM17" s="34"/>
    </row>
    <row r="18" spans="1:169" s="26" customFormat="1" ht="13.5" customHeight="1">
      <c r="A18" s="555"/>
      <c r="B18" s="557"/>
      <c r="C18" s="557"/>
      <c r="D18" s="549"/>
      <c r="E18" s="547"/>
      <c r="F18" s="551"/>
      <c r="G18" s="366"/>
      <c r="H18" s="545"/>
      <c r="I18" s="545"/>
      <c r="J18" s="599"/>
      <c r="K18" s="599"/>
      <c r="L18" s="599"/>
      <c r="M18" s="560"/>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row>
    <row r="19" spans="1:169" s="26" customFormat="1" ht="21.75" customHeight="1" thickBot="1">
      <c r="A19" s="555"/>
      <c r="B19" s="557"/>
      <c r="C19" s="557"/>
      <c r="D19" s="549"/>
      <c r="E19" s="547"/>
      <c r="F19" s="551"/>
      <c r="G19" s="366"/>
      <c r="H19" s="545"/>
      <c r="I19" s="545"/>
      <c r="J19" s="600"/>
      <c r="K19" s="600"/>
      <c r="L19" s="600"/>
      <c r="M19" s="561"/>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row>
    <row r="20" spans="1:169" s="26" customFormat="1" ht="12.75" customHeight="1">
      <c r="A20" s="555">
        <f>'7- Mapa Final'!A20</f>
        <v>2</v>
      </c>
      <c r="B20" s="557" t="str">
        <f>'7- Mapa Final'!B20</f>
        <v xml:space="preserve">Gestionar  traslados de personal que no se ajusten a las condiciones requeridas  </v>
      </c>
      <c r="C20" s="557" t="str">
        <f>'7- Mapa Final'!C20</f>
        <v>Realizar o no realizar traslados en las condiciones y tiempos  requeridos para atender las solicitudes y necesidades identificadas.</v>
      </c>
      <c r="D20" s="576" t="str">
        <f>'7- Mapa Final'!J20</f>
        <v>Muy Baja - 1</v>
      </c>
      <c r="E20" s="577" t="str">
        <f>'7- Mapa Final'!K20</f>
        <v>Leve - 1</v>
      </c>
      <c r="F20" s="551" t="str">
        <f>'7- Mapa Final'!M20</f>
        <v>Bajo - 1</v>
      </c>
      <c r="G20" s="365" t="s">
        <v>400</v>
      </c>
      <c r="H20" s="545"/>
      <c r="I20" s="545"/>
      <c r="J20" s="598" t="s">
        <v>8</v>
      </c>
      <c r="K20" s="601">
        <v>45566</v>
      </c>
      <c r="L20" s="601">
        <v>45657</v>
      </c>
      <c r="M20" s="559" t="s">
        <v>522</v>
      </c>
      <c r="N20" s="34"/>
      <c r="O20" s="34"/>
      <c r="P20" s="34"/>
      <c r="Q20" s="34"/>
      <c r="R20" s="34"/>
      <c r="S20" s="34"/>
      <c r="T20" s="34"/>
      <c r="U20" s="34"/>
      <c r="V20" s="34"/>
      <c r="W20" s="34"/>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c r="BH20" s="34"/>
      <c r="BI20" s="34"/>
      <c r="BJ20" s="34"/>
      <c r="BK20" s="34"/>
      <c r="BL20" s="34"/>
      <c r="BM20" s="34"/>
      <c r="BN20" s="34"/>
      <c r="BO20" s="34"/>
      <c r="BP20" s="34"/>
      <c r="BQ20" s="34"/>
      <c r="BR20" s="34"/>
      <c r="BS20" s="34"/>
      <c r="BT20" s="34"/>
      <c r="BU20" s="34"/>
      <c r="BV20" s="34"/>
      <c r="BW20" s="34"/>
      <c r="BX20" s="34"/>
      <c r="BY20" s="34"/>
      <c r="BZ20" s="34"/>
      <c r="CA20" s="34"/>
      <c r="CB20" s="34"/>
      <c r="CC20" s="34"/>
      <c r="CD20" s="34"/>
      <c r="CE20" s="34"/>
      <c r="CF20" s="34"/>
      <c r="CG20" s="34"/>
      <c r="CH20" s="34"/>
      <c r="CI20" s="34"/>
      <c r="CJ20" s="34"/>
      <c r="CK20" s="34"/>
      <c r="CL20" s="34"/>
      <c r="CM20" s="34"/>
      <c r="CN20" s="34"/>
      <c r="CO20" s="34"/>
      <c r="CP20" s="34"/>
      <c r="CQ20" s="34"/>
      <c r="CR20" s="34"/>
      <c r="CS20" s="34"/>
      <c r="CT20" s="34"/>
      <c r="CU20" s="34"/>
      <c r="CV20" s="34"/>
      <c r="CW20" s="34"/>
      <c r="CX20" s="34"/>
      <c r="CY20" s="34"/>
      <c r="CZ20" s="34"/>
      <c r="DA20" s="34"/>
      <c r="DB20" s="34"/>
      <c r="DC20" s="34"/>
      <c r="DD20" s="34"/>
      <c r="DE20" s="34"/>
      <c r="DF20" s="34"/>
      <c r="DG20" s="34"/>
      <c r="DH20" s="34"/>
      <c r="DI20" s="34"/>
      <c r="DJ20" s="34"/>
      <c r="DK20" s="34"/>
      <c r="DL20" s="34"/>
      <c r="DM20" s="34"/>
      <c r="DN20" s="34"/>
      <c r="DO20" s="34"/>
      <c r="DP20" s="34"/>
      <c r="DQ20" s="34"/>
      <c r="DR20" s="34"/>
      <c r="DS20" s="34"/>
      <c r="DT20" s="34"/>
      <c r="DU20" s="34"/>
      <c r="DV20" s="34"/>
      <c r="DW20" s="34"/>
      <c r="DX20" s="34"/>
      <c r="DY20" s="34"/>
      <c r="DZ20" s="34"/>
      <c r="EA20" s="34"/>
      <c r="EB20" s="34"/>
      <c r="EC20" s="34"/>
      <c r="ED20" s="34"/>
      <c r="EE20" s="34"/>
      <c r="EF20" s="34"/>
      <c r="EG20" s="34"/>
      <c r="EH20" s="34"/>
      <c r="EI20" s="34"/>
      <c r="EJ20" s="34"/>
      <c r="EK20" s="34"/>
      <c r="EL20" s="34"/>
      <c r="EM20" s="34"/>
      <c r="EN20" s="34"/>
      <c r="EO20" s="34"/>
      <c r="EP20" s="34"/>
      <c r="EQ20" s="34"/>
      <c r="ER20" s="34"/>
      <c r="ES20" s="34"/>
      <c r="ET20" s="34"/>
      <c r="EU20" s="34"/>
      <c r="EV20" s="34"/>
      <c r="EW20" s="34"/>
      <c r="EX20" s="34"/>
      <c r="EY20" s="34"/>
      <c r="EZ20" s="34"/>
      <c r="FA20" s="34"/>
      <c r="FB20" s="34"/>
      <c r="FC20" s="34"/>
      <c r="FD20" s="34"/>
      <c r="FE20" s="34"/>
      <c r="FF20" s="34"/>
      <c r="FG20" s="34"/>
      <c r="FH20" s="34"/>
      <c r="FI20" s="34"/>
      <c r="FJ20" s="34"/>
      <c r="FK20" s="34"/>
      <c r="FL20" s="34"/>
      <c r="FM20" s="34"/>
    </row>
    <row r="21" spans="1:169" s="26" customFormat="1" ht="12.75" customHeight="1">
      <c r="A21" s="555"/>
      <c r="B21" s="557"/>
      <c r="C21" s="557"/>
      <c r="D21" s="549"/>
      <c r="E21" s="547"/>
      <c r="F21" s="551"/>
      <c r="G21" s="366"/>
      <c r="H21" s="545"/>
      <c r="I21" s="545"/>
      <c r="J21" s="599"/>
      <c r="K21" s="599"/>
      <c r="L21" s="599"/>
      <c r="M21" s="560"/>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34"/>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row>
    <row r="22" spans="1:169" s="26" customFormat="1" ht="12.75" customHeight="1">
      <c r="A22" s="555"/>
      <c r="B22" s="557"/>
      <c r="C22" s="557"/>
      <c r="D22" s="549"/>
      <c r="E22" s="547"/>
      <c r="F22" s="551"/>
      <c r="G22" s="366"/>
      <c r="H22" s="545"/>
      <c r="I22" s="545"/>
      <c r="J22" s="599"/>
      <c r="K22" s="599"/>
      <c r="L22" s="599"/>
      <c r="M22" s="560"/>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34"/>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row>
    <row r="23" spans="1:169" s="26" customFormat="1" ht="12.75" customHeight="1">
      <c r="A23" s="555"/>
      <c r="B23" s="557"/>
      <c r="C23" s="557"/>
      <c r="D23" s="549"/>
      <c r="E23" s="547"/>
      <c r="F23" s="551"/>
      <c r="G23" s="366"/>
      <c r="H23" s="545"/>
      <c r="I23" s="545"/>
      <c r="J23" s="599"/>
      <c r="K23" s="599"/>
      <c r="L23" s="599"/>
      <c r="M23" s="560"/>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c r="BH23" s="34"/>
      <c r="BI23" s="34"/>
      <c r="BJ23" s="34"/>
      <c r="BK23" s="34"/>
      <c r="BL23" s="34"/>
      <c r="BM23" s="34"/>
      <c r="BN23" s="34"/>
      <c r="BO23" s="34"/>
      <c r="BP23" s="34"/>
      <c r="BQ23" s="34"/>
      <c r="BR23" s="34"/>
      <c r="BS23" s="34"/>
      <c r="BT23" s="34"/>
      <c r="BU23" s="34"/>
      <c r="BV23" s="34"/>
      <c r="BW23" s="34"/>
      <c r="BX23" s="34"/>
      <c r="BY23" s="34"/>
      <c r="BZ23" s="34"/>
      <c r="CA23" s="34"/>
      <c r="CB23" s="34"/>
      <c r="CC23" s="34"/>
      <c r="CD23" s="34"/>
      <c r="CE23" s="34"/>
      <c r="CF23" s="34"/>
      <c r="CG23" s="34"/>
      <c r="CH23" s="34"/>
      <c r="CI23" s="34"/>
      <c r="CJ23" s="34"/>
      <c r="CK23" s="34"/>
      <c r="CL23" s="34"/>
      <c r="CM23" s="34"/>
      <c r="CN23" s="34"/>
      <c r="CO23" s="34"/>
      <c r="CP23" s="34"/>
      <c r="CQ23" s="34"/>
      <c r="CR23" s="34"/>
      <c r="CS23" s="34"/>
      <c r="CT23" s="34"/>
      <c r="CU23" s="34"/>
      <c r="CV23" s="34"/>
      <c r="CW23" s="34"/>
      <c r="CX23" s="34"/>
      <c r="CY23" s="34"/>
      <c r="CZ23" s="34"/>
      <c r="DA23" s="34"/>
      <c r="DB23" s="34"/>
      <c r="DC23" s="34"/>
      <c r="DD23" s="34"/>
      <c r="DE23" s="34"/>
      <c r="DF23" s="34"/>
      <c r="DG23" s="34"/>
      <c r="DH23" s="34"/>
      <c r="DI23" s="34"/>
      <c r="DJ23" s="34"/>
      <c r="DK23" s="34"/>
      <c r="DL23" s="34"/>
      <c r="DM23" s="34"/>
      <c r="DN23" s="34"/>
      <c r="DO23" s="34"/>
      <c r="DP23" s="34"/>
      <c r="DQ23" s="34"/>
      <c r="DR23" s="34"/>
      <c r="DS23" s="34"/>
      <c r="DT23" s="34"/>
      <c r="DU23" s="34"/>
      <c r="DV23" s="34"/>
      <c r="DW23" s="34"/>
      <c r="DX23" s="34"/>
      <c r="DY23" s="34"/>
      <c r="DZ23" s="34"/>
      <c r="EA23" s="34"/>
      <c r="EB23" s="34"/>
      <c r="EC23" s="34"/>
      <c r="ED23" s="34"/>
      <c r="EE23" s="34"/>
      <c r="EF23" s="34"/>
      <c r="EG23" s="34"/>
      <c r="EH23" s="34"/>
      <c r="EI23" s="34"/>
      <c r="EJ23" s="34"/>
      <c r="EK23" s="34"/>
      <c r="EL23" s="34"/>
      <c r="EM23" s="34"/>
      <c r="EN23" s="34"/>
      <c r="EO23" s="34"/>
      <c r="EP23" s="34"/>
      <c r="EQ23" s="34"/>
      <c r="ER23" s="34"/>
      <c r="ES23" s="34"/>
      <c r="ET23" s="34"/>
      <c r="EU23" s="34"/>
      <c r="EV23" s="34"/>
      <c r="EW23" s="34"/>
      <c r="EX23" s="34"/>
      <c r="EY23" s="34"/>
      <c r="EZ23" s="34"/>
      <c r="FA23" s="34"/>
      <c r="FB23" s="34"/>
      <c r="FC23" s="34"/>
      <c r="FD23" s="34"/>
      <c r="FE23" s="34"/>
      <c r="FF23" s="34"/>
      <c r="FG23" s="34"/>
      <c r="FH23" s="34"/>
      <c r="FI23" s="34"/>
      <c r="FJ23" s="34"/>
      <c r="FK23" s="34"/>
      <c r="FL23" s="34"/>
      <c r="FM23" s="34"/>
    </row>
    <row r="24" spans="1:169" s="26" customFormat="1" ht="13.5" customHeight="1">
      <c r="A24" s="555"/>
      <c r="B24" s="557"/>
      <c r="C24" s="557"/>
      <c r="D24" s="549"/>
      <c r="E24" s="547"/>
      <c r="F24" s="551"/>
      <c r="G24" s="366"/>
      <c r="H24" s="545"/>
      <c r="I24" s="545"/>
      <c r="J24" s="599"/>
      <c r="K24" s="599"/>
      <c r="L24" s="599"/>
      <c r="M24" s="560"/>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c r="BH24" s="34"/>
      <c r="BI24" s="34"/>
      <c r="BJ24" s="34"/>
      <c r="BK24" s="34"/>
      <c r="BL24" s="34"/>
      <c r="BM24" s="34"/>
      <c r="BN24" s="34"/>
      <c r="BO24" s="34"/>
      <c r="BP24" s="34"/>
      <c r="BQ24" s="34"/>
      <c r="BR24" s="34"/>
      <c r="BS24" s="34"/>
      <c r="BT24" s="34"/>
      <c r="BU24" s="34"/>
      <c r="BV24" s="34"/>
      <c r="BW24" s="34"/>
      <c r="BX24" s="34"/>
      <c r="BY24" s="34"/>
      <c r="BZ24" s="34"/>
      <c r="CA24" s="34"/>
      <c r="CB24" s="34"/>
      <c r="CC24" s="34"/>
      <c r="CD24" s="34"/>
      <c r="CE24" s="34"/>
      <c r="CF24" s="34"/>
      <c r="CG24" s="34"/>
      <c r="CH24" s="34"/>
      <c r="CI24" s="34"/>
      <c r="CJ24" s="34"/>
      <c r="CK24" s="34"/>
      <c r="CL24" s="34"/>
      <c r="CM24" s="34"/>
      <c r="CN24" s="34"/>
      <c r="CO24" s="34"/>
      <c r="CP24" s="34"/>
      <c r="CQ24" s="34"/>
      <c r="CR24" s="34"/>
      <c r="CS24" s="34"/>
      <c r="CT24" s="34"/>
      <c r="CU24" s="34"/>
      <c r="CV24" s="34"/>
      <c r="CW24" s="34"/>
      <c r="CX24" s="34"/>
      <c r="CY24" s="34"/>
      <c r="CZ24" s="34"/>
      <c r="DA24" s="34"/>
      <c r="DB24" s="34"/>
      <c r="DC24" s="34"/>
      <c r="DD24" s="34"/>
      <c r="DE24" s="34"/>
      <c r="DF24" s="34"/>
      <c r="DG24" s="34"/>
      <c r="DH24" s="34"/>
      <c r="DI24" s="34"/>
      <c r="DJ24" s="34"/>
      <c r="DK24" s="34"/>
      <c r="DL24" s="34"/>
      <c r="DM24" s="34"/>
      <c r="DN24" s="34"/>
      <c r="DO24" s="34"/>
      <c r="DP24" s="34"/>
      <c r="DQ24" s="34"/>
      <c r="DR24" s="34"/>
      <c r="DS24" s="34"/>
      <c r="DT24" s="34"/>
      <c r="DU24" s="34"/>
      <c r="DV24" s="34"/>
      <c r="DW24" s="34"/>
      <c r="DX24" s="34"/>
      <c r="DY24" s="34"/>
      <c r="DZ24" s="34"/>
      <c r="EA24" s="34"/>
      <c r="EB24" s="34"/>
      <c r="EC24" s="34"/>
      <c r="ED24" s="34"/>
      <c r="EE24" s="34"/>
      <c r="EF24" s="34"/>
      <c r="EG24" s="34"/>
      <c r="EH24" s="34"/>
      <c r="EI24" s="34"/>
      <c r="EJ24" s="34"/>
      <c r="EK24" s="34"/>
      <c r="EL24" s="34"/>
      <c r="EM24" s="34"/>
      <c r="EN24" s="34"/>
      <c r="EO24" s="34"/>
      <c r="EP24" s="34"/>
      <c r="EQ24" s="34"/>
      <c r="ER24" s="34"/>
      <c r="ES24" s="34"/>
      <c r="ET24" s="34"/>
      <c r="EU24" s="34"/>
      <c r="EV24" s="34"/>
      <c r="EW24" s="34"/>
      <c r="EX24" s="34"/>
      <c r="EY24" s="34"/>
      <c r="EZ24" s="34"/>
      <c r="FA24" s="34"/>
      <c r="FB24" s="34"/>
      <c r="FC24" s="34"/>
      <c r="FD24" s="34"/>
      <c r="FE24" s="34"/>
      <c r="FF24" s="34"/>
      <c r="FG24" s="34"/>
      <c r="FH24" s="34"/>
      <c r="FI24" s="34"/>
      <c r="FJ24" s="34"/>
      <c r="FK24" s="34"/>
      <c r="FL24" s="34"/>
      <c r="FM24" s="34"/>
    </row>
    <row r="25" spans="1:169">
      <c r="A25" s="555"/>
      <c r="B25" s="557"/>
      <c r="C25" s="557"/>
      <c r="D25" s="549"/>
      <c r="E25" s="547"/>
      <c r="F25" s="551"/>
      <c r="G25" s="366"/>
      <c r="H25" s="545"/>
      <c r="I25" s="545"/>
      <c r="J25" s="599"/>
      <c r="K25" s="599"/>
      <c r="L25" s="599"/>
      <c r="M25" s="560"/>
      <c r="N25" s="34"/>
      <c r="O25" s="34"/>
    </row>
    <row r="26" spans="1:169">
      <c r="A26" s="555"/>
      <c r="B26" s="557"/>
      <c r="C26" s="557"/>
      <c r="D26" s="549"/>
      <c r="E26" s="547"/>
      <c r="F26" s="551"/>
      <c r="G26" s="366"/>
      <c r="H26" s="545"/>
      <c r="I26" s="545"/>
      <c r="J26" s="599"/>
      <c r="K26" s="599"/>
      <c r="L26" s="599"/>
      <c r="M26" s="560"/>
      <c r="N26" s="34"/>
      <c r="O26" s="34"/>
    </row>
    <row r="27" spans="1:169">
      <c r="A27" s="555"/>
      <c r="B27" s="557"/>
      <c r="C27" s="557"/>
      <c r="D27" s="549"/>
      <c r="E27" s="547"/>
      <c r="F27" s="551"/>
      <c r="G27" s="366"/>
      <c r="H27" s="545"/>
      <c r="I27" s="545"/>
      <c r="J27" s="599"/>
      <c r="K27" s="599"/>
      <c r="L27" s="599"/>
      <c r="M27" s="560"/>
      <c r="N27" s="34"/>
      <c r="O27" s="34"/>
    </row>
    <row r="28" spans="1:169">
      <c r="A28" s="555"/>
      <c r="B28" s="557"/>
      <c r="C28" s="557"/>
      <c r="D28" s="549"/>
      <c r="E28" s="547"/>
      <c r="F28" s="551"/>
      <c r="G28" s="366"/>
      <c r="H28" s="545"/>
      <c r="I28" s="545"/>
      <c r="J28" s="599"/>
      <c r="K28" s="599"/>
      <c r="L28" s="599"/>
      <c r="M28" s="560"/>
      <c r="N28" s="34"/>
      <c r="O28" s="34"/>
    </row>
    <row r="29" spans="1:169" ht="15.75" thickBot="1">
      <c r="A29" s="555"/>
      <c r="B29" s="557"/>
      <c r="C29" s="557"/>
      <c r="D29" s="549"/>
      <c r="E29" s="547"/>
      <c r="F29" s="551"/>
      <c r="G29" s="366"/>
      <c r="H29" s="545"/>
      <c r="I29" s="545"/>
      <c r="J29" s="600"/>
      <c r="K29" s="600"/>
      <c r="L29" s="600"/>
      <c r="M29" s="561"/>
      <c r="N29" s="34"/>
      <c r="O29" s="34"/>
    </row>
    <row r="30" spans="1:169" s="26" customFormat="1" ht="12.75" customHeight="1">
      <c r="A30" s="555">
        <f>'7- Mapa Final'!A30</f>
        <v>3</v>
      </c>
      <c r="B30" s="557" t="str">
        <f>'7- Mapa Final'!B30</f>
        <v xml:space="preserve">Imposibilidad de consolidar la cobertura de la carrera Judicial </v>
      </c>
      <c r="C30" s="557" t="str">
        <f>'7- Mapa Final'!C30</f>
        <v>Cuando no se provee la totalidad de cargos  en carrera</v>
      </c>
      <c r="D30" s="576" t="str">
        <f>'7- Mapa Final'!J30</f>
        <v>Baja - 2</v>
      </c>
      <c r="E30" s="577" t="str">
        <f>'7- Mapa Final'!K30</f>
        <v>Menor - 2</v>
      </c>
      <c r="F30" s="551" t="str">
        <f>'7- Mapa Final'!M30</f>
        <v>Moderado - 4</v>
      </c>
      <c r="G30" s="365" t="s">
        <v>400</v>
      </c>
      <c r="H30" s="545"/>
      <c r="I30" s="545"/>
      <c r="J30" s="598" t="s">
        <v>8</v>
      </c>
      <c r="K30" s="601">
        <v>45566</v>
      </c>
      <c r="L30" s="601">
        <v>45657</v>
      </c>
      <c r="M30" s="559" t="s">
        <v>522</v>
      </c>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c r="BH30" s="34"/>
      <c r="BI30" s="34"/>
      <c r="BJ30" s="34"/>
      <c r="BK30" s="34"/>
      <c r="BL30" s="34"/>
      <c r="BM30" s="34"/>
      <c r="BN30" s="34"/>
      <c r="BO30" s="34"/>
      <c r="BP30" s="34"/>
      <c r="BQ30" s="34"/>
      <c r="BR30" s="34"/>
      <c r="BS30" s="34"/>
      <c r="BT30" s="34"/>
      <c r="BU30" s="34"/>
      <c r="BV30" s="34"/>
      <c r="BW30" s="34"/>
      <c r="BX30" s="34"/>
      <c r="BY30" s="34"/>
      <c r="BZ30" s="34"/>
      <c r="CA30" s="34"/>
      <c r="CB30" s="34"/>
      <c r="CC30" s="34"/>
      <c r="CD30" s="34"/>
      <c r="CE30" s="34"/>
      <c r="CF30" s="34"/>
      <c r="CG30" s="34"/>
      <c r="CH30" s="34"/>
      <c r="CI30" s="34"/>
      <c r="CJ30" s="34"/>
      <c r="CK30" s="34"/>
      <c r="CL30" s="34"/>
      <c r="CM30" s="34"/>
      <c r="CN30" s="34"/>
      <c r="CO30" s="34"/>
      <c r="CP30" s="34"/>
      <c r="CQ30" s="34"/>
      <c r="CR30" s="34"/>
      <c r="CS30" s="34"/>
      <c r="CT30" s="34"/>
      <c r="CU30" s="34"/>
      <c r="CV30" s="34"/>
      <c r="CW30" s="34"/>
      <c r="CX30" s="34"/>
      <c r="CY30" s="34"/>
      <c r="CZ30" s="34"/>
      <c r="DA30" s="34"/>
      <c r="DB30" s="34"/>
      <c r="DC30" s="34"/>
      <c r="DD30" s="34"/>
      <c r="DE30" s="34"/>
      <c r="DF30" s="34"/>
      <c r="DG30" s="34"/>
      <c r="DH30" s="34"/>
      <c r="DI30" s="34"/>
      <c r="DJ30" s="34"/>
      <c r="DK30" s="34"/>
      <c r="DL30" s="34"/>
      <c r="DM30" s="34"/>
      <c r="DN30" s="34"/>
      <c r="DO30" s="34"/>
      <c r="DP30" s="34"/>
      <c r="DQ30" s="34"/>
      <c r="DR30" s="34"/>
      <c r="DS30" s="34"/>
      <c r="DT30" s="34"/>
      <c r="DU30" s="34"/>
      <c r="DV30" s="34"/>
      <c r="DW30" s="34"/>
      <c r="DX30" s="34"/>
      <c r="DY30" s="34"/>
      <c r="DZ30" s="34"/>
      <c r="EA30" s="34"/>
      <c r="EB30" s="34"/>
      <c r="EC30" s="34"/>
      <c r="ED30" s="34"/>
      <c r="EE30" s="34"/>
      <c r="EF30" s="34"/>
      <c r="EG30" s="34"/>
      <c r="EH30" s="34"/>
      <c r="EI30" s="34"/>
      <c r="EJ30" s="34"/>
      <c r="EK30" s="34"/>
      <c r="EL30" s="34"/>
      <c r="EM30" s="34"/>
      <c r="EN30" s="34"/>
      <c r="EO30" s="34"/>
      <c r="EP30" s="34"/>
      <c r="EQ30" s="34"/>
      <c r="ER30" s="34"/>
      <c r="ES30" s="34"/>
      <c r="ET30" s="34"/>
      <c r="EU30" s="34"/>
      <c r="EV30" s="34"/>
      <c r="EW30" s="34"/>
      <c r="EX30" s="34"/>
      <c r="EY30" s="34"/>
      <c r="EZ30" s="34"/>
      <c r="FA30" s="34"/>
      <c r="FB30" s="34"/>
      <c r="FC30" s="34"/>
      <c r="FD30" s="34"/>
      <c r="FE30" s="34"/>
      <c r="FF30" s="34"/>
      <c r="FG30" s="34"/>
      <c r="FH30" s="34"/>
      <c r="FI30" s="34"/>
      <c r="FJ30" s="34"/>
      <c r="FK30" s="34"/>
      <c r="FL30" s="34"/>
      <c r="FM30" s="34"/>
    </row>
    <row r="31" spans="1:169" s="26" customFormat="1" ht="12.75" customHeight="1">
      <c r="A31" s="555"/>
      <c r="B31" s="557"/>
      <c r="C31" s="557"/>
      <c r="D31" s="549"/>
      <c r="E31" s="547"/>
      <c r="F31" s="551"/>
      <c r="G31" s="366"/>
      <c r="H31" s="545"/>
      <c r="I31" s="545"/>
      <c r="J31" s="599"/>
      <c r="K31" s="599"/>
      <c r="L31" s="599"/>
      <c r="M31" s="560"/>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c r="BH31" s="34"/>
      <c r="BI31" s="34"/>
      <c r="BJ31" s="34"/>
      <c r="BK31" s="34"/>
      <c r="BL31" s="34"/>
      <c r="BM31" s="34"/>
      <c r="BN31" s="34"/>
      <c r="BO31" s="34"/>
      <c r="BP31" s="34"/>
      <c r="BQ31" s="34"/>
      <c r="BR31" s="34"/>
      <c r="BS31" s="34"/>
      <c r="BT31" s="34"/>
      <c r="BU31" s="34"/>
      <c r="BV31" s="34"/>
      <c r="BW31" s="34"/>
      <c r="BX31" s="34"/>
      <c r="BY31" s="34"/>
      <c r="BZ31" s="34"/>
      <c r="CA31" s="34"/>
      <c r="CB31" s="34"/>
      <c r="CC31" s="34"/>
      <c r="CD31" s="34"/>
      <c r="CE31" s="34"/>
      <c r="CF31" s="34"/>
      <c r="CG31" s="34"/>
      <c r="CH31" s="34"/>
      <c r="CI31" s="34"/>
      <c r="CJ31" s="34"/>
      <c r="CK31" s="34"/>
      <c r="CL31" s="34"/>
      <c r="CM31" s="34"/>
      <c r="CN31" s="34"/>
      <c r="CO31" s="34"/>
      <c r="CP31" s="34"/>
      <c r="CQ31" s="34"/>
      <c r="CR31" s="34"/>
      <c r="CS31" s="34"/>
      <c r="CT31" s="34"/>
      <c r="CU31" s="34"/>
      <c r="CV31" s="34"/>
      <c r="CW31" s="34"/>
      <c r="CX31" s="34"/>
      <c r="CY31" s="34"/>
      <c r="CZ31" s="34"/>
      <c r="DA31" s="34"/>
      <c r="DB31" s="34"/>
      <c r="DC31" s="34"/>
      <c r="DD31" s="34"/>
      <c r="DE31" s="34"/>
      <c r="DF31" s="34"/>
      <c r="DG31" s="34"/>
      <c r="DH31" s="34"/>
      <c r="DI31" s="34"/>
      <c r="DJ31" s="34"/>
      <c r="DK31" s="34"/>
      <c r="DL31" s="34"/>
      <c r="DM31" s="34"/>
      <c r="DN31" s="34"/>
      <c r="DO31" s="34"/>
      <c r="DP31" s="34"/>
      <c r="DQ31" s="34"/>
      <c r="DR31" s="34"/>
      <c r="DS31" s="34"/>
      <c r="DT31" s="34"/>
      <c r="DU31" s="34"/>
      <c r="DV31" s="34"/>
      <c r="DW31" s="34"/>
      <c r="DX31" s="34"/>
      <c r="DY31" s="34"/>
      <c r="DZ31" s="34"/>
      <c r="EA31" s="34"/>
      <c r="EB31" s="34"/>
      <c r="EC31" s="34"/>
      <c r="ED31" s="34"/>
      <c r="EE31" s="34"/>
      <c r="EF31" s="34"/>
      <c r="EG31" s="34"/>
      <c r="EH31" s="34"/>
      <c r="EI31" s="34"/>
      <c r="EJ31" s="34"/>
      <c r="EK31" s="34"/>
      <c r="EL31" s="34"/>
      <c r="EM31" s="34"/>
      <c r="EN31" s="34"/>
      <c r="EO31" s="34"/>
      <c r="EP31" s="34"/>
      <c r="EQ31" s="34"/>
      <c r="ER31" s="34"/>
      <c r="ES31" s="34"/>
      <c r="ET31" s="34"/>
      <c r="EU31" s="34"/>
      <c r="EV31" s="34"/>
      <c r="EW31" s="34"/>
      <c r="EX31" s="34"/>
      <c r="EY31" s="34"/>
      <c r="EZ31" s="34"/>
      <c r="FA31" s="34"/>
      <c r="FB31" s="34"/>
      <c r="FC31" s="34"/>
      <c r="FD31" s="34"/>
      <c r="FE31" s="34"/>
      <c r="FF31" s="34"/>
      <c r="FG31" s="34"/>
      <c r="FH31" s="34"/>
      <c r="FI31" s="34"/>
      <c r="FJ31" s="34"/>
      <c r="FK31" s="34"/>
      <c r="FL31" s="34"/>
      <c r="FM31" s="34"/>
    </row>
    <row r="32" spans="1:169" s="26" customFormat="1" ht="12.75" customHeight="1">
      <c r="A32" s="555"/>
      <c r="B32" s="557"/>
      <c r="C32" s="557"/>
      <c r="D32" s="549"/>
      <c r="E32" s="547"/>
      <c r="F32" s="551"/>
      <c r="G32" s="366"/>
      <c r="H32" s="545"/>
      <c r="I32" s="545"/>
      <c r="J32" s="599"/>
      <c r="K32" s="599"/>
      <c r="L32" s="599"/>
      <c r="M32" s="560"/>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c r="BH32" s="34"/>
      <c r="BI32" s="34"/>
      <c r="BJ32" s="34"/>
      <c r="BK32" s="34"/>
      <c r="BL32" s="34"/>
      <c r="BM32" s="34"/>
      <c r="BN32" s="34"/>
      <c r="BO32" s="34"/>
      <c r="BP32" s="34"/>
      <c r="BQ32" s="34"/>
      <c r="BR32" s="34"/>
      <c r="BS32" s="34"/>
      <c r="BT32" s="34"/>
      <c r="BU32" s="34"/>
      <c r="BV32" s="34"/>
      <c r="BW32" s="34"/>
      <c r="BX32" s="34"/>
      <c r="BY32" s="34"/>
      <c r="BZ32" s="34"/>
      <c r="CA32" s="34"/>
      <c r="CB32" s="34"/>
      <c r="CC32" s="34"/>
      <c r="CD32" s="34"/>
      <c r="CE32" s="34"/>
      <c r="CF32" s="34"/>
      <c r="CG32" s="34"/>
      <c r="CH32" s="34"/>
      <c r="CI32" s="34"/>
      <c r="CJ32" s="34"/>
      <c r="CK32" s="34"/>
      <c r="CL32" s="34"/>
      <c r="CM32" s="34"/>
      <c r="CN32" s="34"/>
      <c r="CO32" s="34"/>
      <c r="CP32" s="34"/>
      <c r="CQ32" s="34"/>
      <c r="CR32" s="34"/>
      <c r="CS32" s="34"/>
      <c r="CT32" s="34"/>
      <c r="CU32" s="34"/>
      <c r="CV32" s="34"/>
      <c r="CW32" s="34"/>
      <c r="CX32" s="34"/>
      <c r="CY32" s="34"/>
      <c r="CZ32" s="34"/>
      <c r="DA32" s="34"/>
      <c r="DB32" s="34"/>
      <c r="DC32" s="34"/>
      <c r="DD32" s="34"/>
      <c r="DE32" s="34"/>
      <c r="DF32" s="34"/>
      <c r="DG32" s="34"/>
      <c r="DH32" s="34"/>
      <c r="DI32" s="34"/>
      <c r="DJ32" s="34"/>
      <c r="DK32" s="34"/>
      <c r="DL32" s="34"/>
      <c r="DM32" s="34"/>
      <c r="DN32" s="34"/>
      <c r="DO32" s="34"/>
      <c r="DP32" s="34"/>
      <c r="DQ32" s="34"/>
      <c r="DR32" s="34"/>
      <c r="DS32" s="34"/>
      <c r="DT32" s="34"/>
      <c r="DU32" s="34"/>
      <c r="DV32" s="34"/>
      <c r="DW32" s="34"/>
      <c r="DX32" s="34"/>
      <c r="DY32" s="34"/>
      <c r="DZ32" s="34"/>
      <c r="EA32" s="34"/>
      <c r="EB32" s="34"/>
      <c r="EC32" s="34"/>
      <c r="ED32" s="34"/>
      <c r="EE32" s="34"/>
      <c r="EF32" s="34"/>
      <c r="EG32" s="34"/>
      <c r="EH32" s="34"/>
      <c r="EI32" s="34"/>
      <c r="EJ32" s="34"/>
      <c r="EK32" s="34"/>
      <c r="EL32" s="34"/>
      <c r="EM32" s="34"/>
      <c r="EN32" s="34"/>
      <c r="EO32" s="34"/>
      <c r="EP32" s="34"/>
      <c r="EQ32" s="34"/>
      <c r="ER32" s="34"/>
      <c r="ES32" s="34"/>
      <c r="ET32" s="34"/>
      <c r="EU32" s="34"/>
      <c r="EV32" s="34"/>
      <c r="EW32" s="34"/>
      <c r="EX32" s="34"/>
      <c r="EY32" s="34"/>
      <c r="EZ32" s="34"/>
      <c r="FA32" s="34"/>
      <c r="FB32" s="34"/>
      <c r="FC32" s="34"/>
      <c r="FD32" s="34"/>
      <c r="FE32" s="34"/>
      <c r="FF32" s="34"/>
      <c r="FG32" s="34"/>
      <c r="FH32" s="34"/>
      <c r="FI32" s="34"/>
      <c r="FJ32" s="34"/>
      <c r="FK32" s="34"/>
      <c r="FL32" s="34"/>
      <c r="FM32" s="34"/>
    </row>
    <row r="33" spans="1:169" s="26" customFormat="1" ht="12.75" customHeight="1">
      <c r="A33" s="555"/>
      <c r="B33" s="557"/>
      <c r="C33" s="557"/>
      <c r="D33" s="549"/>
      <c r="E33" s="547"/>
      <c r="F33" s="551"/>
      <c r="G33" s="366"/>
      <c r="H33" s="545"/>
      <c r="I33" s="545"/>
      <c r="J33" s="599"/>
      <c r="K33" s="599"/>
      <c r="L33" s="599"/>
      <c r="M33" s="560"/>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c r="BH33" s="34"/>
      <c r="BI33" s="34"/>
      <c r="BJ33" s="34"/>
      <c r="BK33" s="34"/>
      <c r="BL33" s="34"/>
      <c r="BM33" s="34"/>
      <c r="BN33" s="34"/>
      <c r="BO33" s="34"/>
      <c r="BP33" s="34"/>
      <c r="BQ33" s="34"/>
      <c r="BR33" s="34"/>
      <c r="BS33" s="34"/>
      <c r="BT33" s="34"/>
      <c r="BU33" s="34"/>
      <c r="BV33" s="34"/>
      <c r="BW33" s="34"/>
      <c r="BX33" s="34"/>
      <c r="BY33" s="34"/>
      <c r="BZ33" s="34"/>
      <c r="CA33" s="34"/>
      <c r="CB33" s="34"/>
      <c r="CC33" s="34"/>
      <c r="CD33" s="34"/>
      <c r="CE33" s="34"/>
      <c r="CF33" s="34"/>
      <c r="CG33" s="34"/>
      <c r="CH33" s="34"/>
      <c r="CI33" s="34"/>
      <c r="CJ33" s="34"/>
      <c r="CK33" s="34"/>
      <c r="CL33" s="34"/>
      <c r="CM33" s="34"/>
      <c r="CN33" s="34"/>
      <c r="CO33" s="34"/>
      <c r="CP33" s="34"/>
      <c r="CQ33" s="34"/>
      <c r="CR33" s="34"/>
      <c r="CS33" s="34"/>
      <c r="CT33" s="34"/>
      <c r="CU33" s="34"/>
      <c r="CV33" s="34"/>
      <c r="CW33" s="34"/>
      <c r="CX33" s="34"/>
      <c r="CY33" s="34"/>
      <c r="CZ33" s="34"/>
      <c r="DA33" s="34"/>
      <c r="DB33" s="34"/>
      <c r="DC33" s="34"/>
      <c r="DD33" s="34"/>
      <c r="DE33" s="34"/>
      <c r="DF33" s="34"/>
      <c r="DG33" s="34"/>
      <c r="DH33" s="34"/>
      <c r="DI33" s="34"/>
      <c r="DJ33" s="34"/>
      <c r="DK33" s="34"/>
      <c r="DL33" s="34"/>
      <c r="DM33" s="34"/>
      <c r="DN33" s="34"/>
      <c r="DO33" s="34"/>
      <c r="DP33" s="34"/>
      <c r="DQ33" s="34"/>
      <c r="DR33" s="34"/>
      <c r="DS33" s="34"/>
      <c r="DT33" s="34"/>
      <c r="DU33" s="34"/>
      <c r="DV33" s="34"/>
      <c r="DW33" s="34"/>
      <c r="DX33" s="34"/>
      <c r="DY33" s="34"/>
      <c r="DZ33" s="34"/>
      <c r="EA33" s="34"/>
      <c r="EB33" s="34"/>
      <c r="EC33" s="34"/>
      <c r="ED33" s="34"/>
      <c r="EE33" s="34"/>
      <c r="EF33" s="34"/>
      <c r="EG33" s="34"/>
      <c r="EH33" s="34"/>
      <c r="EI33" s="34"/>
      <c r="EJ33" s="34"/>
      <c r="EK33" s="34"/>
      <c r="EL33" s="34"/>
      <c r="EM33" s="34"/>
      <c r="EN33" s="34"/>
      <c r="EO33" s="34"/>
      <c r="EP33" s="34"/>
      <c r="EQ33" s="34"/>
      <c r="ER33" s="34"/>
      <c r="ES33" s="34"/>
      <c r="ET33" s="34"/>
      <c r="EU33" s="34"/>
      <c r="EV33" s="34"/>
      <c r="EW33" s="34"/>
      <c r="EX33" s="34"/>
      <c r="EY33" s="34"/>
      <c r="EZ33" s="34"/>
      <c r="FA33" s="34"/>
      <c r="FB33" s="34"/>
      <c r="FC33" s="34"/>
      <c r="FD33" s="34"/>
      <c r="FE33" s="34"/>
      <c r="FF33" s="34"/>
      <c r="FG33" s="34"/>
      <c r="FH33" s="34"/>
      <c r="FI33" s="34"/>
      <c r="FJ33" s="34"/>
      <c r="FK33" s="34"/>
      <c r="FL33" s="34"/>
      <c r="FM33" s="34"/>
    </row>
    <row r="34" spans="1:169" s="26" customFormat="1" ht="13.5" customHeight="1">
      <c r="A34" s="555"/>
      <c r="B34" s="557"/>
      <c r="C34" s="557"/>
      <c r="D34" s="549"/>
      <c r="E34" s="547"/>
      <c r="F34" s="551"/>
      <c r="G34" s="366"/>
      <c r="H34" s="545"/>
      <c r="I34" s="545"/>
      <c r="J34" s="599"/>
      <c r="K34" s="599"/>
      <c r="L34" s="599"/>
      <c r="M34" s="560"/>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c r="BH34" s="34"/>
      <c r="BI34" s="34"/>
      <c r="BJ34" s="34"/>
      <c r="BK34" s="34"/>
      <c r="BL34" s="34"/>
      <c r="BM34" s="34"/>
      <c r="BN34" s="34"/>
      <c r="BO34" s="34"/>
      <c r="BP34" s="34"/>
      <c r="BQ34" s="34"/>
      <c r="BR34" s="34"/>
      <c r="BS34" s="34"/>
      <c r="BT34" s="34"/>
      <c r="BU34" s="34"/>
      <c r="BV34" s="34"/>
      <c r="BW34" s="34"/>
      <c r="BX34" s="34"/>
      <c r="BY34" s="34"/>
      <c r="BZ34" s="34"/>
      <c r="CA34" s="34"/>
      <c r="CB34" s="34"/>
      <c r="CC34" s="34"/>
      <c r="CD34" s="34"/>
      <c r="CE34" s="34"/>
      <c r="CF34" s="34"/>
      <c r="CG34" s="34"/>
      <c r="CH34" s="34"/>
      <c r="CI34" s="34"/>
      <c r="CJ34" s="34"/>
      <c r="CK34" s="34"/>
      <c r="CL34" s="34"/>
      <c r="CM34" s="34"/>
      <c r="CN34" s="34"/>
      <c r="CO34" s="34"/>
      <c r="CP34" s="34"/>
      <c r="CQ34" s="34"/>
      <c r="CR34" s="34"/>
      <c r="CS34" s="34"/>
      <c r="CT34" s="34"/>
      <c r="CU34" s="34"/>
      <c r="CV34" s="34"/>
      <c r="CW34" s="34"/>
      <c r="CX34" s="34"/>
      <c r="CY34" s="34"/>
      <c r="CZ34" s="34"/>
      <c r="DA34" s="34"/>
      <c r="DB34" s="34"/>
      <c r="DC34" s="34"/>
      <c r="DD34" s="34"/>
      <c r="DE34" s="34"/>
      <c r="DF34" s="34"/>
      <c r="DG34" s="34"/>
      <c r="DH34" s="34"/>
      <c r="DI34" s="34"/>
      <c r="DJ34" s="34"/>
      <c r="DK34" s="34"/>
      <c r="DL34" s="34"/>
      <c r="DM34" s="34"/>
      <c r="DN34" s="34"/>
      <c r="DO34" s="34"/>
      <c r="DP34" s="34"/>
      <c r="DQ34" s="34"/>
      <c r="DR34" s="34"/>
      <c r="DS34" s="34"/>
      <c r="DT34" s="34"/>
      <c r="DU34" s="34"/>
      <c r="DV34" s="34"/>
      <c r="DW34" s="34"/>
      <c r="DX34" s="34"/>
      <c r="DY34" s="34"/>
      <c r="DZ34" s="34"/>
      <c r="EA34" s="34"/>
      <c r="EB34" s="34"/>
      <c r="EC34" s="34"/>
      <c r="ED34" s="34"/>
      <c r="EE34" s="34"/>
      <c r="EF34" s="34"/>
      <c r="EG34" s="34"/>
      <c r="EH34" s="34"/>
      <c r="EI34" s="34"/>
      <c r="EJ34" s="34"/>
      <c r="EK34" s="34"/>
      <c r="EL34" s="34"/>
      <c r="EM34" s="34"/>
      <c r="EN34" s="34"/>
      <c r="EO34" s="34"/>
      <c r="EP34" s="34"/>
      <c r="EQ34" s="34"/>
      <c r="ER34" s="34"/>
      <c r="ES34" s="34"/>
      <c r="ET34" s="34"/>
      <c r="EU34" s="34"/>
      <c r="EV34" s="34"/>
      <c r="EW34" s="34"/>
      <c r="EX34" s="34"/>
      <c r="EY34" s="34"/>
      <c r="EZ34" s="34"/>
      <c r="FA34" s="34"/>
      <c r="FB34" s="34"/>
      <c r="FC34" s="34"/>
      <c r="FD34" s="34"/>
      <c r="FE34" s="34"/>
      <c r="FF34" s="34"/>
      <c r="FG34" s="34"/>
      <c r="FH34" s="34"/>
      <c r="FI34" s="34"/>
      <c r="FJ34" s="34"/>
      <c r="FK34" s="34"/>
      <c r="FL34" s="34"/>
      <c r="FM34" s="34"/>
    </row>
    <row r="35" spans="1:169">
      <c r="A35" s="555"/>
      <c r="B35" s="557"/>
      <c r="C35" s="557"/>
      <c r="D35" s="549"/>
      <c r="E35" s="547"/>
      <c r="F35" s="551"/>
      <c r="G35" s="366"/>
      <c r="H35" s="545"/>
      <c r="I35" s="545"/>
      <c r="J35" s="599"/>
      <c r="K35" s="599"/>
      <c r="L35" s="599"/>
      <c r="M35" s="560"/>
      <c r="N35" s="34"/>
      <c r="O35" s="34"/>
    </row>
    <row r="36" spans="1:169">
      <c r="A36" s="555"/>
      <c r="B36" s="557"/>
      <c r="C36" s="557"/>
      <c r="D36" s="549"/>
      <c r="E36" s="547"/>
      <c r="F36" s="551"/>
      <c r="G36" s="366"/>
      <c r="H36" s="545"/>
      <c r="I36" s="545"/>
      <c r="J36" s="599"/>
      <c r="K36" s="599"/>
      <c r="L36" s="599"/>
      <c r="M36" s="560"/>
      <c r="N36" s="34"/>
      <c r="O36" s="34"/>
    </row>
    <row r="37" spans="1:169">
      <c r="A37" s="555"/>
      <c r="B37" s="557"/>
      <c r="C37" s="557"/>
      <c r="D37" s="549"/>
      <c r="E37" s="547"/>
      <c r="F37" s="551"/>
      <c r="G37" s="366"/>
      <c r="H37" s="545"/>
      <c r="I37" s="545"/>
      <c r="J37" s="599"/>
      <c r="K37" s="599"/>
      <c r="L37" s="599"/>
      <c r="M37" s="560"/>
      <c r="N37" s="34"/>
      <c r="O37" s="34"/>
    </row>
    <row r="38" spans="1:169">
      <c r="A38" s="555"/>
      <c r="B38" s="557"/>
      <c r="C38" s="557"/>
      <c r="D38" s="549"/>
      <c r="E38" s="547"/>
      <c r="F38" s="551"/>
      <c r="G38" s="366"/>
      <c r="H38" s="545"/>
      <c r="I38" s="545"/>
      <c r="J38" s="599"/>
      <c r="K38" s="599"/>
      <c r="L38" s="599"/>
      <c r="M38" s="560"/>
      <c r="N38" s="34"/>
      <c r="O38" s="34"/>
    </row>
    <row r="39" spans="1:169" ht="15.75" thickBot="1">
      <c r="A39" s="555"/>
      <c r="B39" s="557"/>
      <c r="C39" s="557"/>
      <c r="D39" s="549"/>
      <c r="E39" s="547"/>
      <c r="F39" s="551"/>
      <c r="G39" s="366"/>
      <c r="H39" s="545"/>
      <c r="I39" s="545"/>
      <c r="J39" s="600"/>
      <c r="K39" s="600"/>
      <c r="L39" s="600"/>
      <c r="M39" s="561"/>
      <c r="N39" s="34"/>
      <c r="O39" s="34"/>
    </row>
    <row r="40" spans="1:169" s="26" customFormat="1" ht="12.75" customHeight="1">
      <c r="A40" s="555">
        <f>'7- Mapa Final'!A40</f>
        <v>4</v>
      </c>
      <c r="B40" s="557" t="str">
        <f>'7- Mapa Final'!B40</f>
        <v>Incumplimiento de los  términos y requisitos de ley en la atención  de los procesos de carrera judicial</v>
      </c>
      <c r="C40" s="557" t="str">
        <f>'7- Mapa Final'!C40</f>
        <v xml:space="preserve">Responder fuera de tiempo o sin solucionar los requerimientos de la ciudadanía </v>
      </c>
      <c r="D40" s="576" t="str">
        <f>'7- Mapa Final'!J40</f>
        <v>Baja - 2</v>
      </c>
      <c r="E40" s="577" t="str">
        <f>'7- Mapa Final'!K40</f>
        <v>Leve - 1</v>
      </c>
      <c r="F40" s="551" t="str">
        <f>'7- Mapa Final'!M40</f>
        <v>Bajo - 2</v>
      </c>
      <c r="G40" s="365" t="s">
        <v>400</v>
      </c>
      <c r="H40" s="545"/>
      <c r="I40" s="545"/>
      <c r="J40" s="598" t="s">
        <v>8</v>
      </c>
      <c r="K40" s="601">
        <v>45566</v>
      </c>
      <c r="L40" s="601">
        <v>45657</v>
      </c>
      <c r="M40" s="559" t="s">
        <v>522</v>
      </c>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c r="BH40" s="34"/>
      <c r="BI40" s="34"/>
      <c r="BJ40" s="34"/>
      <c r="BK40" s="34"/>
      <c r="BL40" s="34"/>
      <c r="BM40" s="34"/>
      <c r="BN40" s="34"/>
      <c r="BO40" s="34"/>
      <c r="BP40" s="34"/>
      <c r="BQ40" s="34"/>
      <c r="BR40" s="34"/>
      <c r="BS40" s="34"/>
      <c r="BT40" s="34"/>
      <c r="BU40" s="34"/>
      <c r="BV40" s="34"/>
      <c r="BW40" s="34"/>
      <c r="BX40" s="34"/>
      <c r="BY40" s="34"/>
      <c r="BZ40" s="34"/>
      <c r="CA40" s="34"/>
      <c r="CB40" s="34"/>
      <c r="CC40" s="34"/>
      <c r="CD40" s="34"/>
      <c r="CE40" s="34"/>
      <c r="CF40" s="34"/>
      <c r="CG40" s="34"/>
      <c r="CH40" s="34"/>
      <c r="CI40" s="34"/>
      <c r="CJ40" s="34"/>
      <c r="CK40" s="34"/>
      <c r="CL40" s="34"/>
      <c r="CM40" s="34"/>
      <c r="CN40" s="34"/>
      <c r="CO40" s="34"/>
      <c r="CP40" s="34"/>
      <c r="CQ40" s="34"/>
      <c r="CR40" s="34"/>
      <c r="CS40" s="34"/>
      <c r="CT40" s="34"/>
      <c r="CU40" s="34"/>
      <c r="CV40" s="34"/>
      <c r="CW40" s="34"/>
      <c r="CX40" s="34"/>
      <c r="CY40" s="34"/>
      <c r="CZ40" s="34"/>
      <c r="DA40" s="34"/>
      <c r="DB40" s="34"/>
      <c r="DC40" s="34"/>
      <c r="DD40" s="34"/>
      <c r="DE40" s="34"/>
      <c r="DF40" s="34"/>
      <c r="DG40" s="34"/>
      <c r="DH40" s="34"/>
      <c r="DI40" s="34"/>
      <c r="DJ40" s="34"/>
      <c r="DK40" s="34"/>
      <c r="DL40" s="34"/>
      <c r="DM40" s="34"/>
      <c r="DN40" s="34"/>
      <c r="DO40" s="34"/>
      <c r="DP40" s="34"/>
      <c r="DQ40" s="34"/>
      <c r="DR40" s="34"/>
      <c r="DS40" s="34"/>
      <c r="DT40" s="34"/>
      <c r="DU40" s="34"/>
      <c r="DV40" s="34"/>
      <c r="DW40" s="34"/>
      <c r="DX40" s="34"/>
      <c r="DY40" s="34"/>
      <c r="DZ40" s="34"/>
      <c r="EA40" s="34"/>
      <c r="EB40" s="34"/>
      <c r="EC40" s="34"/>
      <c r="ED40" s="34"/>
      <c r="EE40" s="34"/>
      <c r="EF40" s="34"/>
      <c r="EG40" s="34"/>
      <c r="EH40" s="34"/>
      <c r="EI40" s="34"/>
      <c r="EJ40" s="34"/>
      <c r="EK40" s="34"/>
      <c r="EL40" s="34"/>
      <c r="EM40" s="34"/>
      <c r="EN40" s="34"/>
      <c r="EO40" s="34"/>
      <c r="EP40" s="34"/>
      <c r="EQ40" s="34"/>
      <c r="ER40" s="34"/>
      <c r="ES40" s="34"/>
      <c r="ET40" s="34"/>
      <c r="EU40" s="34"/>
      <c r="EV40" s="34"/>
      <c r="EW40" s="34"/>
      <c r="EX40" s="34"/>
      <c r="EY40" s="34"/>
      <c r="EZ40" s="34"/>
      <c r="FA40" s="34"/>
      <c r="FB40" s="34"/>
      <c r="FC40" s="34"/>
      <c r="FD40" s="34"/>
      <c r="FE40" s="34"/>
      <c r="FF40" s="34"/>
      <c r="FG40" s="34"/>
      <c r="FH40" s="34"/>
      <c r="FI40" s="34"/>
      <c r="FJ40" s="34"/>
      <c r="FK40" s="34"/>
      <c r="FL40" s="34"/>
      <c r="FM40" s="34"/>
    </row>
    <row r="41" spans="1:169" s="26" customFormat="1" ht="12.75" customHeight="1">
      <c r="A41" s="555"/>
      <c r="B41" s="557"/>
      <c r="C41" s="557"/>
      <c r="D41" s="549"/>
      <c r="E41" s="547"/>
      <c r="F41" s="551"/>
      <c r="G41" s="366"/>
      <c r="H41" s="545"/>
      <c r="I41" s="545"/>
      <c r="J41" s="599"/>
      <c r="K41" s="599"/>
      <c r="L41" s="599"/>
      <c r="M41" s="560"/>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c r="BH41" s="34"/>
      <c r="BI41" s="34"/>
      <c r="BJ41" s="34"/>
      <c r="BK41" s="34"/>
      <c r="BL41" s="34"/>
      <c r="BM41" s="34"/>
      <c r="BN41" s="34"/>
      <c r="BO41" s="34"/>
      <c r="BP41" s="34"/>
      <c r="BQ41" s="34"/>
      <c r="BR41" s="34"/>
      <c r="BS41" s="34"/>
      <c r="BT41" s="34"/>
      <c r="BU41" s="34"/>
      <c r="BV41" s="34"/>
      <c r="BW41" s="34"/>
      <c r="BX41" s="34"/>
      <c r="BY41" s="34"/>
      <c r="BZ41" s="34"/>
      <c r="CA41" s="34"/>
      <c r="CB41" s="34"/>
      <c r="CC41" s="34"/>
      <c r="CD41" s="34"/>
      <c r="CE41" s="34"/>
      <c r="CF41" s="34"/>
      <c r="CG41" s="34"/>
      <c r="CH41" s="34"/>
      <c r="CI41" s="34"/>
      <c r="CJ41" s="34"/>
      <c r="CK41" s="34"/>
      <c r="CL41" s="34"/>
      <c r="CM41" s="34"/>
      <c r="CN41" s="34"/>
      <c r="CO41" s="34"/>
      <c r="CP41" s="34"/>
      <c r="CQ41" s="34"/>
      <c r="CR41" s="34"/>
      <c r="CS41" s="34"/>
      <c r="CT41" s="34"/>
      <c r="CU41" s="34"/>
      <c r="CV41" s="34"/>
      <c r="CW41" s="34"/>
      <c r="CX41" s="34"/>
      <c r="CY41" s="34"/>
      <c r="CZ41" s="34"/>
      <c r="DA41" s="34"/>
      <c r="DB41" s="34"/>
      <c r="DC41" s="34"/>
      <c r="DD41" s="34"/>
      <c r="DE41" s="34"/>
      <c r="DF41" s="34"/>
      <c r="DG41" s="34"/>
      <c r="DH41" s="34"/>
      <c r="DI41" s="34"/>
      <c r="DJ41" s="34"/>
      <c r="DK41" s="34"/>
      <c r="DL41" s="34"/>
      <c r="DM41" s="34"/>
      <c r="DN41" s="34"/>
      <c r="DO41" s="34"/>
      <c r="DP41" s="34"/>
      <c r="DQ41" s="34"/>
      <c r="DR41" s="34"/>
      <c r="DS41" s="34"/>
      <c r="DT41" s="34"/>
      <c r="DU41" s="34"/>
      <c r="DV41" s="34"/>
      <c r="DW41" s="34"/>
      <c r="DX41" s="34"/>
      <c r="DY41" s="34"/>
      <c r="DZ41" s="34"/>
      <c r="EA41" s="34"/>
      <c r="EB41" s="34"/>
      <c r="EC41" s="34"/>
      <c r="ED41" s="34"/>
      <c r="EE41" s="34"/>
      <c r="EF41" s="34"/>
      <c r="EG41" s="34"/>
      <c r="EH41" s="34"/>
      <c r="EI41" s="34"/>
      <c r="EJ41" s="34"/>
      <c r="EK41" s="34"/>
      <c r="EL41" s="34"/>
      <c r="EM41" s="34"/>
      <c r="EN41" s="34"/>
      <c r="EO41" s="34"/>
      <c r="EP41" s="34"/>
      <c r="EQ41" s="34"/>
      <c r="ER41" s="34"/>
      <c r="ES41" s="34"/>
      <c r="ET41" s="34"/>
      <c r="EU41" s="34"/>
      <c r="EV41" s="34"/>
      <c r="EW41" s="34"/>
      <c r="EX41" s="34"/>
      <c r="EY41" s="34"/>
      <c r="EZ41" s="34"/>
      <c r="FA41" s="34"/>
      <c r="FB41" s="34"/>
      <c r="FC41" s="34"/>
      <c r="FD41" s="34"/>
      <c r="FE41" s="34"/>
      <c r="FF41" s="34"/>
      <c r="FG41" s="34"/>
      <c r="FH41" s="34"/>
      <c r="FI41" s="34"/>
      <c r="FJ41" s="34"/>
      <c r="FK41" s="34"/>
      <c r="FL41" s="34"/>
      <c r="FM41" s="34"/>
    </row>
    <row r="42" spans="1:169" s="26" customFormat="1" ht="12.75" customHeight="1">
      <c r="A42" s="555"/>
      <c r="B42" s="557"/>
      <c r="C42" s="557"/>
      <c r="D42" s="549"/>
      <c r="E42" s="547"/>
      <c r="F42" s="551"/>
      <c r="G42" s="366"/>
      <c r="H42" s="545"/>
      <c r="I42" s="545"/>
      <c r="J42" s="599"/>
      <c r="K42" s="599"/>
      <c r="L42" s="599"/>
      <c r="M42" s="560"/>
      <c r="N42" s="34"/>
      <c r="O42" s="34"/>
      <c r="P42" s="34"/>
      <c r="Q42" s="34"/>
      <c r="R42" s="34"/>
      <c r="S42" s="34"/>
      <c r="T42" s="34"/>
      <c r="U42" s="34"/>
      <c r="V42" s="34"/>
      <c r="W42" s="34"/>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c r="BH42" s="34"/>
      <c r="BI42" s="34"/>
      <c r="BJ42" s="34"/>
      <c r="BK42" s="34"/>
      <c r="BL42" s="34"/>
      <c r="BM42" s="34"/>
      <c r="BN42" s="34"/>
      <c r="BO42" s="34"/>
      <c r="BP42" s="34"/>
      <c r="BQ42" s="34"/>
      <c r="BR42" s="34"/>
      <c r="BS42" s="34"/>
      <c r="BT42" s="34"/>
      <c r="BU42" s="34"/>
      <c r="BV42" s="34"/>
      <c r="BW42" s="34"/>
      <c r="BX42" s="34"/>
      <c r="BY42" s="34"/>
      <c r="BZ42" s="34"/>
      <c r="CA42" s="34"/>
      <c r="CB42" s="34"/>
      <c r="CC42" s="34"/>
      <c r="CD42" s="34"/>
      <c r="CE42" s="34"/>
      <c r="CF42" s="34"/>
      <c r="CG42" s="34"/>
      <c r="CH42" s="34"/>
      <c r="CI42" s="34"/>
      <c r="CJ42" s="34"/>
      <c r="CK42" s="34"/>
      <c r="CL42" s="34"/>
      <c r="CM42" s="34"/>
      <c r="CN42" s="34"/>
      <c r="CO42" s="34"/>
      <c r="CP42" s="34"/>
      <c r="CQ42" s="34"/>
      <c r="CR42" s="34"/>
      <c r="CS42" s="34"/>
      <c r="CT42" s="34"/>
      <c r="CU42" s="34"/>
      <c r="CV42" s="34"/>
      <c r="CW42" s="34"/>
      <c r="CX42" s="34"/>
      <c r="CY42" s="34"/>
      <c r="CZ42" s="34"/>
      <c r="DA42" s="34"/>
      <c r="DB42" s="34"/>
      <c r="DC42" s="34"/>
      <c r="DD42" s="34"/>
      <c r="DE42" s="34"/>
      <c r="DF42" s="34"/>
      <c r="DG42" s="34"/>
      <c r="DH42" s="34"/>
      <c r="DI42" s="34"/>
      <c r="DJ42" s="34"/>
      <c r="DK42" s="34"/>
      <c r="DL42" s="34"/>
      <c r="DM42" s="34"/>
      <c r="DN42" s="34"/>
      <c r="DO42" s="34"/>
      <c r="DP42" s="34"/>
      <c r="DQ42" s="34"/>
      <c r="DR42" s="34"/>
      <c r="DS42" s="34"/>
      <c r="DT42" s="34"/>
      <c r="DU42" s="34"/>
      <c r="DV42" s="34"/>
      <c r="DW42" s="34"/>
      <c r="DX42" s="34"/>
      <c r="DY42" s="34"/>
      <c r="DZ42" s="34"/>
      <c r="EA42" s="34"/>
      <c r="EB42" s="34"/>
      <c r="EC42" s="34"/>
      <c r="ED42" s="34"/>
      <c r="EE42" s="34"/>
      <c r="EF42" s="34"/>
      <c r="EG42" s="34"/>
      <c r="EH42" s="34"/>
      <c r="EI42" s="34"/>
      <c r="EJ42" s="34"/>
      <c r="EK42" s="34"/>
      <c r="EL42" s="34"/>
      <c r="EM42" s="34"/>
      <c r="EN42" s="34"/>
      <c r="EO42" s="34"/>
      <c r="EP42" s="34"/>
      <c r="EQ42" s="34"/>
      <c r="ER42" s="34"/>
      <c r="ES42" s="34"/>
      <c r="ET42" s="34"/>
      <c r="EU42" s="34"/>
      <c r="EV42" s="34"/>
      <c r="EW42" s="34"/>
      <c r="EX42" s="34"/>
      <c r="EY42" s="34"/>
      <c r="EZ42" s="34"/>
      <c r="FA42" s="34"/>
      <c r="FB42" s="34"/>
      <c r="FC42" s="34"/>
      <c r="FD42" s="34"/>
      <c r="FE42" s="34"/>
      <c r="FF42" s="34"/>
      <c r="FG42" s="34"/>
      <c r="FH42" s="34"/>
      <c r="FI42" s="34"/>
      <c r="FJ42" s="34"/>
      <c r="FK42" s="34"/>
      <c r="FL42" s="34"/>
      <c r="FM42" s="34"/>
    </row>
    <row r="43" spans="1:169" s="26" customFormat="1" ht="12.75" customHeight="1">
      <c r="A43" s="555"/>
      <c r="B43" s="557"/>
      <c r="C43" s="557"/>
      <c r="D43" s="549"/>
      <c r="E43" s="547"/>
      <c r="F43" s="551"/>
      <c r="G43" s="366"/>
      <c r="H43" s="545"/>
      <c r="I43" s="545"/>
      <c r="J43" s="599"/>
      <c r="K43" s="599"/>
      <c r="L43" s="599"/>
      <c r="M43" s="560"/>
      <c r="N43" s="34"/>
      <c r="O43" s="34"/>
      <c r="P43" s="34"/>
      <c r="Q43" s="34"/>
      <c r="R43" s="34"/>
      <c r="S43" s="34"/>
      <c r="T43" s="34"/>
      <c r="U43" s="34"/>
      <c r="V43" s="34"/>
      <c r="W43" s="34"/>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c r="BH43" s="34"/>
      <c r="BI43" s="34"/>
      <c r="BJ43" s="34"/>
      <c r="BK43" s="34"/>
      <c r="BL43" s="34"/>
      <c r="BM43" s="34"/>
      <c r="BN43" s="34"/>
      <c r="BO43" s="34"/>
      <c r="BP43" s="34"/>
      <c r="BQ43" s="34"/>
      <c r="BR43" s="34"/>
      <c r="BS43" s="34"/>
      <c r="BT43" s="34"/>
      <c r="BU43" s="34"/>
      <c r="BV43" s="34"/>
      <c r="BW43" s="34"/>
      <c r="BX43" s="34"/>
      <c r="BY43" s="34"/>
      <c r="BZ43" s="34"/>
      <c r="CA43" s="34"/>
      <c r="CB43" s="34"/>
      <c r="CC43" s="34"/>
      <c r="CD43" s="34"/>
      <c r="CE43" s="34"/>
      <c r="CF43" s="34"/>
      <c r="CG43" s="34"/>
      <c r="CH43" s="34"/>
      <c r="CI43" s="34"/>
      <c r="CJ43" s="34"/>
      <c r="CK43" s="34"/>
      <c r="CL43" s="34"/>
      <c r="CM43" s="34"/>
      <c r="CN43" s="34"/>
      <c r="CO43" s="34"/>
      <c r="CP43" s="34"/>
      <c r="CQ43" s="34"/>
      <c r="CR43" s="34"/>
      <c r="CS43" s="34"/>
      <c r="CT43" s="34"/>
      <c r="CU43" s="34"/>
      <c r="CV43" s="34"/>
      <c r="CW43" s="34"/>
      <c r="CX43" s="34"/>
      <c r="CY43" s="34"/>
      <c r="CZ43" s="34"/>
      <c r="DA43" s="34"/>
      <c r="DB43" s="34"/>
      <c r="DC43" s="34"/>
      <c r="DD43" s="34"/>
      <c r="DE43" s="34"/>
      <c r="DF43" s="34"/>
      <c r="DG43" s="34"/>
      <c r="DH43" s="34"/>
      <c r="DI43" s="34"/>
      <c r="DJ43" s="34"/>
      <c r="DK43" s="34"/>
      <c r="DL43" s="34"/>
      <c r="DM43" s="34"/>
      <c r="DN43" s="34"/>
      <c r="DO43" s="34"/>
      <c r="DP43" s="34"/>
      <c r="DQ43" s="34"/>
      <c r="DR43" s="34"/>
      <c r="DS43" s="34"/>
      <c r="DT43" s="34"/>
      <c r="DU43" s="34"/>
      <c r="DV43" s="34"/>
      <c r="DW43" s="34"/>
      <c r="DX43" s="34"/>
      <c r="DY43" s="34"/>
      <c r="DZ43" s="34"/>
      <c r="EA43" s="34"/>
      <c r="EB43" s="34"/>
      <c r="EC43" s="34"/>
      <c r="ED43" s="34"/>
      <c r="EE43" s="34"/>
      <c r="EF43" s="34"/>
      <c r="EG43" s="34"/>
      <c r="EH43" s="34"/>
      <c r="EI43" s="34"/>
      <c r="EJ43" s="34"/>
      <c r="EK43" s="34"/>
      <c r="EL43" s="34"/>
      <c r="EM43" s="34"/>
      <c r="EN43" s="34"/>
      <c r="EO43" s="34"/>
      <c r="EP43" s="34"/>
      <c r="EQ43" s="34"/>
      <c r="ER43" s="34"/>
      <c r="ES43" s="34"/>
      <c r="ET43" s="34"/>
      <c r="EU43" s="34"/>
      <c r="EV43" s="34"/>
      <c r="EW43" s="34"/>
      <c r="EX43" s="34"/>
      <c r="EY43" s="34"/>
      <c r="EZ43" s="34"/>
      <c r="FA43" s="34"/>
      <c r="FB43" s="34"/>
      <c r="FC43" s="34"/>
      <c r="FD43" s="34"/>
      <c r="FE43" s="34"/>
      <c r="FF43" s="34"/>
      <c r="FG43" s="34"/>
      <c r="FH43" s="34"/>
      <c r="FI43" s="34"/>
      <c r="FJ43" s="34"/>
      <c r="FK43" s="34"/>
      <c r="FL43" s="34"/>
      <c r="FM43" s="34"/>
    </row>
    <row r="44" spans="1:169" s="26" customFormat="1" ht="13.5" customHeight="1">
      <c r="A44" s="555"/>
      <c r="B44" s="557"/>
      <c r="C44" s="557"/>
      <c r="D44" s="549"/>
      <c r="E44" s="547"/>
      <c r="F44" s="551"/>
      <c r="G44" s="366"/>
      <c r="H44" s="545"/>
      <c r="I44" s="545"/>
      <c r="J44" s="599"/>
      <c r="K44" s="599"/>
      <c r="L44" s="599"/>
      <c r="M44" s="560"/>
      <c r="N44" s="34"/>
      <c r="O44" s="34"/>
      <c r="P44" s="34"/>
      <c r="Q44" s="34"/>
      <c r="R44" s="34"/>
      <c r="S44" s="34"/>
      <c r="T44" s="34"/>
      <c r="U44" s="34"/>
      <c r="V44" s="34"/>
      <c r="W44" s="34"/>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c r="BH44" s="34"/>
      <c r="BI44" s="34"/>
      <c r="BJ44" s="34"/>
      <c r="BK44" s="34"/>
      <c r="BL44" s="34"/>
      <c r="BM44" s="34"/>
      <c r="BN44" s="34"/>
      <c r="BO44" s="34"/>
      <c r="BP44" s="34"/>
      <c r="BQ44" s="34"/>
      <c r="BR44" s="34"/>
      <c r="BS44" s="34"/>
      <c r="BT44" s="34"/>
      <c r="BU44" s="34"/>
      <c r="BV44" s="34"/>
      <c r="BW44" s="34"/>
      <c r="BX44" s="34"/>
      <c r="BY44" s="34"/>
      <c r="BZ44" s="34"/>
      <c r="CA44" s="34"/>
      <c r="CB44" s="34"/>
      <c r="CC44" s="34"/>
      <c r="CD44" s="34"/>
      <c r="CE44" s="34"/>
      <c r="CF44" s="34"/>
      <c r="CG44" s="34"/>
      <c r="CH44" s="34"/>
      <c r="CI44" s="34"/>
      <c r="CJ44" s="34"/>
      <c r="CK44" s="34"/>
      <c r="CL44" s="34"/>
      <c r="CM44" s="34"/>
      <c r="CN44" s="34"/>
      <c r="CO44" s="34"/>
      <c r="CP44" s="34"/>
      <c r="CQ44" s="34"/>
      <c r="CR44" s="34"/>
      <c r="CS44" s="34"/>
      <c r="CT44" s="34"/>
      <c r="CU44" s="34"/>
      <c r="CV44" s="34"/>
      <c r="CW44" s="34"/>
      <c r="CX44" s="34"/>
      <c r="CY44" s="34"/>
      <c r="CZ44" s="34"/>
      <c r="DA44" s="34"/>
      <c r="DB44" s="34"/>
      <c r="DC44" s="34"/>
      <c r="DD44" s="34"/>
      <c r="DE44" s="34"/>
      <c r="DF44" s="34"/>
      <c r="DG44" s="34"/>
      <c r="DH44" s="34"/>
      <c r="DI44" s="34"/>
      <c r="DJ44" s="34"/>
      <c r="DK44" s="34"/>
      <c r="DL44" s="34"/>
      <c r="DM44" s="34"/>
      <c r="DN44" s="34"/>
      <c r="DO44" s="34"/>
      <c r="DP44" s="34"/>
      <c r="DQ44" s="34"/>
      <c r="DR44" s="34"/>
      <c r="DS44" s="34"/>
      <c r="DT44" s="34"/>
      <c r="DU44" s="34"/>
      <c r="DV44" s="34"/>
      <c r="DW44" s="34"/>
      <c r="DX44" s="34"/>
      <c r="DY44" s="34"/>
      <c r="DZ44" s="34"/>
      <c r="EA44" s="34"/>
      <c r="EB44" s="34"/>
      <c r="EC44" s="34"/>
      <c r="ED44" s="34"/>
      <c r="EE44" s="34"/>
      <c r="EF44" s="34"/>
      <c r="EG44" s="34"/>
      <c r="EH44" s="34"/>
      <c r="EI44" s="34"/>
      <c r="EJ44" s="34"/>
      <c r="EK44" s="34"/>
      <c r="EL44" s="34"/>
      <c r="EM44" s="34"/>
      <c r="EN44" s="34"/>
      <c r="EO44" s="34"/>
      <c r="EP44" s="34"/>
      <c r="EQ44" s="34"/>
      <c r="ER44" s="34"/>
      <c r="ES44" s="34"/>
      <c r="ET44" s="34"/>
      <c r="EU44" s="34"/>
      <c r="EV44" s="34"/>
      <c r="EW44" s="34"/>
      <c r="EX44" s="34"/>
      <c r="EY44" s="34"/>
      <c r="EZ44" s="34"/>
      <c r="FA44" s="34"/>
      <c r="FB44" s="34"/>
      <c r="FC44" s="34"/>
      <c r="FD44" s="34"/>
      <c r="FE44" s="34"/>
      <c r="FF44" s="34"/>
      <c r="FG44" s="34"/>
      <c r="FH44" s="34"/>
      <c r="FI44" s="34"/>
      <c r="FJ44" s="34"/>
      <c r="FK44" s="34"/>
      <c r="FL44" s="34"/>
      <c r="FM44" s="34"/>
    </row>
    <row r="45" spans="1:169">
      <c r="A45" s="555"/>
      <c r="B45" s="557"/>
      <c r="C45" s="557"/>
      <c r="D45" s="549"/>
      <c r="E45" s="547"/>
      <c r="F45" s="551"/>
      <c r="G45" s="366"/>
      <c r="H45" s="545"/>
      <c r="I45" s="545"/>
      <c r="J45" s="599"/>
      <c r="K45" s="599"/>
      <c r="L45" s="599"/>
      <c r="M45" s="560"/>
      <c r="N45" s="34"/>
      <c r="O45" s="34"/>
    </row>
    <row r="46" spans="1:169">
      <c r="A46" s="555"/>
      <c r="B46" s="557"/>
      <c r="C46" s="557"/>
      <c r="D46" s="549"/>
      <c r="E46" s="547"/>
      <c r="F46" s="551"/>
      <c r="G46" s="366"/>
      <c r="H46" s="545"/>
      <c r="I46" s="545"/>
      <c r="J46" s="599"/>
      <c r="K46" s="599"/>
      <c r="L46" s="599"/>
      <c r="M46" s="560"/>
      <c r="N46" s="34"/>
      <c r="O46" s="34"/>
    </row>
    <row r="47" spans="1:169">
      <c r="A47" s="555"/>
      <c r="B47" s="557"/>
      <c r="C47" s="557"/>
      <c r="D47" s="549"/>
      <c r="E47" s="547"/>
      <c r="F47" s="551"/>
      <c r="G47" s="366"/>
      <c r="H47" s="545"/>
      <c r="I47" s="545"/>
      <c r="J47" s="599"/>
      <c r="K47" s="599"/>
      <c r="L47" s="599"/>
      <c r="M47" s="560"/>
      <c r="N47" s="34"/>
      <c r="O47" s="34"/>
    </row>
    <row r="48" spans="1:169">
      <c r="A48" s="555"/>
      <c r="B48" s="557"/>
      <c r="C48" s="557"/>
      <c r="D48" s="549"/>
      <c r="E48" s="547"/>
      <c r="F48" s="551"/>
      <c r="G48" s="366"/>
      <c r="H48" s="545"/>
      <c r="I48" s="545"/>
      <c r="J48" s="599"/>
      <c r="K48" s="599"/>
      <c r="L48" s="599"/>
      <c r="M48" s="560"/>
      <c r="N48" s="34"/>
      <c r="O48" s="34"/>
    </row>
    <row r="49" spans="1:169" ht="15.75" thickBot="1">
      <c r="A49" s="555"/>
      <c r="B49" s="557"/>
      <c r="C49" s="557"/>
      <c r="D49" s="549"/>
      <c r="E49" s="547"/>
      <c r="F49" s="551"/>
      <c r="G49" s="366"/>
      <c r="H49" s="545"/>
      <c r="I49" s="545"/>
      <c r="J49" s="600"/>
      <c r="K49" s="600"/>
      <c r="L49" s="600"/>
      <c r="M49" s="561"/>
      <c r="N49" s="34"/>
      <c r="O49" s="34"/>
    </row>
    <row r="50" spans="1:169">
      <c r="A50" s="555">
        <f>'7- Mapa Final'!A50</f>
        <v>5</v>
      </c>
      <c r="B50" s="557" t="str">
        <f>'7- Mapa Final'!B50</f>
        <v>Corrupción</v>
      </c>
      <c r="C50" s="557" t="str">
        <f>'7- Mapa Final'!C50</f>
        <v>Posibilidad de actos indebidos de  los servidores judiciales debido a  la carencia en transparencia, ética y valores</v>
      </c>
      <c r="D50" s="576" t="str">
        <f>'7- Mapa Final'!J50</f>
        <v>Muy Baja - 1</v>
      </c>
      <c r="E50" s="577" t="str">
        <f>'7- Mapa Final'!K50</f>
        <v>Mayor - 4</v>
      </c>
      <c r="F50" s="551" t="str">
        <f>'7- Mapa Final'!M50</f>
        <v>Alto  - 4</v>
      </c>
      <c r="G50" s="365" t="s">
        <v>401</v>
      </c>
      <c r="H50" s="578" t="s">
        <v>523</v>
      </c>
      <c r="I50" s="545"/>
      <c r="J50" s="598" t="s">
        <v>8</v>
      </c>
      <c r="K50" s="601">
        <v>45566</v>
      </c>
      <c r="L50" s="601">
        <v>45657</v>
      </c>
      <c r="M50" s="592" t="s">
        <v>524</v>
      </c>
      <c r="N50" s="34"/>
      <c r="O50" s="34"/>
    </row>
    <row r="51" spans="1:169">
      <c r="A51" s="555"/>
      <c r="B51" s="557"/>
      <c r="C51" s="557"/>
      <c r="D51" s="549"/>
      <c r="E51" s="547"/>
      <c r="F51" s="551"/>
      <c r="G51" s="366"/>
      <c r="H51" s="545"/>
      <c r="I51" s="545"/>
      <c r="J51" s="599"/>
      <c r="K51" s="599"/>
      <c r="L51" s="599"/>
      <c r="M51" s="593"/>
      <c r="N51" s="34"/>
      <c r="O51" s="34"/>
    </row>
    <row r="52" spans="1:169">
      <c r="A52" s="555"/>
      <c r="B52" s="557"/>
      <c r="C52" s="557"/>
      <c r="D52" s="549"/>
      <c r="E52" s="547"/>
      <c r="F52" s="551"/>
      <c r="G52" s="366"/>
      <c r="H52" s="545"/>
      <c r="I52" s="545"/>
      <c r="J52" s="599"/>
      <c r="K52" s="599"/>
      <c r="L52" s="599"/>
      <c r="M52" s="593"/>
      <c r="N52" s="34"/>
      <c r="O52" s="34"/>
    </row>
    <row r="53" spans="1:169">
      <c r="A53" s="555"/>
      <c r="B53" s="557"/>
      <c r="C53" s="557"/>
      <c r="D53" s="549"/>
      <c r="E53" s="547"/>
      <c r="F53" s="551"/>
      <c r="G53" s="366"/>
      <c r="H53" s="545"/>
      <c r="I53" s="545"/>
      <c r="J53" s="599"/>
      <c r="K53" s="599"/>
      <c r="L53" s="599"/>
      <c r="M53" s="593"/>
      <c r="N53" s="34"/>
      <c r="O53" s="34"/>
    </row>
    <row r="54" spans="1:169">
      <c r="A54" s="555"/>
      <c r="B54" s="557"/>
      <c r="C54" s="557"/>
      <c r="D54" s="549"/>
      <c r="E54" s="547"/>
      <c r="F54" s="551"/>
      <c r="G54" s="366"/>
      <c r="H54" s="545"/>
      <c r="I54" s="545"/>
      <c r="J54" s="599"/>
      <c r="K54" s="599"/>
      <c r="L54" s="599"/>
      <c r="M54" s="593"/>
      <c r="N54" s="34"/>
      <c r="O54" s="34"/>
    </row>
    <row r="55" spans="1:169">
      <c r="A55" s="555"/>
      <c r="B55" s="557"/>
      <c r="C55" s="557"/>
      <c r="D55" s="549"/>
      <c r="E55" s="547"/>
      <c r="F55" s="551"/>
      <c r="G55" s="366"/>
      <c r="H55" s="545"/>
      <c r="I55" s="545"/>
      <c r="J55" s="599"/>
      <c r="K55" s="599"/>
      <c r="L55" s="599"/>
      <c r="M55" s="593"/>
      <c r="N55" s="34"/>
      <c r="O55" s="34"/>
    </row>
    <row r="56" spans="1:169">
      <c r="A56" s="555"/>
      <c r="B56" s="557"/>
      <c r="C56" s="557"/>
      <c r="D56" s="549"/>
      <c r="E56" s="547"/>
      <c r="F56" s="551"/>
      <c r="G56" s="366"/>
      <c r="H56" s="545"/>
      <c r="I56" s="545"/>
      <c r="J56" s="599"/>
      <c r="K56" s="599"/>
      <c r="L56" s="599"/>
      <c r="M56" s="593"/>
      <c r="N56" s="34"/>
      <c r="O56" s="34"/>
    </row>
    <row r="57" spans="1:169">
      <c r="A57" s="555"/>
      <c r="B57" s="557"/>
      <c r="C57" s="557"/>
      <c r="D57" s="549"/>
      <c r="E57" s="547"/>
      <c r="F57" s="551"/>
      <c r="G57" s="366"/>
      <c r="H57" s="545"/>
      <c r="I57" s="545"/>
      <c r="J57" s="599"/>
      <c r="K57" s="599"/>
      <c r="L57" s="599"/>
      <c r="M57" s="593"/>
      <c r="N57" s="34"/>
      <c r="O57" s="34"/>
    </row>
    <row r="58" spans="1:169">
      <c r="A58" s="555"/>
      <c r="B58" s="557"/>
      <c r="C58" s="557"/>
      <c r="D58" s="549"/>
      <c r="E58" s="547"/>
      <c r="F58" s="551"/>
      <c r="G58" s="366"/>
      <c r="H58" s="545"/>
      <c r="I58" s="545"/>
      <c r="J58" s="599"/>
      <c r="K58" s="599"/>
      <c r="L58" s="599"/>
      <c r="M58" s="593"/>
      <c r="N58" s="34"/>
      <c r="O58" s="34"/>
    </row>
    <row r="59" spans="1:169" ht="15.75" thickBot="1">
      <c r="A59" s="555"/>
      <c r="B59" s="557"/>
      <c r="C59" s="557"/>
      <c r="D59" s="549"/>
      <c r="E59" s="547"/>
      <c r="F59" s="551"/>
      <c r="G59" s="366"/>
      <c r="H59" s="545"/>
      <c r="I59" s="545"/>
      <c r="J59" s="600"/>
      <c r="K59" s="600"/>
      <c r="L59" s="600"/>
      <c r="M59" s="593"/>
      <c r="N59" s="34"/>
      <c r="O59" s="34"/>
    </row>
    <row r="60" spans="1:169" s="26" customFormat="1" ht="12.75" customHeight="1">
      <c r="A60" s="555">
        <f>'7- Mapa Final'!A60</f>
        <v>6</v>
      </c>
      <c r="B60" s="557" t="str">
        <f>'7- Mapa Final'!B60</f>
        <v>Recibir dádivas o beneficios a nombre propio o de terceros para seleccionar o, rechazar aspirantes sin el lleno de los requisitos o asignar puntajes erróneos</v>
      </c>
      <c r="C60" s="557" t="str">
        <f>'7- Mapa Final'!C60</f>
        <v>Se efectuán y comunican resultados de los procesos en los cuales se seleccionana aspirantes que no cumplen con los requisitos, o se rechazan aspirantes que cumplen o se entregan puntajes con información que no coinciden con los resultados obtenidos</v>
      </c>
      <c r="D60" s="576" t="str">
        <f>'7- Mapa Final'!J60</f>
        <v>Muy Baja - 1</v>
      </c>
      <c r="E60" s="577" t="str">
        <f>'7- Mapa Final'!K60</f>
        <v>Moderado - 3</v>
      </c>
      <c r="F60" s="551" t="str">
        <f>'7- Mapa Final'!M60</f>
        <v>Moderado - 3</v>
      </c>
      <c r="G60" s="366" t="s">
        <v>400</v>
      </c>
      <c r="H60" s="545"/>
      <c r="I60" s="545"/>
      <c r="J60" s="598" t="s">
        <v>8</v>
      </c>
      <c r="K60" s="601">
        <v>45566</v>
      </c>
      <c r="L60" s="601">
        <v>45657</v>
      </c>
      <c r="M60" s="588" t="s">
        <v>525</v>
      </c>
      <c r="N60" s="34"/>
      <c r="O60" s="34"/>
      <c r="P60" s="34"/>
      <c r="Q60" s="34"/>
      <c r="R60" s="34"/>
      <c r="S60" s="34"/>
      <c r="T60" s="34"/>
      <c r="U60" s="34"/>
      <c r="V60" s="34"/>
      <c r="W60" s="34"/>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c r="BH60" s="34"/>
      <c r="BI60" s="34"/>
      <c r="BJ60" s="34"/>
      <c r="BK60" s="34"/>
      <c r="BL60" s="34"/>
      <c r="BM60" s="34"/>
      <c r="BN60" s="34"/>
      <c r="BO60" s="34"/>
      <c r="BP60" s="34"/>
      <c r="BQ60" s="34"/>
      <c r="BR60" s="34"/>
      <c r="BS60" s="34"/>
      <c r="BT60" s="34"/>
      <c r="BU60" s="34"/>
      <c r="BV60" s="34"/>
      <c r="BW60" s="34"/>
      <c r="BX60" s="34"/>
      <c r="BY60" s="34"/>
      <c r="BZ60" s="34"/>
      <c r="CA60" s="34"/>
      <c r="CB60" s="34"/>
      <c r="CC60" s="34"/>
      <c r="CD60" s="34"/>
      <c r="CE60" s="34"/>
      <c r="CF60" s="34"/>
      <c r="CG60" s="34"/>
      <c r="CH60" s="34"/>
      <c r="CI60" s="34"/>
      <c r="CJ60" s="34"/>
      <c r="CK60" s="34"/>
      <c r="CL60" s="34"/>
      <c r="CM60" s="34"/>
      <c r="CN60" s="34"/>
      <c r="CO60" s="34"/>
      <c r="CP60" s="34"/>
      <c r="CQ60" s="34"/>
      <c r="CR60" s="34"/>
      <c r="CS60" s="34"/>
      <c r="CT60" s="34"/>
      <c r="CU60" s="34"/>
      <c r="CV60" s="34"/>
      <c r="CW60" s="34"/>
      <c r="CX60" s="34"/>
      <c r="CY60" s="34"/>
      <c r="CZ60" s="34"/>
      <c r="DA60" s="34"/>
      <c r="DB60" s="34"/>
      <c r="DC60" s="34"/>
      <c r="DD60" s="34"/>
      <c r="DE60" s="34"/>
      <c r="DF60" s="34"/>
      <c r="DG60" s="34"/>
      <c r="DH60" s="34"/>
      <c r="DI60" s="34"/>
      <c r="DJ60" s="34"/>
      <c r="DK60" s="34"/>
      <c r="DL60" s="34"/>
      <c r="DM60" s="34"/>
      <c r="DN60" s="34"/>
      <c r="DO60" s="34"/>
      <c r="DP60" s="34"/>
      <c r="DQ60" s="34"/>
      <c r="DR60" s="34"/>
      <c r="DS60" s="34"/>
      <c r="DT60" s="34"/>
      <c r="DU60" s="34"/>
      <c r="DV60" s="34"/>
      <c r="DW60" s="34"/>
      <c r="DX60" s="34"/>
      <c r="DY60" s="34"/>
      <c r="DZ60" s="34"/>
      <c r="EA60" s="34"/>
      <c r="EB60" s="34"/>
      <c r="EC60" s="34"/>
      <c r="ED60" s="34"/>
      <c r="EE60" s="34"/>
      <c r="EF60" s="34"/>
      <c r="EG60" s="34"/>
      <c r="EH60" s="34"/>
      <c r="EI60" s="34"/>
      <c r="EJ60" s="34"/>
      <c r="EK60" s="34"/>
      <c r="EL60" s="34"/>
      <c r="EM60" s="34"/>
      <c r="EN60" s="34"/>
      <c r="EO60" s="34"/>
      <c r="EP60" s="34"/>
      <c r="EQ60" s="34"/>
      <c r="ER60" s="34"/>
      <c r="ES60" s="34"/>
      <c r="ET60" s="34"/>
      <c r="EU60" s="34"/>
      <c r="EV60" s="34"/>
      <c r="EW60" s="34"/>
      <c r="EX60" s="34"/>
      <c r="EY60" s="34"/>
      <c r="EZ60" s="34"/>
      <c r="FA60" s="34"/>
      <c r="FB60" s="34"/>
      <c r="FC60" s="34"/>
      <c r="FD60" s="34"/>
      <c r="FE60" s="34"/>
      <c r="FF60" s="34"/>
      <c r="FG60" s="34"/>
      <c r="FH60" s="34"/>
      <c r="FI60" s="34"/>
      <c r="FJ60" s="34"/>
      <c r="FK60" s="34"/>
      <c r="FL60" s="34"/>
      <c r="FM60" s="34"/>
    </row>
    <row r="61" spans="1:169" s="26" customFormat="1" ht="12.75" customHeight="1">
      <c r="A61" s="555"/>
      <c r="B61" s="557"/>
      <c r="C61" s="557"/>
      <c r="D61" s="549"/>
      <c r="E61" s="547"/>
      <c r="F61" s="551"/>
      <c r="G61" s="366"/>
      <c r="H61" s="545"/>
      <c r="I61" s="545"/>
      <c r="J61" s="599"/>
      <c r="K61" s="599"/>
      <c r="L61" s="599"/>
      <c r="M61" s="588"/>
      <c r="N61" s="34"/>
      <c r="O61" s="34"/>
      <c r="P61" s="34"/>
      <c r="Q61" s="34"/>
      <c r="R61" s="34"/>
      <c r="S61" s="34"/>
      <c r="T61" s="34"/>
      <c r="U61" s="34"/>
      <c r="V61" s="34"/>
      <c r="W61" s="34"/>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c r="BH61" s="34"/>
      <c r="BI61" s="34"/>
      <c r="BJ61" s="34"/>
      <c r="BK61" s="34"/>
      <c r="BL61" s="34"/>
      <c r="BM61" s="34"/>
      <c r="BN61" s="34"/>
      <c r="BO61" s="34"/>
      <c r="BP61" s="34"/>
      <c r="BQ61" s="34"/>
      <c r="BR61" s="34"/>
      <c r="BS61" s="34"/>
      <c r="BT61" s="34"/>
      <c r="BU61" s="34"/>
      <c r="BV61" s="34"/>
      <c r="BW61" s="34"/>
      <c r="BX61" s="34"/>
      <c r="BY61" s="34"/>
      <c r="BZ61" s="34"/>
      <c r="CA61" s="34"/>
      <c r="CB61" s="34"/>
      <c r="CC61" s="34"/>
      <c r="CD61" s="34"/>
      <c r="CE61" s="34"/>
      <c r="CF61" s="34"/>
      <c r="CG61" s="34"/>
      <c r="CH61" s="34"/>
      <c r="CI61" s="34"/>
      <c r="CJ61" s="34"/>
      <c r="CK61" s="34"/>
      <c r="CL61" s="34"/>
      <c r="CM61" s="34"/>
      <c r="CN61" s="34"/>
      <c r="CO61" s="34"/>
      <c r="CP61" s="34"/>
      <c r="CQ61" s="34"/>
      <c r="CR61" s="34"/>
      <c r="CS61" s="34"/>
      <c r="CT61" s="34"/>
      <c r="CU61" s="34"/>
      <c r="CV61" s="34"/>
      <c r="CW61" s="34"/>
      <c r="CX61" s="34"/>
      <c r="CY61" s="34"/>
      <c r="CZ61" s="34"/>
      <c r="DA61" s="34"/>
      <c r="DB61" s="34"/>
      <c r="DC61" s="34"/>
      <c r="DD61" s="34"/>
      <c r="DE61" s="34"/>
      <c r="DF61" s="34"/>
      <c r="DG61" s="34"/>
      <c r="DH61" s="34"/>
      <c r="DI61" s="34"/>
      <c r="DJ61" s="34"/>
      <c r="DK61" s="34"/>
      <c r="DL61" s="34"/>
      <c r="DM61" s="34"/>
      <c r="DN61" s="34"/>
      <c r="DO61" s="34"/>
      <c r="DP61" s="34"/>
      <c r="DQ61" s="34"/>
      <c r="DR61" s="34"/>
      <c r="DS61" s="34"/>
      <c r="DT61" s="34"/>
      <c r="DU61" s="34"/>
      <c r="DV61" s="34"/>
      <c r="DW61" s="34"/>
      <c r="DX61" s="34"/>
      <c r="DY61" s="34"/>
      <c r="DZ61" s="34"/>
      <c r="EA61" s="34"/>
      <c r="EB61" s="34"/>
      <c r="EC61" s="34"/>
      <c r="ED61" s="34"/>
      <c r="EE61" s="34"/>
      <c r="EF61" s="34"/>
      <c r="EG61" s="34"/>
      <c r="EH61" s="34"/>
      <c r="EI61" s="34"/>
      <c r="EJ61" s="34"/>
      <c r="EK61" s="34"/>
      <c r="EL61" s="34"/>
      <c r="EM61" s="34"/>
      <c r="EN61" s="34"/>
      <c r="EO61" s="34"/>
      <c r="EP61" s="34"/>
      <c r="EQ61" s="34"/>
      <c r="ER61" s="34"/>
      <c r="ES61" s="34"/>
      <c r="ET61" s="34"/>
      <c r="EU61" s="34"/>
      <c r="EV61" s="34"/>
      <c r="EW61" s="34"/>
      <c r="EX61" s="34"/>
      <c r="EY61" s="34"/>
      <c r="EZ61" s="34"/>
      <c r="FA61" s="34"/>
      <c r="FB61" s="34"/>
      <c r="FC61" s="34"/>
      <c r="FD61" s="34"/>
      <c r="FE61" s="34"/>
      <c r="FF61" s="34"/>
      <c r="FG61" s="34"/>
      <c r="FH61" s="34"/>
      <c r="FI61" s="34"/>
      <c r="FJ61" s="34"/>
      <c r="FK61" s="34"/>
      <c r="FL61" s="34"/>
      <c r="FM61" s="34"/>
    </row>
    <row r="62" spans="1:169" s="26" customFormat="1" ht="12.75" customHeight="1">
      <c r="A62" s="555"/>
      <c r="B62" s="557"/>
      <c r="C62" s="557"/>
      <c r="D62" s="549"/>
      <c r="E62" s="547"/>
      <c r="F62" s="551"/>
      <c r="G62" s="366"/>
      <c r="H62" s="545"/>
      <c r="I62" s="545"/>
      <c r="J62" s="599"/>
      <c r="K62" s="599"/>
      <c r="L62" s="599"/>
      <c r="M62" s="588"/>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34"/>
      <c r="BT62" s="34"/>
      <c r="BU62" s="34"/>
      <c r="BV62" s="34"/>
      <c r="BW62" s="34"/>
      <c r="BX62" s="34"/>
      <c r="BY62" s="34"/>
      <c r="BZ62" s="34"/>
      <c r="CA62" s="34"/>
      <c r="CB62" s="34"/>
      <c r="CC62" s="34"/>
      <c r="CD62" s="34"/>
      <c r="CE62" s="34"/>
      <c r="CF62" s="34"/>
      <c r="CG62" s="34"/>
      <c r="CH62" s="34"/>
      <c r="CI62" s="34"/>
      <c r="CJ62" s="34"/>
      <c r="CK62" s="34"/>
      <c r="CL62" s="34"/>
      <c r="CM62" s="34"/>
      <c r="CN62" s="34"/>
      <c r="CO62" s="34"/>
      <c r="CP62" s="34"/>
      <c r="CQ62" s="34"/>
      <c r="CR62" s="34"/>
      <c r="CS62" s="34"/>
      <c r="CT62" s="34"/>
      <c r="CU62" s="34"/>
      <c r="CV62" s="34"/>
      <c r="CW62" s="34"/>
      <c r="CX62" s="34"/>
      <c r="CY62" s="34"/>
      <c r="CZ62" s="34"/>
      <c r="DA62" s="34"/>
      <c r="DB62" s="34"/>
      <c r="DC62" s="34"/>
      <c r="DD62" s="34"/>
      <c r="DE62" s="34"/>
      <c r="DF62" s="34"/>
      <c r="DG62" s="34"/>
      <c r="DH62" s="34"/>
      <c r="DI62" s="34"/>
      <c r="DJ62" s="34"/>
      <c r="DK62" s="34"/>
      <c r="DL62" s="34"/>
      <c r="DM62" s="34"/>
      <c r="DN62" s="34"/>
      <c r="DO62" s="34"/>
      <c r="DP62" s="34"/>
      <c r="DQ62" s="34"/>
      <c r="DR62" s="34"/>
      <c r="DS62" s="34"/>
      <c r="DT62" s="34"/>
      <c r="DU62" s="34"/>
      <c r="DV62" s="34"/>
      <c r="DW62" s="34"/>
      <c r="DX62" s="34"/>
      <c r="DY62" s="34"/>
      <c r="DZ62" s="34"/>
      <c r="EA62" s="34"/>
      <c r="EB62" s="34"/>
      <c r="EC62" s="34"/>
      <c r="ED62" s="34"/>
      <c r="EE62" s="34"/>
      <c r="EF62" s="34"/>
      <c r="EG62" s="34"/>
      <c r="EH62" s="34"/>
      <c r="EI62" s="34"/>
      <c r="EJ62" s="34"/>
      <c r="EK62" s="34"/>
      <c r="EL62" s="34"/>
      <c r="EM62" s="34"/>
      <c r="EN62" s="34"/>
      <c r="EO62" s="34"/>
      <c r="EP62" s="34"/>
      <c r="EQ62" s="34"/>
      <c r="ER62" s="34"/>
      <c r="ES62" s="34"/>
      <c r="ET62" s="34"/>
      <c r="EU62" s="34"/>
      <c r="EV62" s="34"/>
      <c r="EW62" s="34"/>
      <c r="EX62" s="34"/>
      <c r="EY62" s="34"/>
      <c r="EZ62" s="34"/>
      <c r="FA62" s="34"/>
      <c r="FB62" s="34"/>
      <c r="FC62" s="34"/>
      <c r="FD62" s="34"/>
      <c r="FE62" s="34"/>
      <c r="FF62" s="34"/>
      <c r="FG62" s="34"/>
      <c r="FH62" s="34"/>
      <c r="FI62" s="34"/>
      <c r="FJ62" s="34"/>
      <c r="FK62" s="34"/>
      <c r="FL62" s="34"/>
      <c r="FM62" s="34"/>
    </row>
    <row r="63" spans="1:169" s="26" customFormat="1" ht="12.75" customHeight="1">
      <c r="A63" s="555"/>
      <c r="B63" s="557"/>
      <c r="C63" s="557"/>
      <c r="D63" s="549"/>
      <c r="E63" s="547"/>
      <c r="F63" s="551"/>
      <c r="G63" s="366"/>
      <c r="H63" s="545"/>
      <c r="I63" s="545"/>
      <c r="J63" s="599"/>
      <c r="K63" s="599"/>
      <c r="L63" s="599"/>
      <c r="M63" s="588"/>
      <c r="N63" s="34"/>
      <c r="O63" s="34"/>
      <c r="P63" s="34"/>
      <c r="Q63" s="34"/>
      <c r="R63" s="34"/>
      <c r="S63" s="34"/>
      <c r="T63" s="34"/>
      <c r="U63" s="34"/>
      <c r="V63" s="34"/>
      <c r="W63" s="34"/>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c r="BH63" s="34"/>
      <c r="BI63" s="34"/>
      <c r="BJ63" s="34"/>
      <c r="BK63" s="34"/>
      <c r="BL63" s="34"/>
      <c r="BM63" s="34"/>
      <c r="BN63" s="34"/>
      <c r="BO63" s="34"/>
      <c r="BP63" s="34"/>
      <c r="BQ63" s="34"/>
      <c r="BR63" s="34"/>
      <c r="BS63" s="34"/>
      <c r="BT63" s="34"/>
      <c r="BU63" s="34"/>
      <c r="BV63" s="34"/>
      <c r="BW63" s="34"/>
      <c r="BX63" s="34"/>
      <c r="BY63" s="34"/>
      <c r="BZ63" s="34"/>
      <c r="CA63" s="34"/>
      <c r="CB63" s="34"/>
      <c r="CC63" s="34"/>
      <c r="CD63" s="34"/>
      <c r="CE63" s="34"/>
      <c r="CF63" s="34"/>
      <c r="CG63" s="34"/>
      <c r="CH63" s="34"/>
      <c r="CI63" s="34"/>
      <c r="CJ63" s="34"/>
      <c r="CK63" s="34"/>
      <c r="CL63" s="34"/>
      <c r="CM63" s="34"/>
      <c r="CN63" s="34"/>
      <c r="CO63" s="34"/>
      <c r="CP63" s="34"/>
      <c r="CQ63" s="34"/>
      <c r="CR63" s="34"/>
      <c r="CS63" s="34"/>
      <c r="CT63" s="34"/>
      <c r="CU63" s="34"/>
      <c r="CV63" s="34"/>
      <c r="CW63" s="34"/>
      <c r="CX63" s="34"/>
      <c r="CY63" s="34"/>
      <c r="CZ63" s="34"/>
      <c r="DA63" s="34"/>
      <c r="DB63" s="34"/>
      <c r="DC63" s="34"/>
      <c r="DD63" s="34"/>
      <c r="DE63" s="34"/>
      <c r="DF63" s="34"/>
      <c r="DG63" s="34"/>
      <c r="DH63" s="34"/>
      <c r="DI63" s="34"/>
      <c r="DJ63" s="34"/>
      <c r="DK63" s="34"/>
      <c r="DL63" s="34"/>
      <c r="DM63" s="34"/>
      <c r="DN63" s="34"/>
      <c r="DO63" s="34"/>
      <c r="DP63" s="34"/>
      <c r="DQ63" s="34"/>
      <c r="DR63" s="34"/>
      <c r="DS63" s="34"/>
      <c r="DT63" s="34"/>
      <c r="DU63" s="34"/>
      <c r="DV63" s="34"/>
      <c r="DW63" s="34"/>
      <c r="DX63" s="34"/>
      <c r="DY63" s="34"/>
      <c r="DZ63" s="34"/>
      <c r="EA63" s="34"/>
      <c r="EB63" s="34"/>
      <c r="EC63" s="34"/>
      <c r="ED63" s="34"/>
      <c r="EE63" s="34"/>
      <c r="EF63" s="34"/>
      <c r="EG63" s="34"/>
      <c r="EH63" s="34"/>
      <c r="EI63" s="34"/>
      <c r="EJ63" s="34"/>
      <c r="EK63" s="34"/>
      <c r="EL63" s="34"/>
      <c r="EM63" s="34"/>
      <c r="EN63" s="34"/>
      <c r="EO63" s="34"/>
      <c r="EP63" s="34"/>
      <c r="EQ63" s="34"/>
      <c r="ER63" s="34"/>
      <c r="ES63" s="34"/>
      <c r="ET63" s="34"/>
      <c r="EU63" s="34"/>
      <c r="EV63" s="34"/>
      <c r="EW63" s="34"/>
      <c r="EX63" s="34"/>
      <c r="EY63" s="34"/>
      <c r="EZ63" s="34"/>
      <c r="FA63" s="34"/>
      <c r="FB63" s="34"/>
      <c r="FC63" s="34"/>
      <c r="FD63" s="34"/>
      <c r="FE63" s="34"/>
      <c r="FF63" s="34"/>
      <c r="FG63" s="34"/>
      <c r="FH63" s="34"/>
      <c r="FI63" s="34"/>
      <c r="FJ63" s="34"/>
      <c r="FK63" s="34"/>
      <c r="FL63" s="34"/>
      <c r="FM63" s="34"/>
    </row>
    <row r="64" spans="1:169" s="26" customFormat="1" ht="13.5" customHeight="1">
      <c r="A64" s="555"/>
      <c r="B64" s="557"/>
      <c r="C64" s="557"/>
      <c r="D64" s="549"/>
      <c r="E64" s="547"/>
      <c r="F64" s="551"/>
      <c r="G64" s="366"/>
      <c r="H64" s="545"/>
      <c r="I64" s="545"/>
      <c r="J64" s="599"/>
      <c r="K64" s="599"/>
      <c r="L64" s="599"/>
      <c r="M64" s="588"/>
      <c r="N64" s="34"/>
      <c r="O64" s="34"/>
      <c r="P64" s="34"/>
      <c r="Q64" s="34"/>
      <c r="R64" s="34"/>
      <c r="S64" s="34"/>
      <c r="T64" s="34"/>
      <c r="U64" s="34"/>
      <c r="V64" s="34"/>
      <c r="W64" s="34"/>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c r="BH64" s="34"/>
      <c r="BI64" s="34"/>
      <c r="BJ64" s="34"/>
      <c r="BK64" s="34"/>
      <c r="BL64" s="34"/>
      <c r="BM64" s="34"/>
      <c r="BN64" s="34"/>
      <c r="BO64" s="34"/>
      <c r="BP64" s="34"/>
      <c r="BQ64" s="34"/>
      <c r="BR64" s="34"/>
      <c r="BS64" s="34"/>
      <c r="BT64" s="34"/>
      <c r="BU64" s="34"/>
      <c r="BV64" s="34"/>
      <c r="BW64" s="34"/>
      <c r="BX64" s="34"/>
      <c r="BY64" s="34"/>
      <c r="BZ64" s="34"/>
      <c r="CA64" s="34"/>
      <c r="CB64" s="34"/>
      <c r="CC64" s="34"/>
      <c r="CD64" s="34"/>
      <c r="CE64" s="34"/>
      <c r="CF64" s="34"/>
      <c r="CG64" s="34"/>
      <c r="CH64" s="34"/>
      <c r="CI64" s="34"/>
      <c r="CJ64" s="34"/>
      <c r="CK64" s="34"/>
      <c r="CL64" s="34"/>
      <c r="CM64" s="34"/>
      <c r="CN64" s="34"/>
      <c r="CO64" s="34"/>
      <c r="CP64" s="34"/>
      <c r="CQ64" s="34"/>
      <c r="CR64" s="34"/>
      <c r="CS64" s="34"/>
      <c r="CT64" s="34"/>
      <c r="CU64" s="34"/>
      <c r="CV64" s="34"/>
      <c r="CW64" s="34"/>
      <c r="CX64" s="34"/>
      <c r="CY64" s="34"/>
      <c r="CZ64" s="34"/>
      <c r="DA64" s="34"/>
      <c r="DB64" s="34"/>
      <c r="DC64" s="34"/>
      <c r="DD64" s="34"/>
      <c r="DE64" s="34"/>
      <c r="DF64" s="34"/>
      <c r="DG64" s="34"/>
      <c r="DH64" s="34"/>
      <c r="DI64" s="34"/>
      <c r="DJ64" s="34"/>
      <c r="DK64" s="34"/>
      <c r="DL64" s="34"/>
      <c r="DM64" s="34"/>
      <c r="DN64" s="34"/>
      <c r="DO64" s="34"/>
      <c r="DP64" s="34"/>
      <c r="DQ64" s="34"/>
      <c r="DR64" s="34"/>
      <c r="DS64" s="34"/>
      <c r="DT64" s="34"/>
      <c r="DU64" s="34"/>
      <c r="DV64" s="34"/>
      <c r="DW64" s="34"/>
      <c r="DX64" s="34"/>
      <c r="DY64" s="34"/>
      <c r="DZ64" s="34"/>
      <c r="EA64" s="34"/>
      <c r="EB64" s="34"/>
      <c r="EC64" s="34"/>
      <c r="ED64" s="34"/>
      <c r="EE64" s="34"/>
      <c r="EF64" s="34"/>
      <c r="EG64" s="34"/>
      <c r="EH64" s="34"/>
      <c r="EI64" s="34"/>
      <c r="EJ64" s="34"/>
      <c r="EK64" s="34"/>
      <c r="EL64" s="34"/>
      <c r="EM64" s="34"/>
      <c r="EN64" s="34"/>
      <c r="EO64" s="34"/>
      <c r="EP64" s="34"/>
      <c r="EQ64" s="34"/>
      <c r="ER64" s="34"/>
      <c r="ES64" s="34"/>
      <c r="ET64" s="34"/>
      <c r="EU64" s="34"/>
      <c r="EV64" s="34"/>
      <c r="EW64" s="34"/>
      <c r="EX64" s="34"/>
      <c r="EY64" s="34"/>
      <c r="EZ64" s="34"/>
      <c r="FA64" s="34"/>
      <c r="FB64" s="34"/>
      <c r="FC64" s="34"/>
      <c r="FD64" s="34"/>
      <c r="FE64" s="34"/>
      <c r="FF64" s="34"/>
      <c r="FG64" s="34"/>
      <c r="FH64" s="34"/>
      <c r="FI64" s="34"/>
      <c r="FJ64" s="34"/>
      <c r="FK64" s="34"/>
      <c r="FL64" s="34"/>
      <c r="FM64" s="34"/>
    </row>
    <row r="65" spans="1:169">
      <c r="A65" s="555"/>
      <c r="B65" s="557"/>
      <c r="C65" s="557"/>
      <c r="D65" s="549"/>
      <c r="E65" s="547"/>
      <c r="F65" s="551"/>
      <c r="G65" s="366"/>
      <c r="H65" s="545"/>
      <c r="I65" s="545"/>
      <c r="J65" s="599"/>
      <c r="K65" s="599"/>
      <c r="L65" s="599"/>
      <c r="M65" s="588"/>
      <c r="N65" s="34"/>
      <c r="O65" s="34"/>
    </row>
    <row r="66" spans="1:169">
      <c r="A66" s="555"/>
      <c r="B66" s="557"/>
      <c r="C66" s="557"/>
      <c r="D66" s="549"/>
      <c r="E66" s="547"/>
      <c r="F66" s="551"/>
      <c r="G66" s="366"/>
      <c r="H66" s="545"/>
      <c r="I66" s="545"/>
      <c r="J66" s="599"/>
      <c r="K66" s="599"/>
      <c r="L66" s="599"/>
      <c r="M66" s="588"/>
      <c r="N66" s="34"/>
      <c r="O66" s="34"/>
    </row>
    <row r="67" spans="1:169">
      <c r="A67" s="555"/>
      <c r="B67" s="557"/>
      <c r="C67" s="557"/>
      <c r="D67" s="549"/>
      <c r="E67" s="547"/>
      <c r="F67" s="551"/>
      <c r="G67" s="366"/>
      <c r="H67" s="545"/>
      <c r="I67" s="545"/>
      <c r="J67" s="599"/>
      <c r="K67" s="599"/>
      <c r="L67" s="599"/>
      <c r="M67" s="588"/>
      <c r="N67" s="34"/>
      <c r="O67" s="34"/>
    </row>
    <row r="68" spans="1:169">
      <c r="A68" s="555"/>
      <c r="B68" s="557"/>
      <c r="C68" s="557"/>
      <c r="D68" s="549"/>
      <c r="E68" s="547"/>
      <c r="F68" s="551"/>
      <c r="G68" s="366"/>
      <c r="H68" s="545"/>
      <c r="I68" s="545"/>
      <c r="J68" s="599"/>
      <c r="K68" s="599"/>
      <c r="L68" s="599"/>
      <c r="M68" s="588"/>
      <c r="N68" s="34"/>
      <c r="O68" s="34"/>
    </row>
    <row r="69" spans="1:169" ht="15.75" thickBot="1">
      <c r="A69" s="555"/>
      <c r="B69" s="557"/>
      <c r="C69" s="557"/>
      <c r="D69" s="549"/>
      <c r="E69" s="547"/>
      <c r="F69" s="551"/>
      <c r="G69" s="366"/>
      <c r="H69" s="545"/>
      <c r="I69" s="545"/>
      <c r="J69" s="600"/>
      <c r="K69" s="600"/>
      <c r="L69" s="600"/>
      <c r="M69" s="588"/>
      <c r="N69" s="34"/>
      <c r="O69" s="34"/>
    </row>
    <row r="70" spans="1:169" s="26" customFormat="1" ht="12.75" customHeight="1">
      <c r="A70" s="555">
        <f>'7- Mapa Final'!A70</f>
        <v>6</v>
      </c>
      <c r="B70" s="557" t="str">
        <f>'7- Mapa Final'!B70</f>
        <v>Ofrecer, prometer, entregar, aceptar o solicitar una ventaja indebida  para compartir, obtener y/o divulgar información reservada o privelegiada de los aspirantes y de la entidad en cualquier etapa del proceso de selección, en beneficio de un interés personal o de un tercero.</v>
      </c>
      <c r="C70" s="557" t="str">
        <f>'7- Mapa Final'!C70</f>
        <v>Cuando por  interés indebido propio o de un tercero se influye en el operador del proceso de selección para que se divulgue información parcial o especifica relacionada con el contenido y confidencialidad de las pruebas, los análisis técnicos y psicométricos de los resultados de las pruebas y suministro de información reservada o personal de uno o varios aspirantes, que conlleven la modificación inadecuada de resultados y favorecimiento de aspirantes en los registros de elegibles.</v>
      </c>
      <c r="D70" s="576" t="str">
        <f>'7- Mapa Final'!J70</f>
        <v>Muy Baja - 1</v>
      </c>
      <c r="E70" s="577" t="str">
        <f>'7- Mapa Final'!K70</f>
        <v>Moderado - 3</v>
      </c>
      <c r="F70" s="551" t="str">
        <f>'7- Mapa Final'!M70</f>
        <v>Moderado - 3</v>
      </c>
      <c r="G70" s="366" t="s">
        <v>400</v>
      </c>
      <c r="H70" s="545"/>
      <c r="I70" s="545"/>
      <c r="J70" s="598" t="s">
        <v>8</v>
      </c>
      <c r="K70" s="601">
        <v>45566</v>
      </c>
      <c r="L70" s="601">
        <v>45657</v>
      </c>
      <c r="M70" s="560" t="s">
        <v>525</v>
      </c>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c r="DW70" s="34"/>
      <c r="DX70" s="34"/>
      <c r="DY70" s="34"/>
      <c r="DZ70" s="34"/>
      <c r="EA70" s="34"/>
      <c r="EB70" s="34"/>
      <c r="EC70" s="34"/>
      <c r="ED70" s="34"/>
      <c r="EE70" s="34"/>
      <c r="EF70" s="34"/>
      <c r="EG70" s="34"/>
      <c r="EH70" s="34"/>
      <c r="EI70" s="34"/>
      <c r="EJ70" s="34"/>
      <c r="EK70" s="34"/>
      <c r="EL70" s="34"/>
      <c r="EM70" s="34"/>
      <c r="EN70" s="34"/>
      <c r="EO70" s="34"/>
      <c r="EP70" s="34"/>
      <c r="EQ70" s="34"/>
      <c r="ER70" s="34"/>
      <c r="ES70" s="34"/>
      <c r="ET70" s="34"/>
      <c r="EU70" s="34"/>
      <c r="EV70" s="34"/>
      <c r="EW70" s="34"/>
      <c r="EX70" s="34"/>
      <c r="EY70" s="34"/>
      <c r="EZ70" s="34"/>
      <c r="FA70" s="34"/>
      <c r="FB70" s="34"/>
      <c r="FC70" s="34"/>
      <c r="FD70" s="34"/>
      <c r="FE70" s="34"/>
      <c r="FF70" s="34"/>
      <c r="FG70" s="34"/>
      <c r="FH70" s="34"/>
      <c r="FI70" s="34"/>
      <c r="FJ70" s="34"/>
      <c r="FK70" s="34"/>
      <c r="FL70" s="34"/>
      <c r="FM70" s="34"/>
    </row>
    <row r="71" spans="1:169" s="26" customFormat="1" ht="12.75" customHeight="1">
      <c r="A71" s="555"/>
      <c r="B71" s="557"/>
      <c r="C71" s="557"/>
      <c r="D71" s="549"/>
      <c r="E71" s="547"/>
      <c r="F71" s="551"/>
      <c r="G71" s="366"/>
      <c r="H71" s="545"/>
      <c r="I71" s="545"/>
      <c r="J71" s="599"/>
      <c r="K71" s="599"/>
      <c r="L71" s="599"/>
      <c r="M71" s="560"/>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c r="DW71" s="34"/>
      <c r="DX71" s="34"/>
      <c r="DY71" s="34"/>
      <c r="DZ71" s="34"/>
      <c r="EA71" s="34"/>
      <c r="EB71" s="34"/>
      <c r="EC71" s="34"/>
      <c r="ED71" s="34"/>
      <c r="EE71" s="34"/>
      <c r="EF71" s="34"/>
      <c r="EG71" s="34"/>
      <c r="EH71" s="34"/>
      <c r="EI71" s="34"/>
      <c r="EJ71" s="34"/>
      <c r="EK71" s="34"/>
      <c r="EL71" s="34"/>
      <c r="EM71" s="34"/>
      <c r="EN71" s="34"/>
      <c r="EO71" s="34"/>
      <c r="EP71" s="34"/>
      <c r="EQ71" s="34"/>
      <c r="ER71" s="34"/>
      <c r="ES71" s="34"/>
      <c r="ET71" s="34"/>
      <c r="EU71" s="34"/>
      <c r="EV71" s="34"/>
      <c r="EW71" s="34"/>
      <c r="EX71" s="34"/>
      <c r="EY71" s="34"/>
      <c r="EZ71" s="34"/>
      <c r="FA71" s="34"/>
      <c r="FB71" s="34"/>
      <c r="FC71" s="34"/>
      <c r="FD71" s="34"/>
      <c r="FE71" s="34"/>
      <c r="FF71" s="34"/>
      <c r="FG71" s="34"/>
      <c r="FH71" s="34"/>
      <c r="FI71" s="34"/>
      <c r="FJ71" s="34"/>
      <c r="FK71" s="34"/>
      <c r="FL71" s="34"/>
      <c r="FM71" s="34"/>
    </row>
    <row r="72" spans="1:169" s="26" customFormat="1" ht="12.75" customHeight="1">
      <c r="A72" s="555"/>
      <c r="B72" s="557"/>
      <c r="C72" s="557"/>
      <c r="D72" s="549"/>
      <c r="E72" s="547"/>
      <c r="F72" s="551"/>
      <c r="G72" s="366"/>
      <c r="H72" s="545"/>
      <c r="I72" s="545"/>
      <c r="J72" s="599"/>
      <c r="K72" s="599"/>
      <c r="L72" s="599"/>
      <c r="M72" s="560"/>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c r="DW72" s="34"/>
      <c r="DX72" s="34"/>
      <c r="DY72" s="34"/>
      <c r="DZ72" s="34"/>
      <c r="EA72" s="34"/>
      <c r="EB72" s="34"/>
      <c r="EC72" s="34"/>
      <c r="ED72" s="34"/>
      <c r="EE72" s="34"/>
      <c r="EF72" s="34"/>
      <c r="EG72" s="34"/>
      <c r="EH72" s="34"/>
      <c r="EI72" s="34"/>
      <c r="EJ72" s="34"/>
      <c r="EK72" s="34"/>
      <c r="EL72" s="34"/>
      <c r="EM72" s="34"/>
      <c r="EN72" s="34"/>
      <c r="EO72" s="34"/>
      <c r="EP72" s="34"/>
      <c r="EQ72" s="34"/>
      <c r="ER72" s="34"/>
      <c r="ES72" s="34"/>
      <c r="ET72" s="34"/>
      <c r="EU72" s="34"/>
      <c r="EV72" s="34"/>
      <c r="EW72" s="34"/>
      <c r="EX72" s="34"/>
      <c r="EY72" s="34"/>
      <c r="EZ72" s="34"/>
      <c r="FA72" s="34"/>
      <c r="FB72" s="34"/>
      <c r="FC72" s="34"/>
      <c r="FD72" s="34"/>
      <c r="FE72" s="34"/>
      <c r="FF72" s="34"/>
      <c r="FG72" s="34"/>
      <c r="FH72" s="34"/>
      <c r="FI72" s="34"/>
      <c r="FJ72" s="34"/>
      <c r="FK72" s="34"/>
      <c r="FL72" s="34"/>
      <c r="FM72" s="34"/>
    </row>
    <row r="73" spans="1:169" s="26" customFormat="1" ht="12.75" customHeight="1">
      <c r="A73" s="555"/>
      <c r="B73" s="557"/>
      <c r="C73" s="557"/>
      <c r="D73" s="549"/>
      <c r="E73" s="547"/>
      <c r="F73" s="551"/>
      <c r="G73" s="366"/>
      <c r="H73" s="545"/>
      <c r="I73" s="545"/>
      <c r="J73" s="599"/>
      <c r="K73" s="599"/>
      <c r="L73" s="599"/>
      <c r="M73" s="560"/>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c r="DW73" s="34"/>
      <c r="DX73" s="34"/>
      <c r="DY73" s="34"/>
      <c r="DZ73" s="34"/>
      <c r="EA73" s="34"/>
      <c r="EB73" s="34"/>
      <c r="EC73" s="34"/>
      <c r="ED73" s="34"/>
      <c r="EE73" s="34"/>
      <c r="EF73" s="34"/>
      <c r="EG73" s="34"/>
      <c r="EH73" s="34"/>
      <c r="EI73" s="34"/>
      <c r="EJ73" s="34"/>
      <c r="EK73" s="34"/>
      <c r="EL73" s="34"/>
      <c r="EM73" s="34"/>
      <c r="EN73" s="34"/>
      <c r="EO73" s="34"/>
      <c r="EP73" s="34"/>
      <c r="EQ73" s="34"/>
      <c r="ER73" s="34"/>
      <c r="ES73" s="34"/>
      <c r="ET73" s="34"/>
      <c r="EU73" s="34"/>
      <c r="EV73" s="34"/>
      <c r="EW73" s="34"/>
      <c r="EX73" s="34"/>
      <c r="EY73" s="34"/>
      <c r="EZ73" s="34"/>
      <c r="FA73" s="34"/>
      <c r="FB73" s="34"/>
      <c r="FC73" s="34"/>
      <c r="FD73" s="34"/>
      <c r="FE73" s="34"/>
      <c r="FF73" s="34"/>
      <c r="FG73" s="34"/>
      <c r="FH73" s="34"/>
      <c r="FI73" s="34"/>
      <c r="FJ73" s="34"/>
      <c r="FK73" s="34"/>
      <c r="FL73" s="34"/>
      <c r="FM73" s="34"/>
    </row>
    <row r="74" spans="1:169" s="26" customFormat="1" ht="13.5" customHeight="1">
      <c r="A74" s="555"/>
      <c r="B74" s="557"/>
      <c r="C74" s="557"/>
      <c r="D74" s="549"/>
      <c r="E74" s="547"/>
      <c r="F74" s="551"/>
      <c r="G74" s="366"/>
      <c r="H74" s="545"/>
      <c r="I74" s="545"/>
      <c r="J74" s="599"/>
      <c r="K74" s="599"/>
      <c r="L74" s="599"/>
      <c r="M74" s="560"/>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c r="DW74" s="34"/>
      <c r="DX74" s="34"/>
      <c r="DY74" s="34"/>
      <c r="DZ74" s="34"/>
      <c r="EA74" s="34"/>
      <c r="EB74" s="34"/>
      <c r="EC74" s="34"/>
      <c r="ED74" s="34"/>
      <c r="EE74" s="34"/>
      <c r="EF74" s="34"/>
      <c r="EG74" s="34"/>
      <c r="EH74" s="34"/>
      <c r="EI74" s="34"/>
      <c r="EJ74" s="34"/>
      <c r="EK74" s="34"/>
      <c r="EL74" s="34"/>
      <c r="EM74" s="34"/>
      <c r="EN74" s="34"/>
      <c r="EO74" s="34"/>
      <c r="EP74" s="34"/>
      <c r="EQ74" s="34"/>
      <c r="ER74" s="34"/>
      <c r="ES74" s="34"/>
      <c r="ET74" s="34"/>
      <c r="EU74" s="34"/>
      <c r="EV74" s="34"/>
      <c r="EW74" s="34"/>
      <c r="EX74" s="34"/>
      <c r="EY74" s="34"/>
      <c r="EZ74" s="34"/>
      <c r="FA74" s="34"/>
      <c r="FB74" s="34"/>
      <c r="FC74" s="34"/>
      <c r="FD74" s="34"/>
      <c r="FE74" s="34"/>
      <c r="FF74" s="34"/>
      <c r="FG74" s="34"/>
      <c r="FH74" s="34"/>
      <c r="FI74" s="34"/>
      <c r="FJ74" s="34"/>
      <c r="FK74" s="34"/>
      <c r="FL74" s="34"/>
      <c r="FM74" s="34"/>
    </row>
    <row r="75" spans="1:169">
      <c r="A75" s="555"/>
      <c r="B75" s="557"/>
      <c r="C75" s="557"/>
      <c r="D75" s="549"/>
      <c r="E75" s="547"/>
      <c r="F75" s="551"/>
      <c r="G75" s="366"/>
      <c r="H75" s="545"/>
      <c r="I75" s="545"/>
      <c r="J75" s="599"/>
      <c r="K75" s="599"/>
      <c r="L75" s="599"/>
      <c r="M75" s="560"/>
      <c r="N75" s="34"/>
      <c r="O75" s="34"/>
    </row>
    <row r="76" spans="1:169">
      <c r="A76" s="555"/>
      <c r="B76" s="557"/>
      <c r="C76" s="557"/>
      <c r="D76" s="549"/>
      <c r="E76" s="547"/>
      <c r="F76" s="551"/>
      <c r="G76" s="366"/>
      <c r="H76" s="545"/>
      <c r="I76" s="545"/>
      <c r="J76" s="599"/>
      <c r="K76" s="599"/>
      <c r="L76" s="599"/>
      <c r="M76" s="560"/>
      <c r="N76" s="34"/>
      <c r="O76" s="34"/>
    </row>
    <row r="77" spans="1:169">
      <c r="A77" s="555"/>
      <c r="B77" s="557"/>
      <c r="C77" s="557"/>
      <c r="D77" s="549"/>
      <c r="E77" s="547"/>
      <c r="F77" s="551"/>
      <c r="G77" s="366"/>
      <c r="H77" s="545"/>
      <c r="I77" s="545"/>
      <c r="J77" s="599"/>
      <c r="K77" s="599"/>
      <c r="L77" s="599"/>
      <c r="M77" s="560"/>
      <c r="N77" s="34"/>
      <c r="O77" s="34"/>
    </row>
    <row r="78" spans="1:169">
      <c r="A78" s="555"/>
      <c r="B78" s="557"/>
      <c r="C78" s="557"/>
      <c r="D78" s="549"/>
      <c r="E78" s="547"/>
      <c r="F78" s="551"/>
      <c r="G78" s="366"/>
      <c r="H78" s="545"/>
      <c r="I78" s="545"/>
      <c r="J78" s="599"/>
      <c r="K78" s="599"/>
      <c r="L78" s="599"/>
      <c r="M78" s="560"/>
      <c r="N78" s="34"/>
      <c r="O78" s="34"/>
    </row>
    <row r="79" spans="1:169" ht="15.75" thickBot="1">
      <c r="A79" s="555"/>
      <c r="B79" s="557"/>
      <c r="C79" s="557"/>
      <c r="D79" s="549"/>
      <c r="E79" s="547"/>
      <c r="F79" s="551"/>
      <c r="G79" s="366"/>
      <c r="H79" s="545"/>
      <c r="I79" s="545"/>
      <c r="J79" s="600"/>
      <c r="K79" s="600"/>
      <c r="L79" s="600"/>
      <c r="M79" s="561"/>
      <c r="N79" s="34"/>
      <c r="O79" s="34"/>
    </row>
  </sheetData>
  <mergeCells count="108">
    <mergeCell ref="J50:J59"/>
    <mergeCell ref="A50:A59"/>
    <mergeCell ref="B50:B59"/>
    <mergeCell ref="C50:C59"/>
    <mergeCell ref="D50:D59"/>
    <mergeCell ref="E50:E59"/>
    <mergeCell ref="A70:A79"/>
    <mergeCell ref="B70:B79"/>
    <mergeCell ref="C70:C79"/>
    <mergeCell ref="D70:D79"/>
    <mergeCell ref="E70:E79"/>
    <mergeCell ref="F70:F79"/>
    <mergeCell ref="G70:G79"/>
    <mergeCell ref="M70:M79"/>
    <mergeCell ref="J60:J69"/>
    <mergeCell ref="K60:K69"/>
    <mergeCell ref="L60:L69"/>
    <mergeCell ref="M60:M69"/>
    <mergeCell ref="F60:F69"/>
    <mergeCell ref="G60:G69"/>
    <mergeCell ref="H60:H69"/>
    <mergeCell ref="I60:I69"/>
    <mergeCell ref="H70:H79"/>
    <mergeCell ref="I70:I79"/>
    <mergeCell ref="J70:J79"/>
    <mergeCell ref="K70:K79"/>
    <mergeCell ref="L70:L79"/>
    <mergeCell ref="A60:A69"/>
    <mergeCell ref="B60:B69"/>
    <mergeCell ref="C60:C69"/>
    <mergeCell ref="D60:D69"/>
    <mergeCell ref="E60:E69"/>
    <mergeCell ref="L30:L39"/>
    <mergeCell ref="M30:M39"/>
    <mergeCell ref="A40:A49"/>
    <mergeCell ref="B40:B49"/>
    <mergeCell ref="C40:C49"/>
    <mergeCell ref="D40:D49"/>
    <mergeCell ref="E40:E49"/>
    <mergeCell ref="F40:F49"/>
    <mergeCell ref="M40:M49"/>
    <mergeCell ref="G40:G49"/>
    <mergeCell ref="H40:H49"/>
    <mergeCell ref="I40:I49"/>
    <mergeCell ref="J40:J49"/>
    <mergeCell ref="K40:K49"/>
    <mergeCell ref="L40:L49"/>
    <mergeCell ref="K50:K59"/>
    <mergeCell ref="L50:L59"/>
    <mergeCell ref="M50:M59"/>
    <mergeCell ref="F50:F59"/>
    <mergeCell ref="G50:G59"/>
    <mergeCell ref="H50:H59"/>
    <mergeCell ref="I50:I59"/>
    <mergeCell ref="M10:M19"/>
    <mergeCell ref="F20:F29"/>
    <mergeCell ref="J30:J39"/>
    <mergeCell ref="K30:K39"/>
    <mergeCell ref="M20:M29"/>
    <mergeCell ref="A30:A39"/>
    <mergeCell ref="B30:B39"/>
    <mergeCell ref="C30:C39"/>
    <mergeCell ref="D30:D39"/>
    <mergeCell ref="E30:E39"/>
    <mergeCell ref="F30:F39"/>
    <mergeCell ref="G30:G39"/>
    <mergeCell ref="H30:H39"/>
    <mergeCell ref="I30:I39"/>
    <mergeCell ref="G20:G29"/>
    <mergeCell ref="H20:H29"/>
    <mergeCell ref="I20:I29"/>
    <mergeCell ref="J20:J29"/>
    <mergeCell ref="K20:K29"/>
    <mergeCell ref="L20:L29"/>
    <mergeCell ref="C10:C19"/>
    <mergeCell ref="D10:D19"/>
    <mergeCell ref="E10:E19"/>
    <mergeCell ref="G10:G19"/>
    <mergeCell ref="F10:F19"/>
    <mergeCell ref="A20:A29"/>
    <mergeCell ref="B20:B29"/>
    <mergeCell ref="C20:C29"/>
    <mergeCell ref="D20:D29"/>
    <mergeCell ref="E20:E29"/>
    <mergeCell ref="M7:M8"/>
    <mergeCell ref="H10:H19"/>
    <mergeCell ref="I10:I19"/>
    <mergeCell ref="J10:J19"/>
    <mergeCell ref="K10:K19"/>
    <mergeCell ref="L10:L19"/>
    <mergeCell ref="A1:B2"/>
    <mergeCell ref="C1:J3"/>
    <mergeCell ref="K1:M3"/>
    <mergeCell ref="A4:B4"/>
    <mergeCell ref="C4:M4"/>
    <mergeCell ref="A5:B5"/>
    <mergeCell ref="C5:M5"/>
    <mergeCell ref="A6:B6"/>
    <mergeCell ref="C6:M6"/>
    <mergeCell ref="A7:C7"/>
    <mergeCell ref="D7:F7"/>
    <mergeCell ref="G7:G8"/>
    <mergeCell ref="H7:H8"/>
    <mergeCell ref="I7:J7"/>
    <mergeCell ref="K7:L7"/>
    <mergeCell ref="A9:G9"/>
    <mergeCell ref="A10:A19"/>
    <mergeCell ref="B10:B19"/>
  </mergeCells>
  <conditionalFormatting sqref="A7:B7">
    <cfRule type="containsText" dxfId="55" priority="203" operator="containsText" text="3- Moderado">
      <formula>NOT(ISERROR(SEARCH("3- Moderado",A7)))</formula>
    </cfRule>
    <cfRule type="containsText" dxfId="54" priority="204" operator="containsText" text="6- Moderado">
      <formula>NOT(ISERROR(SEARCH("6- Moderado",A7)))</formula>
    </cfRule>
    <cfRule type="containsText" dxfId="53" priority="205" operator="containsText" text="4- Moderado">
      <formula>NOT(ISERROR(SEARCH("4- Moderado",A7)))</formula>
    </cfRule>
    <cfRule type="containsText" dxfId="52" priority="206" operator="containsText" text="3- Bajo">
      <formula>NOT(ISERROR(SEARCH("3- Bajo",A7)))</formula>
    </cfRule>
    <cfRule type="containsText" dxfId="51" priority="207" operator="containsText" text="4- Bajo">
      <formula>NOT(ISERROR(SEARCH("4- Bajo",A7)))</formula>
    </cfRule>
    <cfRule type="containsText" dxfId="50" priority="208" operator="containsText" text="1- Bajo">
      <formula>NOT(ISERROR(SEARCH("1- Bajo",A7)))</formula>
    </cfRule>
  </conditionalFormatting>
  <conditionalFormatting sqref="A10:E10 A20:E20">
    <cfRule type="containsText" dxfId="49" priority="197" operator="containsText" text="3- Moderado">
      <formula>NOT(ISERROR(SEARCH("3- Moderado",A10)))</formula>
    </cfRule>
    <cfRule type="containsText" dxfId="48" priority="198" operator="containsText" text="6- Moderado">
      <formula>NOT(ISERROR(SEARCH("6- Moderado",A10)))</formula>
    </cfRule>
    <cfRule type="containsText" dxfId="47" priority="199" operator="containsText" text="4- Moderado">
      <formula>NOT(ISERROR(SEARCH("4- Moderado",A10)))</formula>
    </cfRule>
    <cfRule type="containsText" dxfId="46" priority="200" operator="containsText" text="3- Bajo">
      <formula>NOT(ISERROR(SEARCH("3- Bajo",A10)))</formula>
    </cfRule>
    <cfRule type="containsText" dxfId="45" priority="201" operator="containsText" text="4- Bajo">
      <formula>NOT(ISERROR(SEARCH("4- Bajo",A10)))</formula>
    </cfRule>
    <cfRule type="containsText" dxfId="44" priority="202" operator="containsText" text="1- Bajo">
      <formula>NOT(ISERROR(SEARCH("1- Bajo",A10)))</formula>
    </cfRule>
  </conditionalFormatting>
  <conditionalFormatting sqref="A30:E30">
    <cfRule type="containsText" dxfId="43" priority="151" operator="containsText" text="3- Moderado">
      <formula>NOT(ISERROR(SEARCH("3- Moderado",A30)))</formula>
    </cfRule>
    <cfRule type="containsText" dxfId="42" priority="152" operator="containsText" text="6- Moderado">
      <formula>NOT(ISERROR(SEARCH("6- Moderado",A30)))</formula>
    </cfRule>
    <cfRule type="containsText" dxfId="41" priority="153" operator="containsText" text="4- Moderado">
      <formula>NOT(ISERROR(SEARCH("4- Moderado",A30)))</formula>
    </cfRule>
    <cfRule type="containsText" dxfId="40" priority="154" operator="containsText" text="3- Bajo">
      <formula>NOT(ISERROR(SEARCH("3- Bajo",A30)))</formula>
    </cfRule>
    <cfRule type="containsText" dxfId="39" priority="155" operator="containsText" text="4- Bajo">
      <formula>NOT(ISERROR(SEARCH("4- Bajo",A30)))</formula>
    </cfRule>
    <cfRule type="containsText" dxfId="38" priority="156" operator="containsText" text="1- Bajo">
      <formula>NOT(ISERROR(SEARCH("1- Bajo",A30)))</formula>
    </cfRule>
  </conditionalFormatting>
  <conditionalFormatting sqref="A40:E40 A50:E50">
    <cfRule type="containsText" dxfId="37" priority="123" operator="containsText" text="3- Moderado">
      <formula>NOT(ISERROR(SEARCH("3- Moderado",A40)))</formula>
    </cfRule>
    <cfRule type="containsText" dxfId="36" priority="124" operator="containsText" text="6- Moderado">
      <formula>NOT(ISERROR(SEARCH("6- Moderado",A40)))</formula>
    </cfRule>
    <cfRule type="containsText" dxfId="35" priority="125" operator="containsText" text="4- Moderado">
      <formula>NOT(ISERROR(SEARCH("4- Moderado",A40)))</formula>
    </cfRule>
    <cfRule type="containsText" dxfId="34" priority="126" operator="containsText" text="3- Bajo">
      <formula>NOT(ISERROR(SEARCH("3- Bajo",A40)))</formula>
    </cfRule>
    <cfRule type="containsText" dxfId="33" priority="127" operator="containsText" text="4- Bajo">
      <formula>NOT(ISERROR(SEARCH("4- Bajo",A40)))</formula>
    </cfRule>
    <cfRule type="containsText" dxfId="32" priority="128" operator="containsText" text="1- Bajo">
      <formula>NOT(ISERROR(SEARCH("1- Bajo",A40)))</formula>
    </cfRule>
  </conditionalFormatting>
  <conditionalFormatting sqref="A60:E60">
    <cfRule type="containsText" dxfId="31" priority="95" operator="containsText" text="3- Moderado">
      <formula>NOT(ISERROR(SEARCH("3- Moderado",A60)))</formula>
    </cfRule>
    <cfRule type="containsText" dxfId="30" priority="96" operator="containsText" text="6- Moderado">
      <formula>NOT(ISERROR(SEARCH("6- Moderado",A60)))</formula>
    </cfRule>
    <cfRule type="containsText" dxfId="29" priority="97" operator="containsText" text="4- Moderado">
      <formula>NOT(ISERROR(SEARCH("4- Moderado",A60)))</formula>
    </cfRule>
    <cfRule type="containsText" dxfId="28" priority="98" operator="containsText" text="3- Bajo">
      <formula>NOT(ISERROR(SEARCH("3- Bajo",A60)))</formula>
    </cfRule>
    <cfRule type="containsText" dxfId="27" priority="99" operator="containsText" text="4- Bajo">
      <formula>NOT(ISERROR(SEARCH("4- Bajo",A60)))</formula>
    </cfRule>
    <cfRule type="containsText" dxfId="26" priority="100" operator="containsText" text="1- Bajo">
      <formula>NOT(ISERROR(SEARCH("1- Bajo",A60)))</formula>
    </cfRule>
  </conditionalFormatting>
  <conditionalFormatting sqref="A70:E70">
    <cfRule type="containsText" dxfId="25" priority="67" operator="containsText" text="3- Moderado">
      <formula>NOT(ISERROR(SEARCH("3- Moderado",A70)))</formula>
    </cfRule>
    <cfRule type="containsText" dxfId="24" priority="68" operator="containsText" text="6- Moderado">
      <formula>NOT(ISERROR(SEARCH("6- Moderado",A70)))</formula>
    </cfRule>
    <cfRule type="containsText" dxfId="23" priority="69" operator="containsText" text="4- Moderado">
      <formula>NOT(ISERROR(SEARCH("4- Moderado",A70)))</formula>
    </cfRule>
    <cfRule type="containsText" dxfId="22" priority="70" operator="containsText" text="3- Bajo">
      <formula>NOT(ISERROR(SEARCH("3- Bajo",A70)))</formula>
    </cfRule>
    <cfRule type="containsText" dxfId="21" priority="71" operator="containsText" text="4- Bajo">
      <formula>NOT(ISERROR(SEARCH("4- Bajo",A70)))</formula>
    </cfRule>
    <cfRule type="containsText" dxfId="20" priority="72" operator="containsText" text="1- Bajo">
      <formula>NOT(ISERROR(SEARCH("1- Bajo",A70)))</formula>
    </cfRule>
  </conditionalFormatting>
  <conditionalFormatting sqref="C8:F8">
    <cfRule type="containsText" dxfId="19" priority="169" operator="containsText" text="3- Moderado">
      <formula>NOT(ISERROR(SEARCH("3- Moderado",C8)))</formula>
    </cfRule>
    <cfRule type="containsText" dxfId="18" priority="170" operator="containsText" text="6- Moderado">
      <formula>NOT(ISERROR(SEARCH("6- Moderado",C8)))</formula>
    </cfRule>
    <cfRule type="containsText" dxfId="17" priority="171" operator="containsText" text="4- Moderado">
      <formula>NOT(ISERROR(SEARCH("4- Moderado",C8)))</formula>
    </cfRule>
    <cfRule type="containsText" dxfId="16" priority="172" operator="containsText" text="3- Bajo">
      <formula>NOT(ISERROR(SEARCH("3- Bajo",C8)))</formula>
    </cfRule>
    <cfRule type="containsText" dxfId="15" priority="173" operator="containsText" text="4- Bajo">
      <formula>NOT(ISERROR(SEARCH("4- Bajo",C8)))</formula>
    </cfRule>
    <cfRule type="containsText" dxfId="14" priority="174" operator="containsText" text="1- Bajo">
      <formula>NOT(ISERROR(SEARCH("1- Bajo",C8)))</formula>
    </cfRule>
  </conditionalFormatting>
  <conditionalFormatting sqref="D10:D79">
    <cfRule type="containsText" dxfId="13" priority="5" operator="containsText" text="Muy Alta">
      <formula>NOT(ISERROR(SEARCH("Muy Alta",D10)))</formula>
    </cfRule>
    <cfRule type="containsText" dxfId="12" priority="6" operator="containsText" text="Alta">
      <formula>NOT(ISERROR(SEARCH("Alta",D10)))</formula>
    </cfRule>
    <cfRule type="containsText" dxfId="11" priority="7" operator="containsText" text="Baja">
      <formula>NOT(ISERROR(SEARCH("Baja",D10)))</formula>
    </cfRule>
    <cfRule type="containsText" dxfId="10" priority="8" operator="containsText" text="Muy Baja">
      <formula>NOT(ISERROR(SEARCH("Muy Baja",D10)))</formula>
    </cfRule>
    <cfRule type="containsText" dxfId="9" priority="10" operator="containsText" text="Media">
      <formula>NOT(ISERROR(SEARCH("Media",D10)))</formula>
    </cfRule>
  </conditionalFormatting>
  <conditionalFormatting sqref="E10:E79">
    <cfRule type="containsText" dxfId="8" priority="1" operator="containsText" text="Catastrófico">
      <formula>NOT(ISERROR(SEARCH("Catastrófico",E10)))</formula>
    </cfRule>
    <cfRule type="containsText" dxfId="7" priority="2" operator="containsText" text="Mayor">
      <formula>NOT(ISERROR(SEARCH("Mayor",E10)))</formula>
    </cfRule>
    <cfRule type="containsText" dxfId="6" priority="3" operator="containsText" text="Menor">
      <formula>NOT(ISERROR(SEARCH("Menor",E10)))</formula>
    </cfRule>
    <cfRule type="containsText" dxfId="5" priority="4" operator="containsText" text="Leve">
      <formula>NOT(ISERROR(SEARCH("Leve",E10)))</formula>
    </cfRule>
  </conditionalFormatting>
  <conditionalFormatting sqref="E10:F79">
    <cfRule type="containsText" dxfId="4" priority="9" operator="containsText" text="Moderado">
      <formula>NOT(ISERROR(SEARCH("Moderado",E10)))</formula>
    </cfRule>
  </conditionalFormatting>
  <conditionalFormatting sqref="F10:F29">
    <cfRule type="colorScale" priority="214">
      <colorScale>
        <cfvo type="min"/>
        <cfvo type="max"/>
        <color rgb="FFFF7128"/>
        <color rgb="FFFFEF9C"/>
      </colorScale>
    </cfRule>
  </conditionalFormatting>
  <conditionalFormatting sqref="F10:F79">
    <cfRule type="containsText" dxfId="3" priority="24" operator="containsText" text="Bajo">
      <formula>NOT(ISERROR(SEARCH("Bajo",F10)))</formula>
    </cfRule>
    <cfRule type="containsText" dxfId="2" priority="25" operator="containsText" text="Moderado">
      <formula>NOT(ISERROR(SEARCH("Moderado",F10)))</formula>
    </cfRule>
    <cfRule type="containsText" dxfId="1" priority="26" operator="containsText" text="Alto">
      <formula>NOT(ISERROR(SEARCH("Alto",F10)))</formula>
    </cfRule>
    <cfRule type="containsText" dxfId="0" priority="27" operator="containsText" text="Extremo">
      <formula>NOT(ISERROR(SEARCH("Extremo",F10)))</formula>
    </cfRule>
  </conditionalFormatting>
  <conditionalFormatting sqref="F30:F39">
    <cfRule type="colorScale" priority="168">
      <colorScale>
        <cfvo type="min"/>
        <cfvo type="max"/>
        <color rgb="FFFF7128"/>
        <color rgb="FFFFEF9C"/>
      </colorScale>
    </cfRule>
  </conditionalFormatting>
  <conditionalFormatting sqref="F40:F59">
    <cfRule type="colorScale" priority="140">
      <colorScale>
        <cfvo type="min"/>
        <cfvo type="max"/>
        <color rgb="FFFF7128"/>
        <color rgb="FFFFEF9C"/>
      </colorScale>
    </cfRule>
  </conditionalFormatting>
  <conditionalFormatting sqref="F60:F69">
    <cfRule type="colorScale" priority="112">
      <colorScale>
        <cfvo type="min"/>
        <cfvo type="max"/>
        <color rgb="FFFF7128"/>
        <color rgb="FFFFEF9C"/>
      </colorScale>
    </cfRule>
  </conditionalFormatting>
  <conditionalFormatting sqref="F70:F79">
    <cfRule type="colorScale" priority="1442">
      <colorScale>
        <cfvo type="min"/>
        <cfvo type="max"/>
        <color rgb="FFFF7128"/>
        <color rgb="FFFFEF9C"/>
      </colorScale>
    </cfRule>
  </conditionalFormatting>
  <dataValidations count="4">
    <dataValidation allowBlank="1" showInputMessage="1" showErrorMessage="1" prompt="Registrar qué factor  que ocasina el riesgo: un facot identtficado el contexto._x000a_O  personas, recursos, estilo de direccion , factores externos, , codiciones ambientales" sqref="C8" xr:uid="{00000000-0002-0000-0C00-000000000000}"/>
    <dataValidation allowBlank="1" showInputMessage="1" showErrorMessage="1" prompt="Describir las actividades que se van a desarrollar para el proyecto" sqref="H7" xr:uid="{00000000-0002-0000-0C00-000001000000}"/>
    <dataValidation allowBlank="1" showInputMessage="1" showErrorMessage="1" prompt="Seleccionar si el responsable es el responsable de las acciones es el nivel central" sqref="I7:I8" xr:uid="{00000000-0002-0000-0C00-000002000000}"/>
    <dataValidation allowBlank="1" showInputMessage="1" showErrorMessage="1" prompt="seleccionar si el responsable de ejecutar las acciones es el nivel central" sqref="J8" xr:uid="{00000000-0002-0000-0C00-000003000000}"/>
  </dataValidations>
  <printOptions horizontalCentered="1"/>
  <pageMargins left="0.70866141732283472" right="0.70866141732283472" top="0.74803149606299213" bottom="0.74803149606299213" header="0.31496062992125984" footer="0.31496062992125984"/>
  <pageSetup scale="10" fitToHeight="0" orientation="landscape" horizontalDpi="4294967294"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C78F0B0E-B7D1-470C-9BAB-B528D9231377}">
          <x14:formula1>
            <xm:f>'9- Matriz de Calor '!$S$8:$S$11</xm:f>
          </x14:formula1>
          <xm:sqref>G10:G79</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F8BF5341F33FD841A1290077EA2FF5AF" ma:contentTypeVersion="15" ma:contentTypeDescription="Crear nuevo documento." ma:contentTypeScope="" ma:versionID="d5232743e0fea6eddc658c83df8b530b">
  <xsd:schema xmlns:xsd="http://www.w3.org/2001/XMLSchema" xmlns:xs="http://www.w3.org/2001/XMLSchema" xmlns:p="http://schemas.microsoft.com/office/2006/metadata/properties" xmlns:ns2="1f8d7d97-b52e-4e8e-add1-cddb6c7f9c6e" xmlns:ns3="ebe62426-be44-4ac6-b4e7-c6e91301097f" targetNamespace="http://schemas.microsoft.com/office/2006/metadata/properties" ma:root="true" ma:fieldsID="2d4cc1759981efddae7a68e803d5e4e8" ns2:_="" ns3:_="">
    <xsd:import namespace="1f8d7d97-b52e-4e8e-add1-cddb6c7f9c6e"/>
    <xsd:import namespace="ebe62426-be44-4ac6-b4e7-c6e91301097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8d7d97-b52e-4e8e-add1-cddb6c7f9c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Etiquetas de imagen" ma:readOnly="false" ma:fieldId="{5cf76f15-5ced-4ddc-b409-7134ff3c332f}" ma:taxonomyMulti="true" ma:sspId="e31b1466-370e-4680-8e95-6fcae1d3fa8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be62426-be44-4ac6-b4e7-c6e91301097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6" nillable="true" ma:displayName="Taxonomy Catch All Column" ma:hidden="true" ma:list="{31f8863d-40b5-48fb-8a46-f2f7ac83c21f}" ma:internalName="TaxCatchAll" ma:showField="CatchAllData" ma:web="ebe62426-be44-4ac6-b4e7-c6e91301097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1f8d7d97-b52e-4e8e-add1-cddb6c7f9c6e">
      <Terms xmlns="http://schemas.microsoft.com/office/infopath/2007/PartnerControls"/>
    </lcf76f155ced4ddcb4097134ff3c332f>
    <TaxCatchAll xmlns="ebe62426-be44-4ac6-b4e7-c6e91301097f" xsi:nil="true"/>
  </documentManagement>
</p:properties>
</file>

<file path=customXml/itemProps1.xml><?xml version="1.0" encoding="utf-8"?>
<ds:datastoreItem xmlns:ds="http://schemas.openxmlformats.org/officeDocument/2006/customXml" ds:itemID="{CA6503EB-9C6F-4EC7-95B5-F9F769EF79A7}">
  <ds:schemaRefs>
    <ds:schemaRef ds:uri="http://schemas.microsoft.com/sharepoint/v3/contenttype/forms"/>
  </ds:schemaRefs>
</ds:datastoreItem>
</file>

<file path=customXml/itemProps2.xml><?xml version="1.0" encoding="utf-8"?>
<ds:datastoreItem xmlns:ds="http://schemas.openxmlformats.org/officeDocument/2006/customXml" ds:itemID="{C6B04CE7-6CFE-4385-A9FE-FFEB9273245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8d7d97-b52e-4e8e-add1-cddb6c7f9c6e"/>
    <ds:schemaRef ds:uri="ebe62426-be44-4ac6-b4e7-c6e9130109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455C7BF-6AE6-4506-B794-B474679C2C17}">
  <ds:schemaRefs>
    <ds:schemaRef ds:uri="http://schemas.microsoft.com/office/2006/metadata/properties"/>
    <ds:schemaRef ds:uri="http://schemas.microsoft.com/office/infopath/2007/PartnerControls"/>
    <ds:schemaRef ds:uri="1f8d7d97-b52e-4e8e-add1-cddb6c7f9c6e"/>
    <ds:schemaRef ds:uri="ebe62426-be44-4ac6-b4e7-c6e91301097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3</vt:i4>
      </vt:variant>
    </vt:vector>
  </HeadingPairs>
  <TitlesOfParts>
    <vt:vector size="17" baseType="lpstr">
      <vt:lpstr>1- Presentación </vt:lpstr>
      <vt:lpstr>Conceptos 37001</vt:lpstr>
      <vt:lpstr>2-  Análisis de Contexto </vt:lpstr>
      <vt:lpstr>3- Estrategias</vt:lpstr>
      <vt:lpstr>4- Instructivo Riesgos </vt:lpstr>
      <vt:lpstr>5- Identificación de Riesgos</vt:lpstr>
      <vt:lpstr>6- Valoración Controles</vt:lpstr>
      <vt:lpstr>7- Mapa Final</vt:lpstr>
      <vt:lpstr>8- Políticas de Administración </vt:lpstr>
      <vt:lpstr>9- Matriz de Calor </vt:lpstr>
      <vt:lpstr>Seguimiento 1 Trimestre</vt:lpstr>
      <vt:lpstr>Seguimiento 2 Trimestre</vt:lpstr>
      <vt:lpstr>Seguimiento 3 Trimestre</vt:lpstr>
      <vt:lpstr>Seguimiento 4 Trimestre</vt:lpstr>
      <vt:lpstr>'5- Identificación de Riesgos'!Área_de_impresión</vt:lpstr>
      <vt:lpstr>'6- Valoración Controles'!Área_de_impresión</vt:lpstr>
      <vt:lpstr>'7- Mapa Final'!Área_de_impresión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Usuario</dc:creator>
  <cp:keywords/>
  <dc:description/>
  <cp:lastModifiedBy>Rafael David Sarabia Fragozo</cp:lastModifiedBy>
  <cp:revision/>
  <dcterms:created xsi:type="dcterms:W3CDTF">2021-04-16T16:11:31Z</dcterms:created>
  <dcterms:modified xsi:type="dcterms:W3CDTF">2025-01-29T14:55:28Z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0x010100F8BF5341F33FD841A1290077EA2FF5AF</vt:lpwstr>
  </property>
  <property fmtid="{D5CDD505-2E9C-101B-9397-08002B2CF9AE}" pid="3" name="MediaServiceImageTags">
    <vt:lpwstr/>
  </property>
</Properties>
</file>