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2. Rama judicial\Transitorio\SIGCMA 2024\1. CSJC (2024)\03. INDICADORES\Despacho 002\1. VIEJOS\TRIM 2\"/>
    </mc:Choice>
  </mc:AlternateContent>
  <xr:revisionPtr revIDLastSave="0" documentId="13_ncr:1_{33E2B7B7-80FB-4B05-89E2-0D26F95F0803}" xr6:coauthVersionLast="47" xr6:coauthVersionMax="47" xr10:uidLastSave="{00000000-0000-0000-0000-000000000000}"/>
  <bookViews>
    <workbookView xWindow="-120" yWindow="-120" windowWidth="20730" windowHeight="11040" firstSheet="1" activeTab="2" xr2:uid="{00000000-000D-0000-FFFF-FFFF00000000}"/>
  </bookViews>
  <sheets>
    <sheet name="CARRERA JUDICIAL 2021" sheetId="1" r:id="rId1"/>
    <sheet name="CARRERA JUDICIAL 2022" sheetId="2" r:id="rId2"/>
    <sheet name="CARRERA JUDICIAL 2023" sheetId="3" r:id="rId3"/>
    <sheet name="CARRERA JUDICIAL 202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4" l="1"/>
  <c r="H33" i="4"/>
  <c r="H30" i="4"/>
  <c r="H23" i="4"/>
  <c r="H22" i="4"/>
  <c r="H19" i="4"/>
  <c r="H13" i="4"/>
  <c r="H12" i="4"/>
  <c r="H9" i="4"/>
  <c r="J34" i="4"/>
  <c r="J33" i="4"/>
  <c r="J30" i="4"/>
  <c r="J23" i="4"/>
  <c r="J22" i="4"/>
  <c r="J19" i="4"/>
  <c r="J13" i="4"/>
  <c r="J12" i="4"/>
  <c r="J9" i="4"/>
  <c r="J13" i="3"/>
  <c r="J33" i="3"/>
  <c r="J34" i="2" l="1"/>
  <c r="J33" i="2"/>
  <c r="J30" i="2"/>
  <c r="J23" i="2"/>
  <c r="J22" i="2"/>
  <c r="J19" i="2"/>
  <c r="J13" i="2"/>
  <c r="J12" i="2"/>
  <c r="J9" i="2"/>
  <c r="H33" i="3" l="1"/>
  <c r="J34" i="3"/>
  <c r="J30" i="3"/>
  <c r="H30" i="3"/>
  <c r="J22" i="3"/>
  <c r="H23" i="3"/>
  <c r="J19" i="3"/>
  <c r="H43" i="3"/>
  <c r="H42" i="3"/>
  <c r="H63" i="3"/>
  <c r="H22" i="3" s="1"/>
  <c r="H62" i="3"/>
  <c r="H19" i="3" s="1"/>
  <c r="H13" i="3" l="1"/>
  <c r="J9" i="3"/>
  <c r="H34" i="3"/>
  <c r="H12" i="3"/>
  <c r="H9" i="3"/>
  <c r="Q46" i="3" l="1"/>
  <c r="J23" i="3"/>
  <c r="J12" i="3"/>
  <c r="J33" i="1" l="1"/>
  <c r="J29" i="1" l="1"/>
  <c r="J12" i="1" l="1"/>
  <c r="J11" i="1"/>
  <c r="J32" i="1"/>
  <c r="J21" i="1"/>
  <c r="J8" i="1"/>
  <c r="J18" i="1"/>
  <c r="J22" i="1"/>
</calcChain>
</file>

<file path=xl/sharedStrings.xml><?xml version="1.0" encoding="utf-8"?>
<sst xmlns="http://schemas.openxmlformats.org/spreadsheetml/2006/main" count="839" uniqueCount="129">
  <si>
    <t>MATRIZ DE INDICADORES</t>
  </si>
  <si>
    <t>INDICADORES PROCESOS MISIONALES 2021</t>
  </si>
  <si>
    <t>PROCESO</t>
  </si>
  <si>
    <t xml:space="preserve">ADMINISTRACIÓN DE LA CARRERA JUDICIAL </t>
  </si>
  <si>
    <t>SECCIONAL</t>
  </si>
  <si>
    <t>CESAR</t>
  </si>
  <si>
    <t>AÑO DE MEDICIÓN</t>
  </si>
  <si>
    <t>INDICADORES</t>
  </si>
  <si>
    <t>DESCRIPCIÓN</t>
  </si>
  <si>
    <t>MEDICIÓN</t>
  </si>
  <si>
    <t>ITEM</t>
  </si>
  <si>
    <t>NOMBRE DEL INDICADOR / VARIABLE</t>
  </si>
  <si>
    <t>TIPO</t>
  </si>
  <si>
    <t xml:space="preserve"> </t>
  </si>
  <si>
    <t>FRECUENCIA DE MEDICIÓN</t>
  </si>
  <si>
    <t>PERIODO DE MEDICIÓN</t>
  </si>
  <si>
    <t>META PERÍODO</t>
  </si>
  <si>
    <t>MEDICIÓN PERÍODO</t>
  </si>
  <si>
    <t>RANGOS</t>
  </si>
  <si>
    <t>ANÁLISIS</t>
  </si>
  <si>
    <t>(año anterior)</t>
  </si>
  <si>
    <t>(año actual)</t>
  </si>
  <si>
    <t>-  Número total de cargos de Jueces provistos por carrera</t>
  </si>
  <si>
    <t>Indicador</t>
  </si>
  <si>
    <t>((Número total de cargos de Jueces provistos por carrera (A) + Número de Listas de Elegibles de Jueces Tramitadas (B) + Número de vacantes de Jueces reportadas sin Listas de Elegibles&lt; a 180 días (C)) / Número total de cargos de Jueces de carrera (D)) * 100</t>
  </si>
  <si>
    <t>Semestral</t>
  </si>
  <si>
    <t>S1</t>
  </si>
  <si>
    <t>N/A</t>
  </si>
  <si>
    <t xml:space="preserve"> -   </t>
  </si>
  <si>
    <t>En el primer semestre de 2021,  se evidenció que de los 97  cargos de Jueces del Distrito Judicial de Valledupar, y Distrito Administrativo del Cesar, 54 cargos estan provistos en propiedad y 43 se encuentran provistos en provisionalidad  , teniendo en cuenta que el Consejo Superior de la Judicatura, mediante Acuerdo PCSJA20-10650 de 28 de octubre de 2020 crea 6 cargos de jueces para el Distrito Judicial de Valledupar.
Adicionalmente, durante el primer semestre de 2021 no hubo lista de elegibles para jueces. En el segundo semestre, 49 jueces se encontraban provistos en propiedad, y 48 en provisionaidad.</t>
  </si>
  <si>
    <t>S2</t>
  </si>
  <si>
    <t xml:space="preserve">Cobertura de Calificaciones Integrales de Servicios - Jueces </t>
  </si>
  <si>
    <t>((Número total de cargos de Jueces provistos por carrera (E)+ Número de jueces con calificiacion excelente  (F) + Número de de jueces con calificiacion Buena (G)+ Número de Jueces con Calificiación Insatisfactoria (H)+ Numero de Empleados de Carrera que se desempeñaron como jueces y se integro la calificación(I) /Número total de cargos de Jueces de Carrera  (J)) * 100</t>
  </si>
  <si>
    <t>Anual</t>
  </si>
  <si>
    <t>En el año 2021,se consolidó la calificacion integral de servicios correspondiente al año 2020, de 52 jueces, de los cuales 30 obtuvieron una calificacion excelente, 22 buenos, y uno no se calificó.</t>
  </si>
  <si>
    <t>Cobertura de Carrera Judicial - Empleados</t>
  </si>
  <si>
    <t xml:space="preserve">((Número total de cargos de Empleados provistos por carrera (K)+ Número de Listas de Elegibles de Empleados Tramitadas (L) + Número de vacantes de Empleados reportadas sin Listas de Elegibles (M)/ Número total de cargos de Empleados de carrera(N)) * 100 </t>
  </si>
  <si>
    <t>En el primer semestre del 2021, la planta de personal de empleados aumentó a un total de 471 cargos, dado que el Consejo Superior de la Judicatura, mediante Acuerdo PCSJA20-11650 de 2020, creó un total de 31 cargos de empleados. Por lo anterior,  308 se encuentran vinculados en propiedad y 153 en provisionalidad. En el segundo semetre, 355 cargos de esmpleados se encontraban provistos en propiedad y 116 en provisionalidad.</t>
  </si>
  <si>
    <t xml:space="preserve">Cobertura de calificacion de empleados reportadas por nominadores </t>
  </si>
  <si>
    <t>(Número de fichas de calificacion integral reportados por los nominadores(O) / numero de cargos de empleados provistos en carrera(P)  *100</t>
  </si>
  <si>
    <r>
      <t xml:space="preserve">En el año 2021, los nominadores calificaron a </t>
    </r>
    <r>
      <rPr>
        <sz val="8"/>
        <color rgb="FFFF0000"/>
        <rFont val="Calibri"/>
        <family val="2"/>
        <scheme val="minor"/>
      </rPr>
      <t xml:space="preserve"> </t>
    </r>
    <r>
      <rPr>
        <sz val="8"/>
        <rFont val="Calibri"/>
        <family val="2"/>
        <scheme val="minor"/>
      </rPr>
      <t>88</t>
    </r>
    <r>
      <rPr>
        <sz val="8"/>
        <color rgb="FFFF0000"/>
        <rFont val="Calibri"/>
        <family val="2"/>
        <scheme val="minor"/>
      </rPr>
      <t xml:space="preserve"> </t>
    </r>
    <r>
      <rPr>
        <sz val="8"/>
        <color rgb="FF000000"/>
        <rFont val="Calibri"/>
        <family val="2"/>
        <scheme val="minor"/>
      </rPr>
      <t>empelados  y remitieron la informacion a esta Seccional, la cual fue consolidada y enviada al nivel central</t>
    </r>
  </si>
  <si>
    <t xml:space="preserve">Cobertura Registro Seccional de Escalafon de Juces y Empleados </t>
  </si>
  <si>
    <t>(Número de Servidores Inscritos en el Escalafon(Q ) + Número de Servidores a los que se les actualizó el Escalafon (R) + Numero de Servidos Excluidos del escalafon (S)/ Numero de cargos de Jueces y empleados  provistos por carrera (T))  * 100</t>
  </si>
  <si>
    <t>En el primer semestre del año 2021, se realizaron:  una inscripción en el Escalafon, una actualizacion y una exclusion, mientras que en el segundo semestre se realizaron 36 Inscripciones, 12 Actualizaciones y 8 exclusiones del Escalafón.</t>
  </si>
  <si>
    <t xml:space="preserve">Medicion de la satisfaccion del usuarios proceso administracion de la Carrera Judicial </t>
  </si>
  <si>
    <t>(Número de funcionarios calificados en el año inmediatamente anterior (U) / Número de Recursos interpuestos por los funcionarios judiciales a la calificación de servicios del año inmediatamente anterior  (V)</t>
  </si>
  <si>
    <t>En el año2020, se  conosolidó la calificacion integral correspondiente al año 2021 de  51 jueces. Solo se recibió un recursode repsosion.</t>
  </si>
  <si>
    <t>VARIABLES</t>
  </si>
  <si>
    <t>A</t>
  </si>
  <si>
    <t>Número total de cargos de Jueces provistos por carrera</t>
  </si>
  <si>
    <t>Variable</t>
  </si>
  <si>
    <t>N.A.</t>
  </si>
  <si>
    <t>primero</t>
  </si>
  <si>
    <t>segundo</t>
  </si>
  <si>
    <t>B</t>
  </si>
  <si>
    <t>Número Total de Listas de Elegibles de Jueces Tramitadas</t>
  </si>
  <si>
    <t>C</t>
  </si>
  <si>
    <t>Número de vacantes de Jueces reportadas sin Listas de Elegibles&lt; a 180</t>
  </si>
  <si>
    <t>N.A</t>
  </si>
  <si>
    <t>D</t>
  </si>
  <si>
    <t>Número total de cargos de Jueces de Carrera</t>
  </si>
  <si>
    <t>E</t>
  </si>
  <si>
    <t xml:space="preserve">Numero total de cargos de  Jueces provistos por carrera  </t>
  </si>
  <si>
    <t>F</t>
  </si>
  <si>
    <t xml:space="preserve">Número de jueces con calificacion excelente </t>
  </si>
  <si>
    <t xml:space="preserve">Anual </t>
  </si>
  <si>
    <t>G</t>
  </si>
  <si>
    <t xml:space="preserve">Número de jueces con calificacion Buena </t>
  </si>
  <si>
    <t>H</t>
  </si>
  <si>
    <t xml:space="preserve">Número de jueces con calificacion Insatisfactoria </t>
  </si>
  <si>
    <t>I</t>
  </si>
  <si>
    <t xml:space="preserve">Numero de Empleados que se desempeñaron como Jueces cuya calificaion se integra </t>
  </si>
  <si>
    <t>J</t>
  </si>
  <si>
    <t>Número Total de Cargos de Jueces de Carrera</t>
  </si>
  <si>
    <t>k</t>
  </si>
  <si>
    <t>Número Total de Cargos de Empleados Provistos por Carrera</t>
  </si>
  <si>
    <t>L</t>
  </si>
  <si>
    <t>Número de Listas de Elegibles de Empleados Tramitadas</t>
  </si>
  <si>
    <t>M</t>
  </si>
  <si>
    <t>Número de vacantes de Empleados reportadas sin Listas de Elegibles</t>
  </si>
  <si>
    <t>N</t>
  </si>
  <si>
    <t>Número Total de Cargos de Empleados de Carrera</t>
  </si>
  <si>
    <t>O</t>
  </si>
  <si>
    <t xml:space="preserve">Número de formularios de calificacion integral de empleados reportados por los nominadores </t>
  </si>
  <si>
    <t>P</t>
  </si>
  <si>
    <t>Número total de cargos de Empleados Provistos por Carrera</t>
  </si>
  <si>
    <t>Q</t>
  </si>
  <si>
    <t xml:space="preserve">Número Total de Servidores Inscritos en el registro Nacional de escalafon </t>
  </si>
  <si>
    <t>R</t>
  </si>
  <si>
    <t xml:space="preserve">Número Total de Servidores Actualizando su inscripción en el registro Nacional de Escalafon </t>
  </si>
  <si>
    <t>S</t>
  </si>
  <si>
    <t>Número de Servidores a los que se les Excluyó  del Registro Nacional de Escalafón</t>
  </si>
  <si>
    <t>T</t>
  </si>
  <si>
    <t xml:space="preserve">Número de Jueces y Empleados mombrados en carrera en el semestre </t>
  </si>
  <si>
    <t>U</t>
  </si>
  <si>
    <t xml:space="preserve">Número total de funcionarios calificados en el año inmediatamente anterior </t>
  </si>
  <si>
    <t>V</t>
  </si>
  <si>
    <t xml:space="preserve">Número  de recursos interpuestos por los funcionarios judiciales frente a la calificación integral del año inmediatamente anterior </t>
  </si>
  <si>
    <t>INDICADORES PROCESOS MISIONALES 2022</t>
  </si>
  <si>
    <t>FORMULA</t>
  </si>
  <si>
    <t xml:space="preserve">Cobertura de Carrera Judicial - Jueces </t>
  </si>
  <si>
    <t>En el primer semestre de 2022,  se evidenció que de los 97  cargos de Jueces del Distrito Judicial de Valledupar, y Distrito Administrativo del Cesar, 47 cargos estan provistos en propiedad y 50 se encuentran provistos en provisionalidad .
Adicionalmente, durante el primer semestre de 2022 no hubo relacion de aspirantes por sede para jueces.  En el segundo semestre, el Consejo Superior crea el Juzgado 9 Administrativo, para un total de 98 juzgados en el Distrito Judicial de Valledupar y Administrativo del Cesar, de los culaaes 47 se encontraban vinculados en propiedad y 51 vinculados en provisionalidad. No se conformó relacion de aspirantes por sede para jueces.</t>
  </si>
  <si>
    <t>(( Número de jueces con calificiacion excelente  (F) + Número de de jueces con calificiacion Buena (G)+ Número de Jueces con Calificiación Insatisfactoria (H)+ Numero de Empleados de Carrera que se desempeñaron como jueces y se integra la calificación(I) /Número total de cargos de Jueces de Carrera  (J)) * 100</t>
  </si>
  <si>
    <t>A1</t>
  </si>
  <si>
    <t>En el año 2022, se consolidó la calificaficación integral de jueces correspondiente al año 2021. De los 47 jueces vinculados en propiedad, 21 jueces obtuvieron calificación excelente, 23 buena, y 3 jueces quedaron pendiente de calificar. 6 empleados se desempeñaron como jueces y son calificaciones que también se integran, razón por la cual el indicador supera el 100 %.</t>
  </si>
  <si>
    <r>
      <t xml:space="preserve">En el primer semestre del 2022, la planta de personal de empleados se encontraba conformada por un total de 474 cargos,de los cuales  </t>
    </r>
    <r>
      <rPr>
        <sz val="8"/>
        <color rgb="FFFF0000"/>
        <rFont val="Calibri"/>
        <family val="2"/>
        <scheme val="minor"/>
      </rPr>
      <t>404</t>
    </r>
    <r>
      <rPr>
        <sz val="8"/>
        <color rgb="FF000000"/>
        <rFont val="Calibri"/>
        <family val="2"/>
        <scheme val="minor"/>
      </rPr>
      <t xml:space="preserve"> se encuentran vinculados en propiedad y 70 en provisionalidad. En el segundo semestre, la planta de empleados aumentó a 482, en virtud a cargos creados por el Consejo Superior de la Judicatura, de los cuales 435 se encuentran vinculados en propiedad y 47 en provisionalidad.</t>
    </r>
  </si>
  <si>
    <t>En el año se recibieron 85 calificacion integral de servicios correspondiente al año 2021</t>
  </si>
  <si>
    <t xml:space="preserve">En el primer semestre del año 2022, se realizaron: 83 inscripciónes en el Escalafon, 12 actualizaciones y 12 exclusiones. En el segundo semestre se realizaron 25 inscripciones, 8 actualizaciones y 3 exclusiones en el escalafón. </t>
  </si>
  <si>
    <t>(Número de funcionarios calificados en el año inmediatamente anterior (U) - Número de Recursos interpuestos por los funcionarios judiciales a la calificación de servicios del año inmediatamente anterior  (V) / Número de funcionarios calificados en el año inmediatamente anterior (U))</t>
  </si>
  <si>
    <t>Se calificaron 45 jueces, quedando 3 pendientes. No se recibieron recursos de las calificacion integral de servicios de jueces correspondiente al año 2021</t>
  </si>
  <si>
    <t>INDICADORES PROCESOS MISIONALES 2023</t>
  </si>
  <si>
    <t xml:space="preserve">((Número total de cargos de Empleados de carrera (N)+ Número de Listas de Elegibles de Empleados Tramitadas (L) + Número de vacantes de Empleados reportadas sin Listas de Elegibles (M)/Número Total de Cargos de Empleados Provistos por Carrera (K)) * 100 </t>
  </si>
  <si>
    <t>(Número de Servidores Inscritos en el Escalafon(Q ) + Número de Servidores a los que se les actualizó el Escalafon (R) + Numero de Servidos Excluidos del escalafon (S)/ (Numero de cargos de Jueces y empleados  provistos por carrera (T) + Numero de Servidos Excluidos del escalafon (S ) ) * 100</t>
  </si>
  <si>
    <t>INDICADORES PROCESOS MISIONALES 2024</t>
  </si>
  <si>
    <r>
      <rPr>
        <b/>
        <sz val="12"/>
        <color rgb="FF000000"/>
        <rFont val="Calibri"/>
        <family val="2"/>
        <scheme val="minor"/>
      </rPr>
      <t>S2</t>
    </r>
    <r>
      <rPr>
        <sz val="12"/>
        <color rgb="FF000000"/>
        <rFont val="Calibri"/>
        <family val="2"/>
        <scheme val="minor"/>
      </rPr>
      <t xml:space="preserve">: </t>
    </r>
  </si>
  <si>
    <r>
      <rPr>
        <b/>
        <sz val="12"/>
        <color rgb="FF000000"/>
        <rFont val="Calibri"/>
        <family val="2"/>
        <scheme val="minor"/>
      </rPr>
      <t>S1</t>
    </r>
    <r>
      <rPr>
        <sz val="12"/>
        <color rgb="FF000000"/>
        <rFont val="Calibri"/>
        <family val="2"/>
        <scheme val="minor"/>
      </rPr>
      <t>: En el primer semestre del año 2023, se realizaron: 14 inscripciónes en el Escalafon, 10 actualizaciones y 8 exclusiones. El indicador representa una cobertura total de los servidores frente al escalafón durante el semestre logrando mantener el resultado del año anterior.</t>
    </r>
  </si>
  <si>
    <t xml:space="preserve">S2: </t>
  </si>
  <si>
    <r>
      <rPr>
        <b/>
        <sz val="12"/>
        <color rgb="FF000000"/>
        <rFont val="Calibri"/>
        <family val="2"/>
        <scheme val="minor"/>
      </rPr>
      <t>S1</t>
    </r>
    <r>
      <rPr>
        <sz val="12"/>
        <color rgb="FF000000"/>
        <rFont val="Calibri"/>
        <family val="2"/>
        <scheme val="minor"/>
      </rPr>
      <t xml:space="preserve">: En el primer semestre de 2023,  se evidenció que de los 111  cargos de Jueces del Distrito Judicial de Valledupar, y Distrito Administrativo del Cesar, 45 cargos estan provistos en propiedad y 66 se encuentran provistos en provisionalidad.  El Consejo Superior de la judicatura del Cesar, mediante Acuerdo 12026 y 12028 de 19 de diciembre de 2023, creo 13 despachos judiciales para el Distrito Judcial de Valledupar y Administrativo del Cesar. En comparación con el año anterior, se evidencia que se mantiene el mismo nivel de cobertura. </t>
    </r>
  </si>
  <si>
    <r>
      <rPr>
        <b/>
        <sz val="12"/>
        <color rgb="FF000000"/>
        <rFont val="Calibri"/>
        <family val="2"/>
        <scheme val="minor"/>
      </rPr>
      <t>S2</t>
    </r>
    <r>
      <rPr>
        <sz val="12"/>
        <color rgb="FF000000"/>
        <rFont val="Calibri"/>
        <family val="2"/>
        <scheme val="minor"/>
      </rPr>
      <t xml:space="preserve">: En el segundo semestre de 2023,  se evidenció que de los 111  cargos de Jueces del Distrito Judicial de Valledupar, y Distrito Administrativo del Cesar, 45 cargos estan provistos en propiedad y 66 se encuentran provistos en provisionalidad. En comparación con el año anterior, se evidencia que se mantiene el mismo nivel de cobertura. 
 </t>
    </r>
  </si>
  <si>
    <r>
      <rPr>
        <b/>
        <sz val="12"/>
        <color rgb="FF000000"/>
        <rFont val="Calibri"/>
        <family val="2"/>
        <scheme val="minor"/>
      </rPr>
      <t>S1</t>
    </r>
    <r>
      <rPr>
        <sz val="12"/>
        <color rgb="FF000000"/>
        <rFont val="Calibri"/>
        <family val="2"/>
        <scheme val="minor"/>
      </rPr>
      <t xml:space="preserve">: En el primer semestre de 2024,  se evidenció que de los 122  cargos de Jueces del Distrito Judicial de Valledupar, y Distrito Administrativo del Cesar, 44 cargos estan provistos en propiedad y 78 se encuentran provistos en provisionalidad.  El Consejo Superior de la judicatura mediante Acuerdo 12124 y 12125 de 19 de diciembre de 2023, creo 13 despachos judiciales para el Distrito Judcial de Valledupar y Administrativo del Cesar. En comparación con el año anterior, se evidencia que se mantiene el mismo nivel de cobertura. </t>
    </r>
  </si>
  <si>
    <r>
      <rPr>
        <b/>
        <sz val="12"/>
        <color rgb="FF000000"/>
        <rFont val="Calibri"/>
        <family val="2"/>
        <scheme val="minor"/>
      </rPr>
      <t>S1</t>
    </r>
    <r>
      <rPr>
        <sz val="12"/>
        <color rgb="FF000000"/>
        <rFont val="Calibri"/>
        <family val="2"/>
        <scheme val="minor"/>
      </rPr>
      <t>: En el primer semestre del 2023, la planta de personal de empleados se encontraba conformada por un total de 546 cargos, de los cuales 420</t>
    </r>
    <r>
      <rPr>
        <sz val="12"/>
        <color rgb="FFFF0000"/>
        <rFont val="Calibri"/>
        <family val="2"/>
        <scheme val="minor"/>
      </rPr>
      <t xml:space="preserve"> </t>
    </r>
    <r>
      <rPr>
        <sz val="12"/>
        <color rgb="FF000000"/>
        <rFont val="Calibri"/>
        <family val="2"/>
        <scheme val="minor"/>
      </rPr>
      <t>se encuentran vinculados en propiedad y 126 en provisionalidad. Los valores anteriores representan el 100 % de la cobertura de carrera judicial en cuanto a empleados, sin embargo existe un 8,1 % adicional correspondiente a las listas de elegibles que se tramitaron para este semestre. En general, el resultado mantiene un valor muy similar al del año anterior.</t>
    </r>
  </si>
  <si>
    <r>
      <t xml:space="preserve">S2:  </t>
    </r>
    <r>
      <rPr>
        <sz val="12"/>
        <color rgb="FF000000"/>
        <rFont val="Calibri"/>
        <family val="2"/>
        <scheme val="minor"/>
      </rPr>
      <t>En el segundo semestre del 2023, la planta de personal de empleados se encontraba conformada por un total de 546 cargos, de los cuales 445 se encuentran vinculados en propiedad y 101 en provisionalidad. Los valores anteriores representan el 100 % de la cobertura de carrera judicial en cuanto a empleados, sin embargo existe un 3 % adicional correspondiente a las listas de elegibles que se tramitaron para este semestre. En general, el resultado mantiene un valor muy similar al del año anterior.</t>
    </r>
  </si>
  <si>
    <t>En el año 2023, se encontraban 45 jueces objeto de calificacion integral correspondiente al año 2022. -Se realizó la calificación integral de 42 jueces, 26 obtuvieron una calificación de Excelnte y 16 de Buena., Quedando pendiente 3 por calificar: dos por encontrarse desempeñando otro cargo en la Rama Judicial y otra por desempeñarse como Juez Civil Especializado en Restitución de Tierras. El porcentaje de calificación de jueces fue de 93,3 % (6,7% equivale a los 3 que quedaron pendiente por calificar), sin embargo, el indicador también tiene en cuenta las 5 calificaciones de los empleados de carrera que se desempeñaron como jueces, por lo que explicaría que el indicador sobrepasó el 100%.</t>
  </si>
  <si>
    <t>En el año 2023, se se recibieron 135 formularios de 445 correspodiente a la calificación integral de empleados de carrrera del año 2022. Teniendo en cuenta que por 2do año consecutivo se evidencia un bajo porcentaje de recopilación de calificaciones, a través de circulares a los nominadores y de las visitas de organización del trabajo que se realicen, se espera que para el final de 2024, se logre levantar este indicador.</t>
  </si>
  <si>
    <r>
      <rPr>
        <b/>
        <sz val="12"/>
        <color rgb="FF000000"/>
        <rFont val="Calibri"/>
        <family val="2"/>
        <scheme val="minor"/>
      </rPr>
      <t>S2</t>
    </r>
    <r>
      <rPr>
        <sz val="12"/>
        <color rgb="FF000000"/>
        <rFont val="Calibri"/>
        <family val="2"/>
        <scheme val="minor"/>
      </rPr>
      <t>: En el segundo semestre del año 2023, se realizaron: 16 inscripciónes en el Escalafon, 14 actualizaciones y 2 exclusiones. El indicador representa una cobertura total de los servidores frente al escalafón durante el semestre logrando mantener el resultado del año anterior.</t>
    </r>
  </si>
  <si>
    <t>En el año 2023, se realizió la consolidación de la Calificación Integral de Servicios correspondiente al año 2022,  de 42 Jueces. No se recibió ningun recurso.</t>
  </si>
  <si>
    <r>
      <rPr>
        <b/>
        <sz val="12"/>
        <color rgb="FF000000"/>
        <rFont val="Calibri"/>
        <family val="2"/>
        <scheme val="minor"/>
      </rPr>
      <t>S1</t>
    </r>
    <r>
      <rPr>
        <sz val="12"/>
        <color rgb="FF000000"/>
        <rFont val="Calibri"/>
        <family val="2"/>
        <scheme val="minor"/>
      </rPr>
      <t>: En el primer semestre del 2024, la planta de personal de empleados se encontraba conformada por un total de 414 cargos,de los cuales  498</t>
    </r>
    <r>
      <rPr>
        <sz val="12"/>
        <color rgb="FFFF0000"/>
        <rFont val="Calibri"/>
        <family val="2"/>
        <scheme val="minor"/>
      </rPr>
      <t xml:space="preserve"> </t>
    </r>
    <r>
      <rPr>
        <sz val="12"/>
        <color rgb="FF000000"/>
        <rFont val="Calibri"/>
        <family val="2"/>
        <scheme val="minor"/>
      </rPr>
      <t>se encuentran vinculados en propiedad y 116 en provisionalidad. Los valores anteriores representan el 100 % de la cobertura de carrera judicial en cuanto a empleados, sin embargo existe un 6 % adicional correspondiente a las listas de elegibles que se tramitaron para este semestre. En general, el resultado mantiene un valor muy similar al del año anterior.</t>
    </r>
  </si>
  <si>
    <t>(( Número de jueces con calificiacion excelente  (F) + Número de jueces con calificiacion Buena (G)+ Número de Jueces con Calificiación Insatisfactoria (H)+ Numero de Empleados de Carrera que se desempeñaron como jueces y se integra la calificación(I) /Número total de cargos de Jueces de Carrera  (J)) * 100</t>
  </si>
  <si>
    <r>
      <rPr>
        <b/>
        <sz val="12"/>
        <color rgb="FF000000"/>
        <rFont val="Calibri"/>
        <family val="2"/>
        <scheme val="minor"/>
      </rPr>
      <t>S1</t>
    </r>
    <r>
      <rPr>
        <sz val="12"/>
        <color rgb="FF000000"/>
        <rFont val="Calibri"/>
        <family val="2"/>
        <scheme val="minor"/>
      </rPr>
      <t>: En el primer semestre del año 2024, se realizaron: 17 inscripciónes en el Escalafon, 11 actualizaciones y 6 exclusiones. El indicador evidencia una cobertura total de los servidores frente al escalafón durante el semestre logrando mantener el resultado del año anterior.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</si>
</sst>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8"/>
      <color rgb="FF000000"/>
      <name val="Calibri"/>
      <family val="2"/>
      <scheme val="minor"/>
    </font>
    <font>
      <sz val="8"/>
      <color rgb="FFFFFFFF"/>
      <name val="Arial Black"/>
      <family val="2"/>
    </font>
    <font>
      <b/>
      <sz val="8"/>
      <color rgb="FF000000"/>
      <name val="Calibri"/>
      <family val="2"/>
      <scheme val="minor"/>
    </font>
    <font>
      <sz val="12"/>
      <color rgb="FF000000"/>
      <name val="Calibri"/>
      <family val="2"/>
      <scheme val="minor"/>
    </font>
    <font>
      <b/>
      <sz val="12"/>
      <color rgb="FF000000"/>
      <name val="Calibri"/>
      <family val="2"/>
      <scheme val="minor"/>
    </font>
    <font>
      <sz val="11"/>
      <name val="Calibri"/>
      <family val="2"/>
      <scheme val="minor"/>
    </font>
    <font>
      <b/>
      <sz val="11"/>
      <color theme="1"/>
      <name val="Arial"/>
      <family val="2"/>
    </font>
    <font>
      <sz val="11"/>
      <color theme="1"/>
      <name val="Arial"/>
      <family val="2"/>
    </font>
    <font>
      <sz val="8"/>
      <color rgb="FFFF0000"/>
      <name val="Calibri"/>
      <family val="2"/>
      <scheme val="minor"/>
    </font>
    <font>
      <sz val="8"/>
      <name val="Calibri"/>
      <family val="2"/>
      <scheme val="minor"/>
    </font>
    <font>
      <b/>
      <sz val="12"/>
      <name val="Calibri"/>
      <family val="2"/>
      <scheme val="minor"/>
    </font>
    <font>
      <sz val="12"/>
      <color theme="1"/>
      <name val="Calibri"/>
      <family val="2"/>
      <scheme val="minor"/>
    </font>
    <font>
      <sz val="12"/>
      <color rgb="FFFFFFFF"/>
      <name val="Arial Black"/>
      <family val="2"/>
    </font>
    <font>
      <sz val="12"/>
      <color rgb="FFFF0000"/>
      <name val="Calibri"/>
      <family val="2"/>
      <scheme val="minor"/>
    </font>
  </fonts>
  <fills count="24">
    <fill>
      <patternFill patternType="none"/>
    </fill>
    <fill>
      <patternFill patternType="gray125"/>
    </fill>
    <fill>
      <patternFill patternType="solid">
        <fgColor rgb="FF333F4F"/>
        <bgColor rgb="FF000000"/>
      </patternFill>
    </fill>
    <fill>
      <patternFill patternType="solid">
        <fgColor rgb="FFCCCCCC"/>
        <bgColor rgb="FF000000"/>
      </patternFill>
    </fill>
    <fill>
      <patternFill patternType="solid">
        <fgColor rgb="FFF2F2F2"/>
        <bgColor rgb="FF000000"/>
      </patternFill>
    </fill>
    <fill>
      <patternFill patternType="solid">
        <fgColor rgb="FFD9D9D9"/>
        <bgColor rgb="FF000000"/>
      </patternFill>
    </fill>
    <fill>
      <patternFill patternType="solid">
        <fgColor rgb="FFA6A6A6"/>
        <bgColor rgb="FF000000"/>
      </patternFill>
    </fill>
    <fill>
      <patternFill patternType="solid">
        <fgColor rgb="FFDDEBF7"/>
        <bgColor rgb="FF000000"/>
      </patternFill>
    </fill>
    <fill>
      <patternFill patternType="solid">
        <fgColor rgb="FF009900"/>
        <bgColor rgb="FF000000"/>
      </patternFill>
    </fill>
    <fill>
      <patternFill patternType="solid">
        <fgColor rgb="FFDBDBDB"/>
        <bgColor rgb="FF000000"/>
      </patternFill>
    </fill>
    <fill>
      <patternFill patternType="solid">
        <fgColor rgb="FFFF0000"/>
        <bgColor rgb="FF000000"/>
      </patternFill>
    </fill>
    <fill>
      <patternFill patternType="solid">
        <fgColor rgb="FFEEEEEE"/>
        <bgColor rgb="FF000000"/>
      </patternFill>
    </fill>
    <fill>
      <patternFill patternType="solid">
        <fgColor rgb="FFFF8000"/>
        <bgColor rgb="FF000000"/>
      </patternFill>
    </fill>
    <fill>
      <patternFill patternType="solid">
        <fgColor rgb="FFFFFF00"/>
        <bgColor rgb="FF000000"/>
      </patternFill>
    </fill>
    <fill>
      <patternFill patternType="solid">
        <fgColor rgb="FFD0CECE"/>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rgb="FF000000"/>
      </patternFill>
    </fill>
    <fill>
      <patternFill patternType="solid">
        <fgColor theme="4" tint="0.79998168889431442"/>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6" tint="0.59999389629810485"/>
        <bgColor rgb="FF000000"/>
      </patternFill>
    </fill>
  </fills>
  <borders count="133">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ck">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right style="thick">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style="double">
        <color indexed="64"/>
      </bottom>
      <diagonal/>
    </border>
    <border>
      <left style="double">
        <color indexed="64"/>
      </left>
      <right style="thick">
        <color indexed="64"/>
      </right>
      <top style="thick">
        <color indexed="64"/>
      </top>
      <bottom/>
      <diagonal/>
    </border>
    <border>
      <left style="double">
        <color indexed="64"/>
      </left>
      <right style="thick">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right style="double">
        <color indexed="64"/>
      </right>
      <top style="thick">
        <color indexed="64"/>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ck">
        <color indexed="64"/>
      </bottom>
      <diagonal/>
    </border>
    <border>
      <left style="double">
        <color indexed="64"/>
      </left>
      <right/>
      <top/>
      <bottom style="double">
        <color indexed="64"/>
      </bottom>
      <diagonal/>
    </border>
    <border>
      <left style="double">
        <color indexed="64"/>
      </left>
      <right style="thick">
        <color indexed="64"/>
      </right>
      <top/>
      <bottom style="double">
        <color indexed="64"/>
      </bottom>
      <diagonal/>
    </border>
    <border>
      <left style="medium">
        <color indexed="64"/>
      </left>
      <right/>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thick">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thick">
        <color indexed="64"/>
      </bottom>
      <diagonal/>
    </border>
    <border>
      <left style="double">
        <color indexed="64"/>
      </left>
      <right style="double">
        <color indexed="64"/>
      </right>
      <top style="double">
        <color indexed="64"/>
      </top>
      <bottom style="double">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ck">
        <color indexed="64"/>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double">
        <color indexed="64"/>
      </left>
      <right/>
      <top/>
      <bottom style="medium">
        <color indexed="64"/>
      </bottom>
      <diagonal/>
    </border>
    <border>
      <left style="thick">
        <color indexed="64"/>
      </left>
      <right style="double">
        <color indexed="64"/>
      </right>
      <top style="thick">
        <color indexed="64"/>
      </top>
      <bottom/>
      <diagonal/>
    </border>
    <border>
      <left style="thick">
        <color indexed="64"/>
      </left>
      <right style="double">
        <color indexed="64"/>
      </right>
      <top/>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thick">
        <color indexed="64"/>
      </left>
      <right style="double">
        <color indexed="64"/>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ck">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style="double">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double">
        <color indexed="64"/>
      </right>
      <top/>
      <bottom style="thick">
        <color indexed="64"/>
      </bottom>
      <diagonal/>
    </border>
    <border>
      <left/>
      <right style="double">
        <color indexed="64"/>
      </right>
      <top style="thick">
        <color indexed="64"/>
      </top>
      <bottom/>
      <diagonal/>
    </border>
    <border>
      <left style="thick">
        <color indexed="64"/>
      </left>
      <right/>
      <top style="thin">
        <color indexed="64"/>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double">
        <color indexed="64"/>
      </left>
      <right style="thick">
        <color indexed="64"/>
      </right>
      <top style="thin">
        <color indexed="64"/>
      </top>
      <bottom style="thick">
        <color indexed="64"/>
      </bottom>
      <diagonal/>
    </border>
    <border>
      <left style="double">
        <color indexed="64"/>
      </left>
      <right style="double">
        <color indexed="64"/>
      </right>
      <top style="double">
        <color indexed="64"/>
      </top>
      <bottom style="thick">
        <color indexed="64"/>
      </bottom>
      <diagonal/>
    </border>
    <border>
      <left/>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style="thick">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top/>
      <bottom style="thin">
        <color indexed="64"/>
      </bottom>
      <diagonal/>
    </border>
    <border>
      <left/>
      <right style="medium">
        <color indexed="64"/>
      </right>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double">
        <color indexed="64"/>
      </left>
      <right style="thick">
        <color indexed="64"/>
      </right>
      <top/>
      <bottom style="thick">
        <color indexed="64"/>
      </bottom>
      <diagonal/>
    </border>
    <border>
      <left/>
      <right style="thick">
        <color indexed="64"/>
      </right>
      <top/>
      <bottom style="medium">
        <color indexed="64"/>
      </bottom>
      <diagonal/>
    </border>
  </borders>
  <cellStyleXfs count="1">
    <xf numFmtId="0" fontId="0" fillId="0" borderId="0"/>
  </cellStyleXfs>
  <cellXfs count="503">
    <xf numFmtId="0" fontId="0" fillId="0" borderId="0" xfId="0"/>
    <xf numFmtId="0" fontId="1" fillId="4" borderId="6" xfId="0" applyFont="1" applyFill="1" applyBorder="1" applyAlignment="1">
      <alignment horizontal="center" vertical="center"/>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1" fillId="9" borderId="50"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1" fillId="9" borderId="52"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1" fillId="13" borderId="50" xfId="0" applyFont="1" applyFill="1" applyBorder="1" applyAlignment="1">
      <alignment horizontal="center" vertical="center" wrapText="1"/>
    </xf>
    <xf numFmtId="0" fontId="1" fillId="12" borderId="5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 fillId="9" borderId="53" xfId="0" applyFont="1" applyFill="1" applyBorder="1" applyAlignment="1">
      <alignment horizontal="center" vertical="center" wrapText="1"/>
    </xf>
    <xf numFmtId="0" fontId="1" fillId="14" borderId="48" xfId="0" applyFont="1" applyFill="1" applyBorder="1" applyAlignment="1">
      <alignment vertical="center" wrapText="1"/>
    </xf>
    <xf numFmtId="0" fontId="1" fillId="14" borderId="47" xfId="0" applyFont="1" applyFill="1" applyBorder="1" applyAlignment="1">
      <alignment vertical="center" wrapText="1"/>
    </xf>
    <xf numFmtId="0" fontId="1" fillId="7" borderId="47"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1" fillId="16" borderId="51" xfId="0" applyFont="1" applyFill="1" applyBorder="1" applyAlignment="1">
      <alignment horizontal="center" vertical="center" wrapText="1"/>
    </xf>
    <xf numFmtId="0" fontId="1" fillId="16" borderId="55" xfId="0" applyFont="1" applyFill="1" applyBorder="1" applyAlignment="1">
      <alignment horizontal="center" vertical="center" wrapText="1"/>
    </xf>
    <xf numFmtId="0" fontId="1" fillId="16" borderId="50" xfId="0" applyFont="1" applyFill="1" applyBorder="1" applyAlignment="1">
      <alignment horizontal="center" vertical="center" wrapText="1"/>
    </xf>
    <xf numFmtId="0" fontId="1" fillId="16" borderId="54" xfId="0" applyFont="1" applyFill="1" applyBorder="1" applyAlignment="1">
      <alignment horizontal="center" vertical="center" wrapText="1"/>
    </xf>
    <xf numFmtId="0" fontId="1" fillId="16" borderId="23" xfId="0" applyFont="1" applyFill="1" applyBorder="1" applyAlignment="1">
      <alignment horizontal="center" vertical="center" wrapText="1"/>
    </xf>
    <xf numFmtId="0" fontId="1" fillId="16" borderId="52" xfId="0" applyFont="1" applyFill="1" applyBorder="1" applyAlignment="1">
      <alignment horizontal="center" vertical="center" wrapText="1"/>
    </xf>
    <xf numFmtId="0" fontId="1" fillId="16" borderId="53" xfId="0" applyFont="1" applyFill="1" applyBorder="1" applyAlignment="1">
      <alignment horizontal="center" vertical="center" wrapText="1"/>
    </xf>
    <xf numFmtId="0" fontId="1" fillId="14" borderId="56" xfId="0" applyFont="1" applyFill="1" applyBorder="1" applyAlignment="1">
      <alignment vertical="center" wrapText="1"/>
    </xf>
    <xf numFmtId="0" fontId="3" fillId="14" borderId="47" xfId="0" applyFont="1" applyFill="1" applyBorder="1" applyAlignment="1">
      <alignment horizontal="center" vertical="center" wrapText="1"/>
    </xf>
    <xf numFmtId="0" fontId="1" fillId="14" borderId="47" xfId="0" applyFont="1" applyFill="1" applyBorder="1" applyAlignment="1">
      <alignment horizontal="center" vertical="center" wrapText="1"/>
    </xf>
    <xf numFmtId="0" fontId="3" fillId="14" borderId="47" xfId="0" applyFont="1" applyFill="1" applyBorder="1" applyAlignment="1">
      <alignment horizontal="center"/>
    </xf>
    <xf numFmtId="0" fontId="3" fillId="14" borderId="79"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3" fillId="14" borderId="38" xfId="0" applyFont="1" applyFill="1" applyBorder="1" applyAlignment="1">
      <alignment horizontal="center" vertical="center" wrapText="1"/>
    </xf>
    <xf numFmtId="0" fontId="1" fillId="14" borderId="60" xfId="0" applyFont="1" applyFill="1" applyBorder="1" applyAlignment="1">
      <alignment horizontal="center" vertical="center" wrapText="1"/>
    </xf>
    <xf numFmtId="0" fontId="1" fillId="14" borderId="64" xfId="0" applyFont="1" applyFill="1" applyBorder="1" applyAlignment="1">
      <alignment horizontal="center" vertical="center" wrapText="1"/>
    </xf>
    <xf numFmtId="0" fontId="3" fillId="19" borderId="81" xfId="0" applyFont="1" applyFill="1" applyBorder="1" applyAlignment="1">
      <alignment horizontal="center" vertical="center" wrapText="1"/>
    </xf>
    <xf numFmtId="0" fontId="1" fillId="19" borderId="70" xfId="0" applyFont="1" applyFill="1" applyBorder="1" applyAlignment="1">
      <alignment horizontal="center" vertical="center" wrapText="1"/>
    </xf>
    <xf numFmtId="0" fontId="1" fillId="19" borderId="48" xfId="0" applyFont="1" applyFill="1" applyBorder="1" applyAlignment="1">
      <alignment horizontal="center" vertical="center" wrapText="1"/>
    </xf>
    <xf numFmtId="0" fontId="1" fillId="19" borderId="4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1" fillId="19" borderId="56" xfId="0" applyFont="1" applyFill="1" applyBorder="1" applyAlignment="1">
      <alignment horizontal="center" vertical="center" wrapText="1"/>
    </xf>
    <xf numFmtId="0" fontId="1" fillId="19" borderId="61" xfId="0" applyFont="1" applyFill="1" applyBorder="1" applyAlignment="1">
      <alignment horizontal="center" vertical="center" wrapText="1"/>
    </xf>
    <xf numFmtId="0" fontId="1" fillId="19" borderId="28" xfId="0" applyFont="1" applyFill="1" applyBorder="1" applyAlignment="1">
      <alignment horizontal="center" vertical="center" wrapText="1"/>
    </xf>
    <xf numFmtId="0" fontId="3" fillId="19" borderId="79"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26" xfId="0" applyFont="1" applyFill="1" applyBorder="1" applyAlignment="1">
      <alignment horizontal="center" vertical="center" wrapText="1"/>
    </xf>
    <xf numFmtId="0" fontId="3" fillId="19" borderId="80" xfId="0" applyFont="1" applyFill="1" applyBorder="1" applyAlignment="1">
      <alignment horizontal="center" vertical="center" wrapText="1"/>
    </xf>
    <xf numFmtId="0" fontId="1" fillId="19" borderId="60"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27" xfId="0" applyFont="1" applyFill="1" applyBorder="1" applyAlignment="1">
      <alignment horizontal="center" vertical="center"/>
    </xf>
    <xf numFmtId="0" fontId="1" fillId="14" borderId="47" xfId="0" applyFont="1" applyFill="1" applyBorder="1" applyAlignment="1">
      <alignment horizontal="center" vertical="center"/>
    </xf>
    <xf numFmtId="0" fontId="1" fillId="14" borderId="25" xfId="0" applyFont="1" applyFill="1" applyBorder="1" applyAlignment="1">
      <alignment horizontal="center" vertical="center"/>
    </xf>
    <xf numFmtId="0" fontId="1" fillId="14" borderId="28" xfId="0" applyFont="1" applyFill="1" applyBorder="1" applyAlignment="1">
      <alignment horizontal="center" vertical="center"/>
    </xf>
    <xf numFmtId="0" fontId="1" fillId="7" borderId="70" xfId="0" applyFont="1" applyFill="1" applyBorder="1" applyAlignment="1">
      <alignment vertical="center" wrapText="1"/>
    </xf>
    <xf numFmtId="0" fontId="1" fillId="7" borderId="71" xfId="0" applyFont="1" applyFill="1" applyBorder="1" applyAlignment="1">
      <alignment vertical="center" wrapText="1"/>
    </xf>
    <xf numFmtId="0" fontId="1" fillId="7" borderId="72" xfId="0" applyFont="1" applyFill="1" applyBorder="1" applyAlignment="1">
      <alignment vertical="center" wrapText="1"/>
    </xf>
    <xf numFmtId="0" fontId="1" fillId="7" borderId="13" xfId="0" applyFont="1" applyFill="1" applyBorder="1" applyAlignment="1">
      <alignment horizontal="center" vertical="center" wrapText="1"/>
    </xf>
    <xf numFmtId="1" fontId="5" fillId="18" borderId="24" xfId="0" applyNumberFormat="1" applyFont="1" applyFill="1" applyBorder="1" applyAlignment="1">
      <alignment horizontal="center" vertical="center" wrapText="1"/>
    </xf>
    <xf numFmtId="0" fontId="6" fillId="18" borderId="24" xfId="0" applyFont="1" applyFill="1" applyBorder="1"/>
    <xf numFmtId="0" fontId="1" fillId="15" borderId="13" xfId="0" applyFont="1" applyFill="1" applyBorder="1" applyAlignment="1">
      <alignment horizontal="center" vertical="center" wrapText="1"/>
    </xf>
    <xf numFmtId="0" fontId="1" fillId="9" borderId="87" xfId="0" applyFont="1" applyFill="1" applyBorder="1" applyAlignment="1">
      <alignment horizontal="center" vertical="center" wrapText="1"/>
    </xf>
    <xf numFmtId="0" fontId="1" fillId="13" borderId="89" xfId="0" applyFont="1" applyFill="1" applyBorder="1" applyAlignment="1">
      <alignment horizontal="center" vertical="center" wrapText="1"/>
    </xf>
    <xf numFmtId="0" fontId="3" fillId="16" borderId="46" xfId="0" applyFont="1" applyFill="1" applyBorder="1" applyAlignment="1">
      <alignment vertical="center" wrapText="1"/>
    </xf>
    <xf numFmtId="0" fontId="3" fillId="16" borderId="43" xfId="0" applyFont="1" applyFill="1" applyBorder="1" applyAlignment="1">
      <alignment vertical="center" wrapText="1"/>
    </xf>
    <xf numFmtId="0" fontId="3" fillId="16" borderId="90" xfId="0" applyFont="1" applyFill="1" applyBorder="1" applyAlignment="1">
      <alignment vertical="center" wrapText="1"/>
    </xf>
    <xf numFmtId="0" fontId="1" fillId="16" borderId="39" xfId="0" applyFont="1" applyFill="1" applyBorder="1" applyAlignment="1">
      <alignment horizontal="center" vertical="center" wrapText="1"/>
    </xf>
    <xf numFmtId="0" fontId="1" fillId="16" borderId="0" xfId="0" applyFont="1" applyFill="1" applyAlignment="1">
      <alignment horizontal="center" vertical="center" wrapText="1"/>
    </xf>
    <xf numFmtId="0" fontId="1" fillId="13" borderId="93" xfId="0" applyFont="1" applyFill="1" applyBorder="1" applyAlignment="1">
      <alignment horizontal="center" vertical="center" wrapText="1"/>
    </xf>
    <xf numFmtId="0" fontId="1" fillId="16" borderId="88" xfId="0" applyFont="1" applyFill="1" applyBorder="1" applyAlignment="1">
      <alignment horizontal="center" vertical="center" wrapText="1"/>
    </xf>
    <xf numFmtId="0" fontId="1" fillId="8" borderId="94" xfId="0" applyFont="1" applyFill="1" applyBorder="1" applyAlignment="1">
      <alignment horizontal="center" vertical="center" wrapText="1"/>
    </xf>
    <xf numFmtId="0" fontId="1" fillId="8" borderId="92" xfId="0" applyFont="1" applyFill="1" applyBorder="1" applyAlignment="1">
      <alignment horizontal="center" vertical="center" wrapText="1"/>
    </xf>
    <xf numFmtId="0" fontId="1" fillId="9" borderId="92" xfId="0" applyFont="1" applyFill="1" applyBorder="1" applyAlignment="1">
      <alignment horizontal="center" vertical="center" wrapText="1"/>
    </xf>
    <xf numFmtId="0" fontId="1" fillId="9" borderId="95" xfId="0" applyFont="1" applyFill="1" applyBorder="1" applyAlignment="1">
      <alignment horizontal="center" vertical="center" wrapText="1"/>
    </xf>
    <xf numFmtId="0" fontId="1" fillId="7" borderId="96" xfId="0" applyFont="1" applyFill="1" applyBorder="1" applyAlignment="1">
      <alignment horizontal="center" vertical="center" wrapText="1"/>
    </xf>
    <xf numFmtId="0" fontId="7" fillId="0" borderId="0" xfId="0" applyFont="1" applyAlignment="1">
      <alignment horizontal="justify" vertical="center" wrapText="1"/>
    </xf>
    <xf numFmtId="0" fontId="8" fillId="0" borderId="0" xfId="0" applyFont="1" applyAlignment="1">
      <alignment horizontal="left" vertical="center" wrapText="1" indent="1"/>
    </xf>
    <xf numFmtId="0" fontId="8" fillId="0" borderId="0" xfId="0" applyFont="1" applyAlignment="1">
      <alignment vertical="top" wrapText="1"/>
    </xf>
    <xf numFmtId="0" fontId="1" fillId="19" borderId="84" xfId="0" applyFont="1" applyFill="1" applyBorder="1" applyAlignment="1">
      <alignment horizontal="center" vertical="center" wrapText="1"/>
    </xf>
    <xf numFmtId="0" fontId="1" fillId="19" borderId="85" xfId="0" applyFont="1" applyFill="1" applyBorder="1" applyAlignment="1">
      <alignment horizontal="center" vertical="center" wrapText="1"/>
    </xf>
    <xf numFmtId="0" fontId="4" fillId="20" borderId="47" xfId="0" applyFont="1" applyFill="1" applyBorder="1" applyAlignment="1">
      <alignment horizontal="center" vertical="center" wrapText="1"/>
    </xf>
    <xf numFmtId="0" fontId="4" fillId="15" borderId="47" xfId="0" applyFont="1" applyFill="1" applyBorder="1" applyAlignment="1">
      <alignment horizontal="center" vertical="center" wrapText="1"/>
    </xf>
    <xf numFmtId="0" fontId="4" fillId="19" borderId="49" xfId="0" applyFont="1" applyFill="1" applyBorder="1" applyAlignment="1">
      <alignment horizontal="center" vertical="center" wrapText="1"/>
    </xf>
    <xf numFmtId="0" fontId="4" fillId="19" borderId="60" xfId="0" applyFont="1" applyFill="1" applyBorder="1" applyAlignment="1">
      <alignment horizontal="center" vertical="center" wrapText="1"/>
    </xf>
    <xf numFmtId="0" fontId="4" fillId="19" borderId="84" xfId="0" applyFont="1" applyFill="1" applyBorder="1" applyAlignment="1">
      <alignment horizontal="center" vertical="center" wrapText="1"/>
    </xf>
    <xf numFmtId="0" fontId="4" fillId="19" borderId="85" xfId="0" applyFont="1" applyFill="1" applyBorder="1" applyAlignment="1">
      <alignment horizontal="center" vertical="center" wrapText="1"/>
    </xf>
    <xf numFmtId="0" fontId="4" fillId="14" borderId="48" xfId="0" applyFont="1" applyFill="1" applyBorder="1" applyAlignment="1">
      <alignment horizontal="center" vertical="center" wrapText="1"/>
    </xf>
    <xf numFmtId="0" fontId="4" fillId="14" borderId="47" xfId="0" applyFont="1" applyFill="1" applyBorder="1" applyAlignment="1">
      <alignment horizontal="center" vertical="center" wrapText="1"/>
    </xf>
    <xf numFmtId="0" fontId="4" fillId="14" borderId="56" xfId="0" applyFont="1" applyFill="1" applyBorder="1" applyAlignment="1">
      <alignment horizontal="center" vertical="center" wrapText="1"/>
    </xf>
    <xf numFmtId="0" fontId="11" fillId="18" borderId="24" xfId="0" applyFont="1" applyFill="1" applyBorder="1" applyAlignment="1">
      <alignment horizontal="center" vertical="center"/>
    </xf>
    <xf numFmtId="0" fontId="4" fillId="7" borderId="102"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4" fillId="15" borderId="59" xfId="0" applyFont="1" applyFill="1" applyBorder="1" applyAlignment="1">
      <alignment horizontal="center" vertical="center" wrapText="1"/>
    </xf>
    <xf numFmtId="0" fontId="4" fillId="20" borderId="59" xfId="0" applyFont="1" applyFill="1" applyBorder="1" applyAlignment="1">
      <alignment horizontal="center" vertical="center" wrapText="1"/>
    </xf>
    <xf numFmtId="0" fontId="4" fillId="7" borderId="104" xfId="0" applyFont="1" applyFill="1" applyBorder="1" applyAlignment="1">
      <alignment horizontal="center" vertical="center" wrapText="1"/>
    </xf>
    <xf numFmtId="0" fontId="4" fillId="7" borderId="105" xfId="0" applyFont="1" applyFill="1" applyBorder="1" applyAlignment="1">
      <alignment horizontal="center" vertical="center" wrapText="1"/>
    </xf>
    <xf numFmtId="0" fontId="4" fillId="7" borderId="116" xfId="0" applyFont="1" applyFill="1" applyBorder="1" applyAlignment="1">
      <alignment horizontal="center" vertical="center" wrapText="1"/>
    </xf>
    <xf numFmtId="0" fontId="4" fillId="18" borderId="59"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2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16" borderId="41" xfId="0" applyFont="1" applyFill="1" applyBorder="1" applyAlignment="1">
      <alignment horizontal="center" vertical="center" wrapText="1"/>
    </xf>
    <xf numFmtId="0" fontId="1" fillId="16" borderId="42" xfId="0" applyFont="1" applyFill="1" applyBorder="1" applyAlignment="1">
      <alignment horizontal="center" vertical="center" wrapText="1"/>
    </xf>
    <xf numFmtId="0" fontId="1" fillId="16" borderId="91" xfId="0" applyFont="1" applyFill="1" applyBorder="1" applyAlignment="1">
      <alignment horizontal="center" vertical="center" wrapText="1"/>
    </xf>
    <xf numFmtId="0" fontId="1" fillId="14" borderId="44" xfId="0" applyFont="1" applyFill="1" applyBorder="1" applyAlignment="1">
      <alignment horizontal="center" vertical="center" wrapText="1"/>
    </xf>
    <xf numFmtId="0" fontId="1" fillId="14" borderId="59"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1" fillId="14" borderId="71" xfId="0" applyFont="1" applyFill="1" applyBorder="1" applyAlignment="1">
      <alignment horizontal="center" vertical="center" wrapText="1"/>
    </xf>
    <xf numFmtId="0" fontId="1" fillId="14" borderId="72"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9" borderId="61" xfId="0" applyFont="1" applyFill="1" applyBorder="1" applyAlignment="1">
      <alignment horizontal="center" vertical="center" wrapText="1"/>
    </xf>
    <xf numFmtId="0" fontId="1" fillId="19" borderId="62" xfId="0" applyFont="1" applyFill="1" applyBorder="1" applyAlignment="1">
      <alignment horizontal="center" vertical="center" wrapText="1"/>
    </xf>
    <xf numFmtId="0" fontId="1" fillId="19" borderId="83" xfId="0" applyFont="1" applyFill="1" applyBorder="1" applyAlignment="1">
      <alignment horizontal="center" vertical="center" wrapText="1"/>
    </xf>
    <xf numFmtId="0" fontId="1" fillId="19" borderId="63" xfId="0" applyFont="1" applyFill="1" applyBorder="1" applyAlignment="1">
      <alignment horizontal="center" vertical="center" wrapText="1"/>
    </xf>
    <xf numFmtId="0" fontId="1" fillId="19" borderId="70" xfId="0" applyFont="1" applyFill="1" applyBorder="1" applyAlignment="1">
      <alignment horizontal="center" vertical="center" wrapText="1"/>
    </xf>
    <xf numFmtId="0" fontId="1" fillId="19" borderId="71" xfId="0" applyFont="1" applyFill="1" applyBorder="1" applyAlignment="1">
      <alignment horizontal="center" vertical="center" wrapText="1"/>
    </xf>
    <xf numFmtId="0" fontId="1" fillId="19" borderId="82" xfId="0" applyFont="1" applyFill="1" applyBorder="1" applyAlignment="1">
      <alignment horizontal="center" vertical="center" wrapText="1"/>
    </xf>
    <xf numFmtId="0" fontId="1" fillId="19" borderId="72" xfId="0" applyFont="1" applyFill="1" applyBorder="1" applyAlignment="1">
      <alignment horizontal="center" vertical="center" wrapText="1"/>
    </xf>
    <xf numFmtId="0" fontId="5" fillId="17" borderId="19" xfId="0" applyFont="1" applyFill="1" applyBorder="1" applyAlignment="1">
      <alignment horizontal="center" vertical="center" wrapText="1"/>
    </xf>
    <xf numFmtId="0" fontId="5" fillId="17" borderId="25" xfId="0" applyFont="1" applyFill="1" applyBorder="1" applyAlignment="1">
      <alignment horizontal="center" vertical="center" wrapText="1"/>
    </xf>
    <xf numFmtId="0" fontId="5" fillId="17" borderId="28" xfId="0" applyFont="1" applyFill="1" applyBorder="1" applyAlignment="1">
      <alignment horizontal="center" vertical="center" wrapText="1"/>
    </xf>
    <xf numFmtId="0" fontId="3" fillId="15" borderId="27" xfId="0" applyFont="1" applyFill="1" applyBorder="1" applyAlignment="1">
      <alignment horizontal="center" vertical="center" wrapText="1"/>
    </xf>
    <xf numFmtId="0" fontId="3" fillId="15" borderId="25" xfId="0" applyFont="1" applyFill="1" applyBorder="1" applyAlignment="1">
      <alignment horizontal="center" vertical="center" wrapText="1"/>
    </xf>
    <xf numFmtId="0" fontId="3" fillId="15" borderId="20" xfId="0" applyFont="1" applyFill="1" applyBorder="1" applyAlignment="1">
      <alignment horizontal="center" vertical="center" wrapText="1"/>
    </xf>
    <xf numFmtId="1" fontId="5" fillId="0" borderId="27" xfId="0" applyNumberFormat="1" applyFont="1" applyBorder="1" applyAlignment="1">
      <alignment horizontal="center" vertical="center" wrapText="1"/>
    </xf>
    <xf numFmtId="1" fontId="5" fillId="0" borderId="2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3" fillId="7" borderId="67" xfId="0" applyFont="1" applyFill="1" applyBorder="1" applyAlignment="1">
      <alignment horizontal="center" vertical="center" wrapText="1"/>
    </xf>
    <xf numFmtId="0" fontId="3" fillId="7" borderId="65"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40" xfId="0" applyFont="1" applyFill="1" applyBorder="1" applyAlignment="1">
      <alignment horizontal="center" vertical="center" wrapText="1"/>
    </xf>
    <xf numFmtId="0" fontId="1" fillId="7" borderId="70" xfId="0" applyFont="1" applyFill="1" applyBorder="1" applyAlignment="1">
      <alignment horizontal="center" vertical="center" wrapText="1"/>
    </xf>
    <xf numFmtId="0" fontId="1" fillId="7" borderId="71" xfId="0" applyFont="1" applyFill="1" applyBorder="1" applyAlignment="1">
      <alignment horizontal="center" vertical="center" wrapText="1"/>
    </xf>
    <xf numFmtId="0" fontId="1" fillId="7" borderId="7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3" fillId="16" borderId="69" xfId="0" applyFont="1" applyFill="1" applyBorder="1" applyAlignment="1">
      <alignment horizontal="center" vertical="center" wrapText="1"/>
    </xf>
    <xf numFmtId="0" fontId="3" fillId="16" borderId="58" xfId="0" applyFont="1" applyFill="1" applyBorder="1" applyAlignment="1">
      <alignment horizontal="center" vertical="center" wrapText="1"/>
    </xf>
    <xf numFmtId="0" fontId="3" fillId="16" borderId="78" xfId="0" applyFont="1" applyFill="1" applyBorder="1" applyAlignment="1">
      <alignment horizontal="center" vertical="center" wrapText="1"/>
    </xf>
    <xf numFmtId="0" fontId="3" fillId="16" borderId="27" xfId="0" applyFont="1" applyFill="1" applyBorder="1" applyAlignment="1">
      <alignment horizontal="center" vertical="center" wrapText="1"/>
    </xf>
    <xf numFmtId="0" fontId="3" fillId="16" borderId="25" xfId="0" applyFont="1" applyFill="1" applyBorder="1" applyAlignment="1">
      <alignment horizontal="center" vertical="center" wrapText="1"/>
    </xf>
    <xf numFmtId="0" fontId="3" fillId="16" borderId="28" xfId="0" applyFont="1" applyFill="1" applyBorder="1" applyAlignment="1">
      <alignment horizontal="center" vertical="center" wrapText="1"/>
    </xf>
    <xf numFmtId="0" fontId="1" fillId="16" borderId="27" xfId="0" applyFont="1" applyFill="1" applyBorder="1" applyAlignment="1">
      <alignment horizontal="center" vertical="center" wrapText="1"/>
    </xf>
    <xf numFmtId="0" fontId="1" fillId="16" borderId="25" xfId="0" applyFont="1" applyFill="1" applyBorder="1" applyAlignment="1">
      <alignment horizontal="center" vertical="center" wrapText="1"/>
    </xf>
    <xf numFmtId="0" fontId="1" fillId="16" borderId="28" xfId="0" applyFont="1" applyFill="1" applyBorder="1" applyAlignment="1">
      <alignment horizontal="center" vertical="center" wrapText="1"/>
    </xf>
    <xf numFmtId="0" fontId="1" fillId="16" borderId="27" xfId="0" applyFont="1" applyFill="1" applyBorder="1" applyAlignment="1">
      <alignment horizontal="center" vertical="center"/>
    </xf>
    <xf numFmtId="0" fontId="1" fillId="16" borderId="25" xfId="0" applyFont="1" applyFill="1" applyBorder="1" applyAlignment="1">
      <alignment horizontal="center" vertical="center"/>
    </xf>
    <xf numFmtId="0" fontId="3" fillId="16" borderId="46" xfId="0" applyFont="1" applyFill="1" applyBorder="1" applyAlignment="1">
      <alignment horizontal="center" vertical="center" wrapText="1"/>
    </xf>
    <xf numFmtId="0" fontId="3" fillId="16" borderId="43" xfId="0" applyFont="1" applyFill="1" applyBorder="1" applyAlignment="1">
      <alignment horizontal="center" vertical="center" wrapText="1"/>
    </xf>
    <xf numFmtId="0" fontId="3" fillId="16" borderId="90" xfId="0" applyFont="1" applyFill="1" applyBorder="1" applyAlignment="1">
      <alignment horizontal="center" vertical="center" wrapText="1"/>
    </xf>
    <xf numFmtId="0" fontId="1" fillId="21" borderId="68" xfId="0" applyFont="1" applyFill="1" applyBorder="1" applyAlignment="1">
      <alignment horizontal="center" vertical="center" wrapText="1"/>
    </xf>
    <xf numFmtId="0" fontId="1" fillId="21" borderId="22" xfId="0" applyFont="1" applyFill="1" applyBorder="1" applyAlignment="1">
      <alignment horizontal="center" vertical="center" wrapText="1"/>
    </xf>
    <xf numFmtId="0" fontId="1" fillId="21" borderId="37"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3" fillId="15" borderId="0" xfId="0" applyFont="1" applyFill="1" applyAlignment="1">
      <alignment horizontal="center" vertical="center" wrapText="1"/>
    </xf>
    <xf numFmtId="0" fontId="1" fillId="7" borderId="39"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1" fillId="16" borderId="19" xfId="0" applyFont="1" applyFill="1" applyBorder="1" applyAlignment="1">
      <alignment horizontal="center" vertical="center" wrapText="1"/>
    </xf>
    <xf numFmtId="0" fontId="1" fillId="14" borderId="61" xfId="0" applyFont="1" applyFill="1" applyBorder="1" applyAlignment="1">
      <alignment horizontal="center" vertical="center" wrapText="1"/>
    </xf>
    <xf numFmtId="0" fontId="1" fillId="14" borderId="62" xfId="0" applyFont="1" applyFill="1" applyBorder="1" applyAlignment="1">
      <alignment horizontal="center" vertical="center" wrapText="1"/>
    </xf>
    <xf numFmtId="0" fontId="1" fillId="14" borderId="63"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5" xfId="0" applyFont="1" applyFill="1" applyBorder="1" applyAlignment="1">
      <alignment horizontal="center" vertical="center"/>
    </xf>
    <xf numFmtId="0" fontId="5" fillId="17" borderId="27"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29" xfId="0" applyFont="1" applyFill="1" applyBorder="1" applyAlignment="1">
      <alignment horizontal="center" vertical="center" wrapText="1"/>
    </xf>
    <xf numFmtId="0" fontId="1" fillId="11" borderId="21" xfId="0" applyFont="1" applyFill="1" applyBorder="1" applyAlignment="1">
      <alignment horizontal="center" vertical="center" wrapText="1"/>
    </xf>
    <xf numFmtId="0" fontId="1" fillId="11" borderId="22" xfId="0" applyFont="1" applyFill="1" applyBorder="1" applyAlignment="1">
      <alignment horizontal="center" vertical="center" wrapText="1"/>
    </xf>
    <xf numFmtId="0" fontId="1" fillId="16" borderId="75" xfId="0" applyFont="1" applyFill="1" applyBorder="1" applyAlignment="1">
      <alignment horizontal="center" vertical="center" wrapText="1"/>
    </xf>
    <xf numFmtId="0" fontId="1" fillId="16" borderId="76" xfId="0" applyFont="1" applyFill="1" applyBorder="1" applyAlignment="1">
      <alignment horizontal="center" vertical="center" wrapText="1"/>
    </xf>
    <xf numFmtId="0" fontId="1" fillId="16" borderId="77" xfId="0" applyFont="1" applyFill="1" applyBorder="1" applyAlignment="1">
      <alignment horizontal="center" vertical="center" wrapText="1"/>
    </xf>
    <xf numFmtId="0" fontId="1" fillId="16" borderId="67" xfId="0" applyFont="1" applyFill="1" applyBorder="1" applyAlignment="1">
      <alignment horizontal="center" vertical="center" wrapText="1"/>
    </xf>
    <xf numFmtId="0" fontId="1" fillId="16" borderId="65" xfId="0" applyFont="1" applyFill="1" applyBorder="1" applyAlignment="1">
      <alignment horizontal="center" vertical="center" wrapText="1"/>
    </xf>
    <xf numFmtId="0" fontId="1" fillId="16" borderId="66" xfId="0" applyFont="1" applyFill="1" applyBorder="1" applyAlignment="1">
      <alignment horizontal="center" vertical="center" wrapText="1"/>
    </xf>
    <xf numFmtId="0" fontId="1" fillId="11" borderId="68" xfId="0" applyFont="1" applyFill="1" applyBorder="1" applyAlignment="1">
      <alignment horizontal="center" vertical="center" wrapText="1"/>
    </xf>
    <xf numFmtId="0" fontId="3" fillId="15" borderId="42" xfId="0" applyFont="1" applyFill="1" applyBorder="1" applyAlignment="1">
      <alignment horizontal="center" vertical="center" wrapText="1"/>
    </xf>
    <xf numFmtId="0" fontId="3" fillId="7" borderId="57"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41" xfId="0" applyFont="1" applyFill="1" applyBorder="1" applyAlignment="1">
      <alignment horizontal="center" vertical="center"/>
    </xf>
    <xf numFmtId="0" fontId="1" fillId="7" borderId="39" xfId="0" applyFont="1" applyFill="1" applyBorder="1" applyAlignment="1">
      <alignment horizontal="center" vertical="center"/>
    </xf>
    <xf numFmtId="0" fontId="3" fillId="15" borderId="19"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3" fillId="5" borderId="74"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2"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46"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1" fontId="5" fillId="0" borderId="24" xfId="0" applyNumberFormat="1" applyFont="1" applyBorder="1" applyAlignment="1">
      <alignment horizontal="center" vertical="center" wrapText="1"/>
    </xf>
    <xf numFmtId="0" fontId="3" fillId="7" borderId="69" xfId="0" applyFont="1" applyFill="1" applyBorder="1" applyAlignment="1">
      <alignment horizontal="center" vertical="center" wrapText="1"/>
    </xf>
    <xf numFmtId="0" fontId="1" fillId="19" borderId="44" xfId="0" applyFont="1" applyFill="1" applyBorder="1" applyAlignment="1">
      <alignment horizontal="center" vertical="center" wrapText="1"/>
    </xf>
    <xf numFmtId="0" fontId="1" fillId="19" borderId="45" xfId="0" applyFont="1" applyFill="1" applyBorder="1" applyAlignment="1">
      <alignment horizontal="center" vertical="center" wrapText="1"/>
    </xf>
    <xf numFmtId="0" fontId="1" fillId="19" borderId="59" xfId="0" applyFont="1" applyFill="1" applyBorder="1" applyAlignment="1">
      <alignment horizontal="center" vertical="center" wrapText="1"/>
    </xf>
    <xf numFmtId="0" fontId="1" fillId="15" borderId="44" xfId="0" applyFont="1" applyFill="1" applyBorder="1" applyAlignment="1">
      <alignment horizontal="center" vertical="center" wrapText="1"/>
    </xf>
    <xf numFmtId="0" fontId="1" fillId="15" borderId="45" xfId="0" applyFont="1" applyFill="1" applyBorder="1" applyAlignment="1">
      <alignment horizontal="center" vertical="center" wrapText="1"/>
    </xf>
    <xf numFmtId="0" fontId="1" fillId="15" borderId="59" xfId="0" applyFont="1" applyFill="1" applyBorder="1" applyAlignment="1">
      <alignment horizontal="center" vertical="center" wrapText="1"/>
    </xf>
    <xf numFmtId="9" fontId="1" fillId="16" borderId="27" xfId="0" applyNumberFormat="1" applyFont="1" applyFill="1" applyBorder="1" applyAlignment="1">
      <alignment horizontal="center" vertical="center" wrapText="1"/>
    </xf>
    <xf numFmtId="9" fontId="3" fillId="16" borderId="27" xfId="0" applyNumberFormat="1" applyFont="1" applyFill="1" applyBorder="1" applyAlignment="1">
      <alignment horizontal="center" vertical="center" wrapText="1"/>
    </xf>
    <xf numFmtId="1" fontId="5" fillId="17" borderId="27" xfId="0" applyNumberFormat="1" applyFont="1" applyFill="1" applyBorder="1" applyAlignment="1">
      <alignment horizontal="center" vertical="center" wrapText="1"/>
    </xf>
    <xf numFmtId="1" fontId="5" fillId="17" borderId="25" xfId="0" applyNumberFormat="1" applyFont="1" applyFill="1" applyBorder="1" applyAlignment="1">
      <alignment horizontal="center" vertical="center" wrapText="1"/>
    </xf>
    <xf numFmtId="1" fontId="5" fillId="17" borderId="39" xfId="0" applyNumberFormat="1" applyFont="1" applyFill="1" applyBorder="1" applyAlignment="1">
      <alignment horizontal="center" vertical="center" wrapText="1"/>
    </xf>
    <xf numFmtId="1" fontId="5" fillId="17" borderId="56" xfId="0" applyNumberFormat="1" applyFont="1" applyFill="1" applyBorder="1" applyAlignment="1">
      <alignment horizontal="center" vertical="center" wrapText="1"/>
    </xf>
    <xf numFmtId="0" fontId="1" fillId="16" borderId="56" xfId="0" applyFont="1" applyFill="1" applyBorder="1" applyAlignment="1">
      <alignment horizontal="center" vertical="center" wrapText="1"/>
    </xf>
    <xf numFmtId="0" fontId="1" fillId="16" borderId="97" xfId="0" applyFont="1" applyFill="1" applyBorder="1" applyAlignment="1">
      <alignment horizontal="center" vertical="center" wrapText="1"/>
    </xf>
    <xf numFmtId="0" fontId="1" fillId="16" borderId="64" xfId="0" applyFont="1" applyFill="1" applyBorder="1" applyAlignment="1">
      <alignment horizontal="center" vertical="center" wrapText="1"/>
    </xf>
    <xf numFmtId="0" fontId="3" fillId="17" borderId="27" xfId="0" applyFont="1" applyFill="1" applyBorder="1" applyAlignment="1">
      <alignment horizontal="center" vertical="center" wrapText="1"/>
    </xf>
    <xf numFmtId="0" fontId="3" fillId="17" borderId="25" xfId="0" applyFont="1" applyFill="1" applyBorder="1" applyAlignment="1">
      <alignment horizontal="center" vertical="center" wrapText="1"/>
    </xf>
    <xf numFmtId="0" fontId="1" fillId="17" borderId="27" xfId="0" applyFont="1" applyFill="1" applyBorder="1" applyAlignment="1">
      <alignment horizontal="center" vertical="center" wrapText="1"/>
    </xf>
    <xf numFmtId="0" fontId="1" fillId="17" borderId="25" xfId="0" applyFont="1" applyFill="1" applyBorder="1" applyAlignment="1">
      <alignment horizontal="center" vertical="center" wrapText="1"/>
    </xf>
    <xf numFmtId="0" fontId="1" fillId="18" borderId="27" xfId="0" applyFont="1" applyFill="1" applyBorder="1" applyAlignment="1">
      <alignment horizontal="center" vertical="center" wrapText="1"/>
    </xf>
    <xf numFmtId="0" fontId="1" fillId="18" borderId="25" xfId="0" applyFont="1" applyFill="1" applyBorder="1" applyAlignment="1">
      <alignment horizontal="center" vertical="center" wrapText="1"/>
    </xf>
    <xf numFmtId="0" fontId="1" fillId="17" borderId="68"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17" borderId="37" xfId="0" applyFont="1" applyFill="1" applyBorder="1" applyAlignment="1">
      <alignment horizontal="center" vertical="center" wrapText="1"/>
    </xf>
    <xf numFmtId="164" fontId="5" fillId="17" borderId="27" xfId="0" applyNumberFormat="1" applyFont="1" applyFill="1" applyBorder="1" applyAlignment="1">
      <alignment horizontal="center" vertical="center" wrapText="1"/>
    </xf>
    <xf numFmtId="164" fontId="5" fillId="17" borderId="25" xfId="0" applyNumberFormat="1" applyFont="1" applyFill="1" applyBorder="1" applyAlignment="1">
      <alignment horizontal="center" vertical="center" wrapText="1"/>
    </xf>
    <xf numFmtId="164" fontId="5" fillId="17" borderId="28" xfId="0" applyNumberFormat="1" applyFont="1" applyFill="1" applyBorder="1" applyAlignment="1">
      <alignment horizontal="center" vertical="center" wrapText="1"/>
    </xf>
    <xf numFmtId="0" fontId="1" fillId="22" borderId="68" xfId="0" applyFont="1" applyFill="1" applyBorder="1" applyAlignment="1">
      <alignment horizontal="center" vertical="center" wrapText="1"/>
    </xf>
    <xf numFmtId="0" fontId="1" fillId="22" borderId="22" xfId="0" applyFont="1" applyFill="1" applyBorder="1" applyAlignment="1">
      <alignment horizontal="center" vertical="center" wrapText="1"/>
    </xf>
    <xf numFmtId="0" fontId="1" fillId="17" borderId="28" xfId="0"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0" borderId="25" xfId="0" applyNumberFormat="1" applyFont="1" applyBorder="1" applyAlignment="1">
      <alignment horizontal="center" vertical="center" wrapText="1"/>
    </xf>
    <xf numFmtId="164" fontId="5" fillId="0" borderId="86" xfId="0" applyNumberFormat="1" applyFont="1" applyBorder="1" applyAlignment="1">
      <alignment horizontal="center" vertical="center" wrapText="1"/>
    </xf>
    <xf numFmtId="164" fontId="5" fillId="17" borderId="19" xfId="0" applyNumberFormat="1" applyFont="1" applyFill="1" applyBorder="1" applyAlignment="1">
      <alignment horizontal="center" vertical="center" wrapText="1"/>
    </xf>
    <xf numFmtId="164" fontId="5" fillId="17" borderId="39" xfId="0" applyNumberFormat="1" applyFont="1" applyFill="1" applyBorder="1" applyAlignment="1">
      <alignment horizontal="center" vertical="center" wrapText="1"/>
    </xf>
    <xf numFmtId="0" fontId="12"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3" fillId="2" borderId="2"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3"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3" borderId="98" xfId="0" applyFont="1" applyFill="1" applyBorder="1" applyAlignment="1">
      <alignment horizontal="center" vertical="center" wrapText="1"/>
    </xf>
    <xf numFmtId="0" fontId="5" fillId="7" borderId="57" xfId="0" applyFont="1" applyFill="1" applyBorder="1" applyAlignment="1">
      <alignment horizontal="center" vertical="center" wrapText="1"/>
    </xf>
    <xf numFmtId="0" fontId="5" fillId="15" borderId="42"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41" xfId="0" applyFont="1" applyFill="1" applyBorder="1" applyAlignment="1">
      <alignment horizontal="center" vertical="center"/>
    </xf>
    <xf numFmtId="0" fontId="4" fillId="7" borderId="19"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10" borderId="55" xfId="0" applyFont="1" applyFill="1" applyBorder="1" applyAlignment="1">
      <alignment horizontal="center" vertical="center" wrapText="1"/>
    </xf>
    <xf numFmtId="0" fontId="4" fillId="9" borderId="55" xfId="0" applyFont="1" applyFill="1" applyBorder="1" applyAlignment="1">
      <alignment horizontal="center" vertical="center" wrapText="1"/>
    </xf>
    <xf numFmtId="0" fontId="4" fillId="11" borderId="101" xfId="0" applyFont="1" applyFill="1" applyBorder="1" applyAlignment="1">
      <alignment horizontal="left" vertical="center" wrapText="1"/>
    </xf>
    <xf numFmtId="0" fontId="5" fillId="7" borderId="58" xfId="0" applyFont="1" applyFill="1" applyBorder="1" applyAlignment="1">
      <alignment horizontal="center" vertical="center" wrapText="1"/>
    </xf>
    <xf numFmtId="0" fontId="5" fillId="15" borderId="0" xfId="0" applyFont="1" applyFill="1" applyAlignment="1">
      <alignment horizontal="center" vertical="center" wrapText="1"/>
    </xf>
    <xf numFmtId="0" fontId="4" fillId="7" borderId="39" xfId="0" applyFont="1" applyFill="1" applyBorder="1" applyAlignment="1">
      <alignment horizontal="center" vertical="center" wrapText="1"/>
    </xf>
    <xf numFmtId="0" fontId="4" fillId="7" borderId="39" xfId="0" applyFont="1" applyFill="1" applyBorder="1" applyAlignment="1">
      <alignment horizontal="center" vertical="center"/>
    </xf>
    <xf numFmtId="0" fontId="4" fillId="7" borderId="25" xfId="0" applyFont="1" applyFill="1" applyBorder="1" applyAlignment="1">
      <alignment horizontal="center" vertical="center" wrapText="1"/>
    </xf>
    <xf numFmtId="0" fontId="4" fillId="9" borderId="50" xfId="0" applyFont="1" applyFill="1" applyBorder="1" applyAlignment="1">
      <alignment horizontal="center" vertical="center" wrapText="1"/>
    </xf>
    <xf numFmtId="0" fontId="4" fillId="12" borderId="54"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13" borderId="5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9" borderId="95"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9" borderId="53" xfId="0" applyFont="1" applyFill="1" applyBorder="1" applyAlignment="1">
      <alignment horizontal="center" vertical="center" wrapText="1"/>
    </xf>
    <xf numFmtId="0" fontId="5" fillId="16" borderId="69" xfId="0" applyFont="1" applyFill="1" applyBorder="1" applyAlignment="1">
      <alignment horizontal="center" vertical="center" wrapText="1"/>
    </xf>
    <xf numFmtId="0" fontId="5" fillId="16" borderId="27"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23" borderId="27" xfId="0" applyFont="1" applyFill="1" applyBorder="1" applyAlignment="1">
      <alignment horizontal="center" vertical="center" wrapText="1"/>
    </xf>
    <xf numFmtId="0" fontId="4" fillId="16" borderId="27" xfId="0" applyFont="1" applyFill="1" applyBorder="1" applyAlignment="1">
      <alignment horizontal="center" vertical="center"/>
    </xf>
    <xf numFmtId="0" fontId="4" fillId="16" borderId="19" xfId="0" applyFont="1" applyFill="1" applyBorder="1" applyAlignment="1">
      <alignment horizontal="center" vertical="center" wrapText="1"/>
    </xf>
    <xf numFmtId="0" fontId="5" fillId="16" borderId="46" xfId="0" applyFont="1" applyFill="1" applyBorder="1" applyAlignment="1">
      <alignment horizontal="center" vertical="center" wrapText="1"/>
    </xf>
    <xf numFmtId="0" fontId="5" fillId="16" borderId="43" xfId="0" applyFont="1" applyFill="1" applyBorder="1" applyAlignment="1">
      <alignment horizontal="center" vertical="center" wrapText="1"/>
    </xf>
    <xf numFmtId="0" fontId="5" fillId="16" borderId="90" xfId="0" applyFont="1" applyFill="1" applyBorder="1" applyAlignment="1">
      <alignment horizontal="center" vertical="center" wrapText="1"/>
    </xf>
    <xf numFmtId="0" fontId="4" fillId="21" borderId="68" xfId="0" applyFont="1" applyFill="1" applyBorder="1" applyAlignment="1">
      <alignment horizontal="center" vertical="center" wrapText="1"/>
    </xf>
    <xf numFmtId="0" fontId="5" fillId="16" borderId="58" xfId="0" applyFont="1" applyFill="1" applyBorder="1" applyAlignment="1">
      <alignment horizontal="center" vertical="center" wrapText="1"/>
    </xf>
    <xf numFmtId="0" fontId="5" fillId="16" borderId="25"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4" fillId="23" borderId="25" xfId="0" applyFont="1" applyFill="1" applyBorder="1" applyAlignment="1">
      <alignment horizontal="center" vertical="center" wrapText="1"/>
    </xf>
    <xf numFmtId="0" fontId="4" fillId="16" borderId="25" xfId="0" applyFont="1" applyFill="1" applyBorder="1" applyAlignment="1">
      <alignment horizontal="center" vertical="center"/>
    </xf>
    <xf numFmtId="0" fontId="4" fillId="16" borderId="51" xfId="0" applyFont="1" applyFill="1" applyBorder="1" applyAlignment="1">
      <alignment horizontal="center" vertical="center" wrapText="1"/>
    </xf>
    <xf numFmtId="0" fontId="4" fillId="16" borderId="55" xfId="0" applyFont="1" applyFill="1" applyBorder="1" applyAlignment="1">
      <alignment horizontal="center" vertical="center" wrapText="1"/>
    </xf>
    <xf numFmtId="0" fontId="4" fillId="21" borderId="22" xfId="0" applyFont="1" applyFill="1" applyBorder="1" applyAlignment="1">
      <alignment horizontal="center" vertical="center" wrapText="1"/>
    </xf>
    <xf numFmtId="0" fontId="4" fillId="16" borderId="50" xfId="0" applyFont="1" applyFill="1" applyBorder="1" applyAlignment="1">
      <alignment horizontal="center" vertical="center" wrapText="1"/>
    </xf>
    <xf numFmtId="0" fontId="4" fillId="16" borderId="54" xfId="0" applyFont="1" applyFill="1" applyBorder="1" applyAlignment="1">
      <alignment horizontal="center" vertical="center" wrapText="1"/>
    </xf>
    <xf numFmtId="0" fontId="4" fillId="16" borderId="23" xfId="0" applyFont="1" applyFill="1" applyBorder="1" applyAlignment="1">
      <alignment horizontal="center" vertical="center" wrapText="1"/>
    </xf>
    <xf numFmtId="0" fontId="4" fillId="16" borderId="52" xfId="0" applyFont="1" applyFill="1" applyBorder="1" applyAlignment="1">
      <alignment horizontal="center" vertical="center" wrapText="1"/>
    </xf>
    <xf numFmtId="0" fontId="4" fillId="16" borderId="53" xfId="0" applyFont="1" applyFill="1" applyBorder="1" applyAlignment="1">
      <alignment horizontal="center" vertical="center" wrapText="1"/>
    </xf>
    <xf numFmtId="0" fontId="5" fillId="16" borderId="78" xfId="0" applyFont="1" applyFill="1" applyBorder="1" applyAlignment="1">
      <alignment horizontal="center" vertical="center" wrapText="1"/>
    </xf>
    <xf numFmtId="0" fontId="5" fillId="16" borderId="28" xfId="0" applyFont="1" applyFill="1" applyBorder="1" applyAlignment="1">
      <alignment horizontal="center" vertical="center" wrapText="1"/>
    </xf>
    <xf numFmtId="0" fontId="4" fillId="16"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4" fillId="16" borderId="41" xfId="0" applyFont="1" applyFill="1" applyBorder="1" applyAlignment="1">
      <alignment horizontal="center" vertical="center" wrapText="1"/>
    </xf>
    <xf numFmtId="0" fontId="4" fillId="16" borderId="42" xfId="0" applyFont="1" applyFill="1" applyBorder="1" applyAlignment="1">
      <alignment horizontal="center" vertical="center" wrapText="1"/>
    </xf>
    <xf numFmtId="0" fontId="4" fillId="16" borderId="91" xfId="0" applyFont="1" applyFill="1" applyBorder="1" applyAlignment="1">
      <alignment horizontal="center" vertical="center" wrapText="1"/>
    </xf>
    <xf numFmtId="0" fontId="4" fillId="18" borderId="25" xfId="0" applyFont="1" applyFill="1" applyBorder="1" applyAlignment="1">
      <alignment horizontal="center" vertical="center" wrapText="1"/>
    </xf>
    <xf numFmtId="0" fontId="4" fillId="7" borderId="27" xfId="0" applyFont="1" applyFill="1" applyBorder="1" applyAlignment="1">
      <alignment horizontal="center" vertical="center"/>
    </xf>
    <xf numFmtId="0" fontId="4" fillId="7" borderId="27" xfId="0" applyFont="1" applyFill="1" applyBorder="1" applyAlignment="1">
      <alignment horizontal="center" vertical="center" wrapText="1"/>
    </xf>
    <xf numFmtId="0" fontId="4" fillId="9" borderId="87" xfId="0" applyFont="1" applyFill="1" applyBorder="1" applyAlignment="1">
      <alignment horizontal="center" vertical="center" wrapText="1"/>
    </xf>
    <xf numFmtId="0" fontId="4" fillId="7" borderId="25" xfId="0" applyFont="1" applyFill="1" applyBorder="1" applyAlignment="1">
      <alignment horizontal="center" vertical="center"/>
    </xf>
    <xf numFmtId="0" fontId="4" fillId="13" borderId="89" xfId="0" applyFont="1" applyFill="1" applyBorder="1" applyAlignment="1">
      <alignment horizontal="center" vertical="center" wrapText="1"/>
    </xf>
    <xf numFmtId="0" fontId="4" fillId="9" borderId="52" xfId="0" applyFont="1" applyFill="1" applyBorder="1" applyAlignment="1">
      <alignment horizontal="center" vertical="center" wrapText="1"/>
    </xf>
    <xf numFmtId="0" fontId="4" fillId="8" borderId="92" xfId="0" applyFont="1" applyFill="1" applyBorder="1" applyAlignment="1">
      <alignment horizontal="center" vertical="center" wrapText="1"/>
    </xf>
    <xf numFmtId="0" fontId="4" fillId="9" borderId="92" xfId="0" applyFont="1" applyFill="1" applyBorder="1" applyAlignment="1">
      <alignment horizontal="center" vertical="center" wrapText="1"/>
    </xf>
    <xf numFmtId="0" fontId="4" fillId="16" borderId="75" xfId="0" applyFont="1" applyFill="1" applyBorder="1" applyAlignment="1">
      <alignment horizontal="center" vertical="center" wrapText="1"/>
    </xf>
    <xf numFmtId="0" fontId="4" fillId="16" borderId="67"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29" xfId="0" applyFont="1" applyFill="1" applyBorder="1" applyAlignment="1">
      <alignment horizontal="center" vertical="center" wrapText="1"/>
    </xf>
    <xf numFmtId="0" fontId="4" fillId="16" borderId="76" xfId="0" applyFont="1" applyFill="1" applyBorder="1" applyAlignment="1">
      <alignment horizontal="center" vertical="center" wrapText="1"/>
    </xf>
    <xf numFmtId="0" fontId="4" fillId="16" borderId="65" xfId="0" applyFont="1" applyFill="1" applyBorder="1" applyAlignment="1">
      <alignment horizontal="center" vertical="center" wrapText="1"/>
    </xf>
    <xf numFmtId="0" fontId="4" fillId="16" borderId="88" xfId="0" applyFont="1" applyFill="1" applyBorder="1" applyAlignment="1">
      <alignment horizontal="center" vertical="center" wrapText="1"/>
    </xf>
    <xf numFmtId="0" fontId="4" fillId="13" borderId="93" xfId="0" applyFont="1" applyFill="1" applyBorder="1" applyAlignment="1">
      <alignment horizontal="center" vertical="center" wrapText="1"/>
    </xf>
    <xf numFmtId="0" fontId="4" fillId="16" borderId="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29" xfId="0" applyFont="1" applyFill="1" applyBorder="1" applyAlignment="1">
      <alignment horizontal="center" vertical="center" wrapText="1"/>
    </xf>
    <xf numFmtId="0" fontId="4" fillId="16" borderId="77" xfId="0" applyFont="1" applyFill="1" applyBorder="1" applyAlignment="1">
      <alignment horizontal="center" vertical="center" wrapText="1"/>
    </xf>
    <xf numFmtId="0" fontId="4" fillId="16" borderId="66" xfId="0" applyFont="1" applyFill="1" applyBorder="1" applyAlignment="1">
      <alignment horizontal="center" vertical="center" wrapText="1"/>
    </xf>
    <xf numFmtId="0" fontId="5" fillId="7" borderId="69" xfId="0" applyFont="1" applyFill="1" applyBorder="1" applyAlignment="1">
      <alignment horizontal="center" vertical="center" wrapText="1"/>
    </xf>
    <xf numFmtId="0" fontId="5" fillId="15" borderId="27"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4" fillId="15" borderId="25" xfId="0" applyFont="1" applyFill="1" applyBorder="1" applyAlignment="1">
      <alignment horizontal="center" vertical="center" wrapText="1"/>
    </xf>
    <xf numFmtId="0" fontId="4" fillId="11" borderId="103" xfId="0" applyFont="1" applyFill="1" applyBorder="1" applyAlignment="1">
      <alignment horizontal="left" vertical="center" wrapText="1"/>
    </xf>
    <xf numFmtId="0" fontId="5" fillId="16" borderId="46" xfId="0" applyFont="1" applyFill="1" applyBorder="1" applyAlignment="1">
      <alignment vertical="center" wrapText="1"/>
    </xf>
    <xf numFmtId="0" fontId="5" fillId="16" borderId="43" xfId="0" applyFont="1" applyFill="1" applyBorder="1" applyAlignment="1">
      <alignment vertical="center" wrapText="1"/>
    </xf>
    <xf numFmtId="0" fontId="5" fillId="16" borderId="90" xfId="0" applyFont="1" applyFill="1" applyBorder="1" applyAlignment="1">
      <alignment vertical="center" wrapText="1"/>
    </xf>
    <xf numFmtId="0" fontId="4" fillId="16" borderId="92" xfId="0" applyFont="1" applyFill="1" applyBorder="1" applyAlignment="1">
      <alignment horizontal="center" vertical="center" wrapText="1"/>
    </xf>
    <xf numFmtId="0" fontId="4" fillId="16" borderId="79" xfId="0" applyFont="1" applyFill="1" applyBorder="1" applyAlignment="1">
      <alignment horizontal="center" vertical="center" wrapText="1"/>
    </xf>
    <xf numFmtId="0" fontId="4" fillId="16" borderId="26" xfId="0" applyFont="1" applyFill="1" applyBorder="1" applyAlignment="1">
      <alignment horizontal="center" vertical="center" wrapText="1"/>
    </xf>
    <xf numFmtId="0" fontId="4" fillId="16" borderId="99" xfId="0" applyFont="1" applyFill="1" applyBorder="1" applyAlignment="1">
      <alignment horizontal="center" vertical="center" wrapText="1"/>
    </xf>
    <xf numFmtId="0" fontId="4" fillId="21" borderId="98" xfId="0" applyFont="1" applyFill="1" applyBorder="1" applyAlignment="1">
      <alignment horizontal="center" vertical="center" wrapText="1"/>
    </xf>
    <xf numFmtId="0" fontId="4" fillId="16" borderId="38" xfId="0" applyFont="1" applyFill="1" applyBorder="1" applyAlignment="1">
      <alignment horizontal="center" vertical="center" wrapText="1"/>
    </xf>
    <xf numFmtId="0" fontId="4" fillId="16" borderId="97" xfId="0" applyFont="1" applyFill="1" applyBorder="1" applyAlignment="1">
      <alignment horizontal="center" vertical="center" wrapText="1"/>
    </xf>
    <xf numFmtId="0" fontId="4" fillId="16" borderId="100" xfId="0" applyFont="1" applyFill="1" applyBorder="1" applyAlignment="1">
      <alignment horizontal="center" vertical="center" wrapText="1"/>
    </xf>
    <xf numFmtId="0" fontId="5" fillId="5" borderId="117" xfId="0" applyFont="1" applyFill="1" applyBorder="1" applyAlignment="1">
      <alignment horizontal="center" vertical="center" wrapText="1"/>
    </xf>
    <xf numFmtId="0" fontId="5" fillId="5" borderId="74" xfId="0" applyFont="1" applyFill="1" applyBorder="1" applyAlignment="1">
      <alignment horizontal="center" vertical="center" wrapText="1"/>
    </xf>
    <xf numFmtId="0" fontId="5" fillId="5" borderId="118"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4" fillId="7" borderId="105" xfId="0" applyFont="1" applyFill="1" applyBorder="1" applyAlignment="1">
      <alignment vertical="center" wrapText="1"/>
    </xf>
    <xf numFmtId="0" fontId="4" fillId="7" borderId="102" xfId="0" applyFont="1" applyFill="1" applyBorder="1" applyAlignment="1">
      <alignment horizontal="center" vertical="center" wrapText="1"/>
    </xf>
    <xf numFmtId="0" fontId="4" fillId="7" borderId="116" xfId="0" applyFont="1" applyFill="1" applyBorder="1" applyAlignment="1">
      <alignment horizontal="center" vertical="center" wrapText="1"/>
    </xf>
    <xf numFmtId="0" fontId="4" fillId="7" borderId="115" xfId="0" applyFont="1" applyFill="1" applyBorder="1" applyAlignment="1">
      <alignment vertical="center" wrapText="1"/>
    </xf>
    <xf numFmtId="0" fontId="4" fillId="7" borderId="115"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03" xfId="0" applyFont="1" applyFill="1" applyBorder="1" applyAlignment="1">
      <alignment vertical="center" wrapText="1"/>
    </xf>
    <xf numFmtId="0" fontId="4" fillId="7" borderId="103" xfId="0" applyFont="1" applyFill="1" applyBorder="1" applyAlignment="1">
      <alignment horizontal="center" vertical="center" wrapText="1"/>
    </xf>
    <xf numFmtId="0" fontId="5" fillId="14" borderId="79" xfId="0" applyFont="1" applyFill="1" applyBorder="1" applyAlignment="1">
      <alignment horizontal="center" vertical="center" wrapText="1"/>
    </xf>
    <xf numFmtId="0" fontId="4" fillId="14" borderId="49" xfId="0" applyFont="1" applyFill="1" applyBorder="1" applyAlignment="1">
      <alignment horizontal="center" vertical="center" wrapText="1"/>
    </xf>
    <xf numFmtId="0" fontId="4" fillId="14" borderId="27" xfId="0" applyFont="1" applyFill="1" applyBorder="1" applyAlignment="1">
      <alignment horizontal="center" vertical="center"/>
    </xf>
    <xf numFmtId="0" fontId="4" fillId="14" borderId="0" xfId="0" applyFont="1" applyFill="1" applyAlignment="1">
      <alignment horizontal="center" vertical="center" wrapText="1"/>
    </xf>
    <xf numFmtId="0" fontId="4" fillId="14" borderId="106" xfId="0" applyFont="1" applyFill="1" applyBorder="1" applyAlignment="1">
      <alignment horizontal="center" vertical="center" wrapText="1"/>
    </xf>
    <xf numFmtId="0" fontId="4" fillId="14" borderId="107" xfId="0" applyFont="1" applyFill="1" applyBorder="1" applyAlignment="1">
      <alignment horizontal="center" vertical="center" wrapText="1"/>
    </xf>
    <xf numFmtId="0" fontId="4" fillId="14" borderId="107" xfId="0" applyFont="1" applyFill="1" applyBorder="1" applyAlignment="1">
      <alignment vertical="center" wrapText="1"/>
    </xf>
    <xf numFmtId="0" fontId="4" fillId="14" borderId="107" xfId="0" applyFont="1" applyFill="1" applyBorder="1" applyAlignment="1">
      <alignment horizontal="center" vertical="center" wrapText="1"/>
    </xf>
    <xf numFmtId="0" fontId="4" fillId="14" borderId="45" xfId="0" applyFont="1" applyFill="1" applyBorder="1" applyAlignment="1">
      <alignment horizontal="center" vertical="center" wrapText="1"/>
    </xf>
    <xf numFmtId="0" fontId="4" fillId="14" borderId="59"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4" fillId="14" borderId="47" xfId="0" applyFont="1" applyFill="1" applyBorder="1" applyAlignment="1">
      <alignment horizontal="center" vertical="center"/>
    </xf>
    <xf numFmtId="0" fontId="4" fillId="14" borderId="61" xfId="0" applyFont="1" applyFill="1" applyBorder="1" applyAlignment="1">
      <alignment horizontal="center" vertical="center" wrapText="1"/>
    </xf>
    <xf numFmtId="0" fontId="4" fillId="14" borderId="109" xfId="0" applyFont="1" applyFill="1" applyBorder="1" applyAlignment="1">
      <alignment horizontal="center" vertical="center" wrapText="1"/>
    </xf>
    <xf numFmtId="0" fontId="4" fillId="14" borderId="110" xfId="0" applyFont="1" applyFill="1" applyBorder="1" applyAlignment="1">
      <alignment horizontal="center" vertical="center" wrapText="1"/>
    </xf>
    <xf numFmtId="0" fontId="4" fillId="14" borderId="110" xfId="0" applyFont="1" applyFill="1" applyBorder="1" applyAlignment="1">
      <alignment vertical="center" wrapText="1"/>
    </xf>
    <xf numFmtId="0" fontId="4" fillId="14" borderId="110" xfId="0" applyFont="1" applyFill="1" applyBorder="1" applyAlignment="1">
      <alignment horizontal="center" vertical="center" wrapText="1"/>
    </xf>
    <xf numFmtId="0" fontId="4" fillId="14" borderId="25" xfId="0" applyFont="1" applyFill="1" applyBorder="1" applyAlignment="1">
      <alignment horizontal="center" vertical="center"/>
    </xf>
    <xf numFmtId="0" fontId="4" fillId="14" borderId="97" xfId="0" applyFont="1" applyFill="1" applyBorder="1" applyAlignment="1">
      <alignment horizontal="center" vertical="center" wrapText="1"/>
    </xf>
    <xf numFmtId="0" fontId="5" fillId="14" borderId="47" xfId="0" applyFont="1" applyFill="1" applyBorder="1" applyAlignment="1">
      <alignment horizontal="center"/>
    </xf>
    <xf numFmtId="0" fontId="4" fillId="14" borderId="44" xfId="0" applyFont="1" applyFill="1" applyBorder="1" applyAlignment="1">
      <alignment horizontal="center" vertical="center" wrapText="1"/>
    </xf>
    <xf numFmtId="0" fontId="5" fillId="14" borderId="119" xfId="0" applyFont="1" applyFill="1" applyBorder="1" applyAlignment="1">
      <alignment horizontal="center" vertical="center" wrapText="1"/>
    </xf>
    <xf numFmtId="0" fontId="4" fillId="14" borderId="60" xfId="0" applyFont="1" applyFill="1" applyBorder="1" applyAlignment="1">
      <alignment horizontal="center" vertical="center" wrapText="1"/>
    </xf>
    <xf numFmtId="0" fontId="4" fillId="14" borderId="28" xfId="0" applyFont="1" applyFill="1" applyBorder="1" applyAlignment="1">
      <alignment horizontal="center" vertical="center"/>
    </xf>
    <xf numFmtId="0" fontId="5" fillId="7" borderId="101" xfId="0" applyFont="1" applyFill="1" applyBorder="1" applyAlignment="1">
      <alignment horizontal="center" vertical="center" wrapText="1"/>
    </xf>
    <xf numFmtId="0" fontId="4" fillId="7" borderId="72" xfId="0" applyFont="1" applyFill="1" applyBorder="1" applyAlignment="1">
      <alignment horizontal="center" vertical="center" wrapText="1"/>
    </xf>
    <xf numFmtId="0" fontId="4" fillId="7" borderId="101" xfId="0" applyFont="1" applyFill="1" applyBorder="1" applyAlignment="1">
      <alignment vertical="center" wrapText="1"/>
    </xf>
    <xf numFmtId="0" fontId="4" fillId="7" borderId="101" xfId="0" applyFont="1" applyFill="1" applyBorder="1" applyAlignment="1">
      <alignment horizontal="center" vertical="center" wrapText="1"/>
    </xf>
    <xf numFmtId="0" fontId="5" fillId="19" borderId="119" xfId="0" applyFont="1" applyFill="1" applyBorder="1" applyAlignment="1">
      <alignment horizontal="center" vertical="center" wrapText="1"/>
    </xf>
    <xf numFmtId="0" fontId="4" fillId="19" borderId="27" xfId="0" applyFont="1" applyFill="1" applyBorder="1" applyAlignment="1">
      <alignment horizontal="center" vertical="center" wrapText="1"/>
    </xf>
    <xf numFmtId="0" fontId="4" fillId="19" borderId="26" xfId="0" applyFont="1" applyFill="1" applyBorder="1" applyAlignment="1">
      <alignment horizontal="center" vertical="center" wrapText="1"/>
    </xf>
    <xf numFmtId="0" fontId="4" fillId="19" borderId="70" xfId="0" applyFont="1" applyFill="1" applyBorder="1" applyAlignment="1">
      <alignment horizontal="center" vertical="center" wrapText="1"/>
    </xf>
    <xf numFmtId="0" fontId="4" fillId="19" borderId="106" xfId="0" applyFont="1" applyFill="1" applyBorder="1" applyAlignment="1">
      <alignment horizontal="center" vertical="center" wrapText="1"/>
    </xf>
    <xf numFmtId="0" fontId="4" fillId="19" borderId="107" xfId="0" applyFont="1" applyFill="1" applyBorder="1" applyAlignment="1">
      <alignment horizontal="center" vertical="center" wrapText="1"/>
    </xf>
    <xf numFmtId="0" fontId="4" fillId="19" borderId="107" xfId="0" applyFont="1" applyFill="1" applyBorder="1" applyAlignment="1">
      <alignment horizontal="center" vertical="center" wrapText="1"/>
    </xf>
    <xf numFmtId="0" fontId="4" fillId="19" borderId="108" xfId="0" applyFont="1" applyFill="1" applyBorder="1" applyAlignment="1">
      <alignment horizontal="center" vertical="center" wrapText="1"/>
    </xf>
    <xf numFmtId="0" fontId="4" fillId="19" borderId="45" xfId="0" applyFont="1" applyFill="1" applyBorder="1" applyAlignment="1">
      <alignment horizontal="center" vertical="center" wrapText="1"/>
    </xf>
    <xf numFmtId="0" fontId="4" fillId="19" borderId="59" xfId="0" applyFont="1" applyFill="1" applyBorder="1" applyAlignment="1">
      <alignment horizontal="center" vertical="center" wrapText="1"/>
    </xf>
    <xf numFmtId="0" fontId="5" fillId="19" borderId="80" xfId="0" applyFont="1" applyFill="1" applyBorder="1" applyAlignment="1">
      <alignment horizontal="center" vertical="center" wrapText="1"/>
    </xf>
    <xf numFmtId="0" fontId="4" fillId="19" borderId="61" xfId="0" applyFont="1" applyFill="1" applyBorder="1" applyAlignment="1">
      <alignment horizontal="center" vertical="center" wrapText="1"/>
    </xf>
    <xf numFmtId="0" fontId="4" fillId="19" borderId="109" xfId="0" applyFont="1" applyFill="1" applyBorder="1" applyAlignment="1">
      <alignment horizontal="center" vertical="center" wrapText="1"/>
    </xf>
    <xf numFmtId="0" fontId="4" fillId="19" borderId="110" xfId="0" applyFont="1" applyFill="1" applyBorder="1" applyAlignment="1">
      <alignment horizontal="center" vertical="center" wrapText="1"/>
    </xf>
    <xf numFmtId="0" fontId="4" fillId="19" borderId="110" xfId="0" applyFont="1" applyFill="1" applyBorder="1" applyAlignment="1">
      <alignment horizontal="center" vertical="center" wrapText="1"/>
    </xf>
    <xf numFmtId="0" fontId="4" fillId="19" borderId="111"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5" fillId="19" borderId="81" xfId="0" applyFont="1" applyFill="1" applyBorder="1" applyAlignment="1">
      <alignment horizontal="center" vertical="center" wrapText="1"/>
    </xf>
    <xf numFmtId="0" fontId="4" fillId="19" borderId="48" xfId="0" applyFont="1" applyFill="1" applyBorder="1" applyAlignment="1">
      <alignment horizontal="center" vertical="center" wrapText="1"/>
    </xf>
    <xf numFmtId="0" fontId="5" fillId="19" borderId="38"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4" fillId="19" borderId="112" xfId="0" applyFont="1" applyFill="1" applyBorder="1" applyAlignment="1">
      <alignment horizontal="center" vertical="center" wrapText="1"/>
    </xf>
    <xf numFmtId="0" fontId="4" fillId="19" borderId="113" xfId="0" applyFont="1" applyFill="1" applyBorder="1" applyAlignment="1">
      <alignment horizontal="center" vertical="center" wrapText="1"/>
    </xf>
    <xf numFmtId="0" fontId="4" fillId="19" borderId="113" xfId="0" applyFont="1" applyFill="1" applyBorder="1" applyAlignment="1">
      <alignment horizontal="center" vertical="center" wrapText="1"/>
    </xf>
    <xf numFmtId="0" fontId="4" fillId="19" borderId="114" xfId="0" applyFont="1" applyFill="1" applyBorder="1" applyAlignment="1">
      <alignment horizontal="center" vertical="center" wrapText="1"/>
    </xf>
    <xf numFmtId="0" fontId="4" fillId="11" borderId="103" xfId="0" applyFont="1" applyFill="1" applyBorder="1" applyAlignment="1">
      <alignment vertical="center" wrapText="1"/>
    </xf>
    <xf numFmtId="0" fontId="4" fillId="14" borderId="108" xfId="0" applyFont="1" applyFill="1" applyBorder="1" applyAlignment="1">
      <alignment horizontal="center" vertical="center" wrapText="1"/>
    </xf>
    <xf numFmtId="0" fontId="4" fillId="14" borderId="111" xfId="0" applyFont="1" applyFill="1" applyBorder="1" applyAlignment="1">
      <alignment horizontal="center" vertical="center" wrapText="1"/>
    </xf>
    <xf numFmtId="0" fontId="4" fillId="21" borderId="22" xfId="0" applyFont="1" applyFill="1" applyBorder="1" applyAlignment="1">
      <alignment horizontal="left" vertical="center" wrapText="1"/>
    </xf>
    <xf numFmtId="0" fontId="4" fillId="21" borderId="21" xfId="0" applyFont="1" applyFill="1" applyBorder="1" applyAlignment="1">
      <alignment horizontal="left" vertical="center" wrapText="1"/>
    </xf>
    <xf numFmtId="0" fontId="4" fillId="11" borderId="122" xfId="0" applyFont="1" applyFill="1" applyBorder="1" applyAlignment="1">
      <alignment horizontal="left" vertical="center" wrapText="1"/>
    </xf>
    <xf numFmtId="0" fontId="5" fillId="11" borderId="103" xfId="0" applyFont="1" applyFill="1" applyBorder="1" applyAlignment="1">
      <alignment vertical="center" wrapText="1"/>
    </xf>
    <xf numFmtId="0" fontId="4" fillId="21" borderId="21" xfId="0" applyFont="1" applyFill="1" applyBorder="1" applyAlignment="1">
      <alignment horizontal="center" vertical="center" wrapText="1"/>
    </xf>
    <xf numFmtId="0" fontId="4" fillId="10" borderId="124" xfId="0" applyFont="1" applyFill="1" applyBorder="1" applyAlignment="1">
      <alignment horizontal="center" vertical="center" wrapText="1"/>
    </xf>
    <xf numFmtId="0" fontId="4" fillId="9" borderId="124" xfId="0" applyFont="1" applyFill="1" applyBorder="1" applyAlignment="1">
      <alignment horizontal="center" vertical="center" wrapText="1"/>
    </xf>
    <xf numFmtId="0" fontId="4" fillId="11" borderId="10" xfId="0" applyFont="1" applyFill="1" applyBorder="1" applyAlignment="1">
      <alignment vertical="center" wrapText="1"/>
    </xf>
    <xf numFmtId="0" fontId="4" fillId="16" borderId="119"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4" fillId="16" borderId="125" xfId="0" applyFont="1" applyFill="1" applyBorder="1" applyAlignment="1">
      <alignment horizontal="center" vertical="center" wrapText="1"/>
    </xf>
    <xf numFmtId="0" fontId="5" fillId="5" borderId="126" xfId="0" applyFont="1" applyFill="1" applyBorder="1" applyAlignment="1">
      <alignment horizontal="center" vertical="center" wrapText="1"/>
    </xf>
    <xf numFmtId="0" fontId="5" fillId="5" borderId="127" xfId="0" applyFont="1" applyFill="1" applyBorder="1" applyAlignment="1">
      <alignment horizontal="center" vertical="center" wrapText="1"/>
    </xf>
    <xf numFmtId="0" fontId="5" fillId="5" borderId="128" xfId="0" applyFont="1" applyFill="1" applyBorder="1" applyAlignment="1">
      <alignment horizontal="center" vertical="center" wrapText="1"/>
    </xf>
    <xf numFmtId="0" fontId="4" fillId="11" borderId="129" xfId="0" applyFont="1" applyFill="1" applyBorder="1" applyAlignment="1">
      <alignment horizontal="left" vertical="center" wrapText="1"/>
    </xf>
    <xf numFmtId="0" fontId="4" fillId="11" borderId="130" xfId="0" applyFont="1" applyFill="1" applyBorder="1" applyAlignment="1">
      <alignment horizontal="left" vertical="center" wrapText="1"/>
    </xf>
    <xf numFmtId="0" fontId="4" fillId="11" borderId="21" xfId="0" applyFont="1" applyFill="1" applyBorder="1" applyAlignment="1">
      <alignment horizontal="left" vertical="center" wrapText="1"/>
    </xf>
    <xf numFmtId="0" fontId="4" fillId="11" borderId="131" xfId="0" applyFont="1" applyFill="1" applyBorder="1" applyAlignment="1">
      <alignment horizontal="left" vertical="center" wrapText="1"/>
    </xf>
    <xf numFmtId="0" fontId="4" fillId="11" borderId="121" xfId="0" applyFont="1" applyFill="1" applyBorder="1" applyAlignment="1">
      <alignment horizontal="left" vertical="center" wrapText="1"/>
    </xf>
    <xf numFmtId="0" fontId="4" fillId="21" borderId="132" xfId="0" applyFont="1" applyFill="1" applyBorder="1" applyAlignment="1">
      <alignment horizontal="center" vertical="center" wrapText="1"/>
    </xf>
    <xf numFmtId="0" fontId="4" fillId="11" borderId="123" xfId="0" applyFont="1" applyFill="1" applyBorder="1" applyAlignment="1">
      <alignment horizontal="left" vertical="center" wrapText="1"/>
    </xf>
    <xf numFmtId="0" fontId="4" fillId="11" borderId="10" xfId="0" applyFont="1" applyFill="1" applyBorder="1" applyAlignment="1">
      <alignment horizontal="left" vertical="center" wrapText="1"/>
    </xf>
    <xf numFmtId="0" fontId="4" fillId="11" borderId="94" xfId="0" applyFont="1" applyFill="1" applyBorder="1" applyAlignment="1">
      <alignment horizontal="left" vertical="center" wrapText="1"/>
    </xf>
    <xf numFmtId="0" fontId="5" fillId="11" borderId="120" xfId="0" applyFont="1" applyFill="1" applyBorder="1" applyAlignment="1">
      <alignment horizontal="left" vertical="center" wrapText="1"/>
    </xf>
    <xf numFmtId="0" fontId="4" fillId="21" borderId="98" xfId="0" applyFont="1" applyFill="1" applyBorder="1" applyAlignment="1">
      <alignment horizontal="left" vertical="center" wrapText="1"/>
    </xf>
  </cellXfs>
  <cellStyles count="1">
    <cellStyle name="Normal" xfId="0" builtinId="0"/>
  </cellStyles>
  <dxfs count="229">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theme="7" tint="-0.24994659260841701"/>
        </patternFill>
      </fill>
    </dxf>
    <dxf>
      <fill>
        <patternFill>
          <bgColor rgb="FFFF0000"/>
        </patternFill>
      </fill>
    </dxf>
    <dxf>
      <fill>
        <patternFill>
          <bgColor rgb="FFFFFF00"/>
        </patternFill>
      </fill>
    </dxf>
    <dxf>
      <fill>
        <patternFill>
          <bgColor rgb="FF047E10"/>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theme="7" tint="-0.24994659260841701"/>
        </patternFill>
      </fill>
    </dxf>
    <dxf>
      <fill>
        <patternFill>
          <bgColor rgb="FF047E10"/>
        </patternFill>
      </fill>
    </dxf>
    <dxf>
      <fill>
        <patternFill>
          <bgColor rgb="FFFFFF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theme="7" tint="-0.24994659260841701"/>
        </patternFill>
      </fill>
    </dxf>
    <dxf>
      <fill>
        <patternFill>
          <bgColor rgb="FF047E10"/>
        </patternFill>
      </fill>
    </dxf>
    <dxf>
      <fill>
        <patternFill>
          <bgColor rgb="FFFFFF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theme="7" tint="-0.24994659260841701"/>
        </patternFill>
      </fill>
    </dxf>
    <dxf>
      <fill>
        <patternFill>
          <bgColor rgb="FF047E10"/>
        </patternFill>
      </fill>
    </dxf>
    <dxf>
      <fill>
        <patternFill>
          <bgColor rgb="FFFFFF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theme="7" tint="-0.24994659260841701"/>
        </patternFill>
      </fill>
    </dxf>
    <dxf>
      <fill>
        <patternFill>
          <bgColor rgb="FFFF0000"/>
        </patternFill>
      </fill>
    </dxf>
    <dxf>
      <fill>
        <patternFill>
          <bgColor rgb="FFFFFF00"/>
        </patternFill>
      </fill>
    </dxf>
    <dxf>
      <fill>
        <patternFill>
          <bgColor rgb="FF047E10"/>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ont>
        <color rgb="FF9C0006"/>
      </font>
      <fill>
        <patternFill>
          <bgColor rgb="FFFFC7CE"/>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theme="7" tint="-0.24994659260841701"/>
        </patternFill>
      </fill>
    </dxf>
    <dxf>
      <fill>
        <patternFill>
          <bgColor rgb="FF047E10"/>
        </patternFill>
      </fill>
    </dxf>
    <dxf>
      <fill>
        <patternFill>
          <bgColor rgb="FFFFFF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theme="7" tint="-0.24994659260841701"/>
        </patternFill>
      </fill>
    </dxf>
    <dxf>
      <fill>
        <patternFill>
          <bgColor rgb="FFFF0000"/>
        </patternFill>
      </fill>
    </dxf>
    <dxf>
      <fill>
        <patternFill>
          <bgColor rgb="FFFFFF00"/>
        </patternFill>
      </fill>
    </dxf>
    <dxf>
      <fill>
        <patternFill>
          <bgColor rgb="FF047E10"/>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ill>
        <patternFill>
          <bgColor rgb="FF047E10"/>
        </patternFill>
      </fill>
    </dxf>
    <dxf>
      <fill>
        <patternFill>
          <bgColor rgb="FFFFFF00"/>
        </patternFill>
      </fill>
    </dxf>
    <dxf>
      <fill>
        <patternFill>
          <bgColor theme="7" tint="-0.24994659260841701"/>
        </patternFill>
      </fill>
    </dxf>
    <dxf>
      <fill>
        <patternFill>
          <bgColor rgb="FFFF0000"/>
        </patternFill>
      </fill>
    </dxf>
    <dxf>
      <font>
        <color rgb="FF9C0006"/>
      </font>
      <fill>
        <patternFill>
          <bgColor rgb="FFFFC7CE"/>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ont>
        <color rgb="FF9C0006"/>
      </font>
      <fill>
        <patternFill>
          <bgColor rgb="FFFFC7CE"/>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ill>
        <patternFill>
          <bgColor rgb="FFFF0000"/>
        </patternFill>
      </fill>
    </dxf>
    <dxf>
      <fill>
        <patternFill>
          <bgColor theme="7" tint="-0.24994659260841701"/>
        </patternFill>
      </fill>
    </dxf>
    <dxf>
      <fill>
        <patternFill>
          <bgColor rgb="FFFFFF00"/>
        </patternFill>
      </fill>
    </dxf>
    <dxf>
      <fill>
        <patternFill>
          <bgColor rgb="FF047E10"/>
        </patternFill>
      </fill>
    </dxf>
    <dxf>
      <font>
        <color rgb="FF9C0006"/>
      </font>
      <fill>
        <patternFill>
          <bgColor rgb="FFFFC7CE"/>
        </patternFill>
      </fill>
    </dxf>
  </dxfs>
  <tableStyles count="0" defaultTableStyle="TableStyleMedium2" defaultPivotStyle="PivotStyleLight16"/>
  <colors>
    <mruColors>
      <color rgb="FF047E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4"/>
  <sheetViews>
    <sheetView zoomScale="130" zoomScaleNormal="130" workbookViewId="0">
      <selection sqref="A1:N74"/>
    </sheetView>
  </sheetViews>
  <sheetFormatPr baseColWidth="10" defaultColWidth="11.42578125" defaultRowHeight="15" x14ac:dyDescent="0.25"/>
  <cols>
    <col min="2" max="2" width="18.42578125" customWidth="1"/>
    <col min="4" max="4" width="23.140625" customWidth="1"/>
    <col min="14" max="14" width="26.7109375" customWidth="1"/>
    <col min="17" max="17" width="11.42578125" customWidth="1"/>
  </cols>
  <sheetData>
    <row r="1" spans="1:17" ht="16.5" thickTop="1" thickBot="1" x14ac:dyDescent="0.3">
      <c r="A1" s="198"/>
      <c r="B1" s="199"/>
      <c r="C1" s="199"/>
      <c r="D1" s="200" t="s">
        <v>0</v>
      </c>
      <c r="E1" s="200"/>
      <c r="F1" s="200"/>
      <c r="G1" s="200"/>
      <c r="H1" s="200"/>
      <c r="I1" s="200"/>
      <c r="J1" s="200"/>
      <c r="K1" s="200"/>
      <c r="L1" s="200"/>
      <c r="M1" s="200"/>
      <c r="N1" s="200"/>
    </row>
    <row r="2" spans="1:17" ht="16.5" thickTop="1" thickBot="1" x14ac:dyDescent="0.3">
      <c r="A2" s="198" t="s">
        <v>1</v>
      </c>
      <c r="B2" s="199"/>
      <c r="C2" s="199"/>
      <c r="D2" s="199"/>
      <c r="E2" s="199"/>
      <c r="F2" s="199"/>
      <c r="G2" s="199"/>
      <c r="H2" s="199"/>
      <c r="I2" s="199"/>
      <c r="J2" s="199"/>
      <c r="K2" s="199"/>
      <c r="L2" s="199"/>
      <c r="M2" s="199"/>
      <c r="N2" s="199"/>
    </row>
    <row r="3" spans="1:17" ht="22.5" customHeight="1" thickTop="1" thickBot="1" x14ac:dyDescent="0.3">
      <c r="A3" s="201" t="s">
        <v>2</v>
      </c>
      <c r="B3" s="202"/>
      <c r="C3" s="203" t="s">
        <v>3</v>
      </c>
      <c r="D3" s="204"/>
      <c r="E3" s="205" t="s">
        <v>4</v>
      </c>
      <c r="F3" s="206"/>
      <c r="G3" s="203" t="s">
        <v>5</v>
      </c>
      <c r="H3" s="207"/>
      <c r="I3" s="204"/>
      <c r="J3" s="208" t="s">
        <v>6</v>
      </c>
      <c r="K3" s="209"/>
      <c r="L3" s="209"/>
      <c r="M3" s="210"/>
      <c r="N3" s="1">
        <v>2021</v>
      </c>
    </row>
    <row r="4" spans="1:17" ht="16.5" thickTop="1" thickBot="1" x14ac:dyDescent="0.3">
      <c r="A4" s="211" t="s">
        <v>7</v>
      </c>
      <c r="B4" s="209"/>
      <c r="C4" s="209"/>
      <c r="D4" s="209"/>
      <c r="E4" s="209"/>
      <c r="F4" s="209"/>
      <c r="G4" s="209"/>
      <c r="H4" s="209"/>
      <c r="I4" s="209"/>
      <c r="J4" s="209"/>
      <c r="K4" s="209"/>
      <c r="L4" s="209"/>
      <c r="M4" s="209"/>
      <c r="N4" s="209"/>
    </row>
    <row r="5" spans="1:17" ht="16.5" thickTop="1" thickBot="1" x14ac:dyDescent="0.3">
      <c r="A5" s="213" t="s">
        <v>8</v>
      </c>
      <c r="B5" s="214"/>
      <c r="C5" s="214"/>
      <c r="D5" s="215"/>
      <c r="E5" s="216" t="s">
        <v>9</v>
      </c>
      <c r="F5" s="214"/>
      <c r="G5" s="214"/>
      <c r="H5" s="214"/>
      <c r="I5" s="214"/>
      <c r="J5" s="214"/>
      <c r="K5" s="214"/>
      <c r="L5" s="214"/>
      <c r="M5" s="214"/>
      <c r="N5" s="215"/>
    </row>
    <row r="6" spans="1:17" ht="23.25" thickTop="1" x14ac:dyDescent="0.25">
      <c r="A6" s="217" t="s">
        <v>10</v>
      </c>
      <c r="B6" s="219" t="s">
        <v>11</v>
      </c>
      <c r="C6" s="219" t="s">
        <v>12</v>
      </c>
      <c r="D6" s="221" t="s">
        <v>13</v>
      </c>
      <c r="E6" s="223" t="s">
        <v>14</v>
      </c>
      <c r="F6" s="219" t="s">
        <v>15</v>
      </c>
      <c r="G6" s="5" t="s">
        <v>16</v>
      </c>
      <c r="H6" s="7" t="s">
        <v>17</v>
      </c>
      <c r="I6" s="2" t="s">
        <v>16</v>
      </c>
      <c r="J6" s="2" t="s">
        <v>17</v>
      </c>
      <c r="K6" s="225" t="s">
        <v>18</v>
      </c>
      <c r="L6" s="226"/>
      <c r="M6" s="226"/>
      <c r="N6" s="229" t="s">
        <v>19</v>
      </c>
    </row>
    <row r="7" spans="1:17" ht="15.75" thickBot="1" x14ac:dyDescent="0.3">
      <c r="A7" s="218"/>
      <c r="B7" s="220"/>
      <c r="C7" s="220"/>
      <c r="D7" s="222"/>
      <c r="E7" s="224"/>
      <c r="F7" s="220"/>
      <c r="G7" s="6" t="s">
        <v>20</v>
      </c>
      <c r="H7" s="8" t="s">
        <v>20</v>
      </c>
      <c r="I7" s="3" t="s">
        <v>21</v>
      </c>
      <c r="J7" s="10" t="s">
        <v>21</v>
      </c>
      <c r="K7" s="227"/>
      <c r="L7" s="228"/>
      <c r="M7" s="228"/>
      <c r="N7" s="230"/>
    </row>
    <row r="8" spans="1:17" ht="30.75" customHeight="1" thickTop="1" x14ac:dyDescent="0.25">
      <c r="A8" s="191">
        <v>1</v>
      </c>
      <c r="B8" s="190" t="s">
        <v>22</v>
      </c>
      <c r="C8" s="212" t="s">
        <v>23</v>
      </c>
      <c r="D8" s="192" t="s">
        <v>24</v>
      </c>
      <c r="E8" s="193" t="s">
        <v>25</v>
      </c>
      <c r="F8" s="192" t="s">
        <v>26</v>
      </c>
      <c r="G8" s="192">
        <v>100</v>
      </c>
      <c r="H8" s="192" t="s">
        <v>27</v>
      </c>
      <c r="I8" s="195"/>
      <c r="J8" s="231">
        <f>((J47+J45+J43)/J41)*100</f>
        <v>100</v>
      </c>
      <c r="K8" s="12" t="s">
        <v>28</v>
      </c>
      <c r="L8" s="17"/>
      <c r="M8" s="18">
        <v>80</v>
      </c>
      <c r="N8" s="181" t="s">
        <v>29</v>
      </c>
      <c r="P8" s="82"/>
      <c r="Q8" s="83"/>
    </row>
    <row r="9" spans="1:17" ht="24.75" customHeight="1" x14ac:dyDescent="0.25">
      <c r="A9" s="167"/>
      <c r="B9" s="168"/>
      <c r="C9" s="169"/>
      <c r="D9" s="110"/>
      <c r="E9" s="194"/>
      <c r="F9" s="110"/>
      <c r="G9" s="110"/>
      <c r="H9" s="110"/>
      <c r="I9" s="136"/>
      <c r="J9" s="139"/>
      <c r="K9" s="11">
        <v>80</v>
      </c>
      <c r="L9" s="16"/>
      <c r="M9" s="19">
        <v>85</v>
      </c>
      <c r="N9" s="182"/>
      <c r="P9" s="82"/>
      <c r="Q9" s="83"/>
    </row>
    <row r="10" spans="1:17" ht="31.5" customHeight="1" thickBot="1" x14ac:dyDescent="0.3">
      <c r="A10" s="167"/>
      <c r="B10" s="168"/>
      <c r="C10" s="169"/>
      <c r="D10" s="110"/>
      <c r="E10" s="194"/>
      <c r="F10" s="111"/>
      <c r="G10" s="111"/>
      <c r="H10" s="111"/>
      <c r="I10" s="137"/>
      <c r="J10" s="140"/>
      <c r="K10" s="4">
        <v>85</v>
      </c>
      <c r="L10" s="15"/>
      <c r="M10" s="19">
        <v>90</v>
      </c>
      <c r="N10" s="182"/>
      <c r="P10" s="84"/>
      <c r="Q10" s="83"/>
    </row>
    <row r="11" spans="1:17" ht="36" customHeight="1" thickTop="1" thickBot="1" x14ac:dyDescent="0.3">
      <c r="A11" s="167"/>
      <c r="B11" s="168"/>
      <c r="C11" s="169"/>
      <c r="D11" s="110"/>
      <c r="E11" s="194"/>
      <c r="F11" s="64" t="s">
        <v>30</v>
      </c>
      <c r="G11" s="64">
        <v>100</v>
      </c>
      <c r="H11" s="81" t="s">
        <v>27</v>
      </c>
      <c r="I11" s="67"/>
      <c r="J11" s="66">
        <f>((J48+J46+J44)/J42)*100</f>
        <v>100</v>
      </c>
      <c r="K11" s="80">
        <v>90</v>
      </c>
      <c r="L11" s="14"/>
      <c r="M11" s="20">
        <v>100</v>
      </c>
      <c r="N11" s="182"/>
      <c r="P11" s="84"/>
      <c r="Q11" s="83"/>
    </row>
    <row r="12" spans="1:17" ht="40.5" customHeight="1" thickTop="1" thickBot="1" x14ac:dyDescent="0.3">
      <c r="A12" s="150">
        <v>2</v>
      </c>
      <c r="B12" s="153" t="s">
        <v>31</v>
      </c>
      <c r="C12" s="156" t="s">
        <v>23</v>
      </c>
      <c r="D12" s="156" t="s">
        <v>32</v>
      </c>
      <c r="E12" s="159" t="s">
        <v>33</v>
      </c>
      <c r="F12" s="171" t="s">
        <v>26</v>
      </c>
      <c r="G12" s="171">
        <v>100</v>
      </c>
      <c r="H12" s="157" t="s">
        <v>27</v>
      </c>
      <c r="I12" s="170"/>
      <c r="J12" s="132">
        <f>((J49+J50+J51+J52+J53)/J54)*100</f>
        <v>110.30927835051547</v>
      </c>
      <c r="K12" s="161"/>
      <c r="L12" s="162"/>
      <c r="M12" s="163"/>
      <c r="N12" s="164" t="s">
        <v>34</v>
      </c>
      <c r="P12" s="84"/>
      <c r="Q12" s="83"/>
    </row>
    <row r="13" spans="1:17" ht="21.75" customHeight="1" thickTop="1" x14ac:dyDescent="0.25">
      <c r="A13" s="151"/>
      <c r="B13" s="154"/>
      <c r="C13" s="157"/>
      <c r="D13" s="157"/>
      <c r="E13" s="160"/>
      <c r="F13" s="157"/>
      <c r="G13" s="157"/>
      <c r="H13" s="157"/>
      <c r="I13" s="154"/>
      <c r="J13" s="133"/>
      <c r="K13" s="27" t="s">
        <v>28</v>
      </c>
      <c r="L13" s="17"/>
      <c r="M13" s="28">
        <v>80</v>
      </c>
      <c r="N13" s="165"/>
    </row>
    <row r="14" spans="1:17" ht="24.75" customHeight="1" x14ac:dyDescent="0.25">
      <c r="A14" s="151"/>
      <c r="B14" s="154"/>
      <c r="C14" s="157"/>
      <c r="D14" s="157"/>
      <c r="E14" s="160"/>
      <c r="F14" s="157"/>
      <c r="G14" s="157"/>
      <c r="H14" s="157"/>
      <c r="I14" s="154"/>
      <c r="J14" s="133"/>
      <c r="K14" s="29">
        <v>80</v>
      </c>
      <c r="L14" s="16"/>
      <c r="M14" s="30">
        <v>85</v>
      </c>
      <c r="N14" s="165"/>
    </row>
    <row r="15" spans="1:17" ht="15.75" customHeight="1" x14ac:dyDescent="0.25">
      <c r="A15" s="151"/>
      <c r="B15" s="154"/>
      <c r="C15" s="157"/>
      <c r="D15" s="157"/>
      <c r="E15" s="160"/>
      <c r="F15" s="157"/>
      <c r="G15" s="157"/>
      <c r="H15" s="157"/>
      <c r="I15" s="154"/>
      <c r="J15" s="133"/>
      <c r="K15" s="31">
        <v>85</v>
      </c>
      <c r="L15" s="15"/>
      <c r="M15" s="30">
        <v>90</v>
      </c>
      <c r="N15" s="165"/>
    </row>
    <row r="16" spans="1:17" ht="18" customHeight="1" thickBot="1" x14ac:dyDescent="0.3">
      <c r="A16" s="151"/>
      <c r="B16" s="154"/>
      <c r="C16" s="157"/>
      <c r="D16" s="157"/>
      <c r="E16" s="160"/>
      <c r="F16" s="157"/>
      <c r="G16" s="157"/>
      <c r="H16" s="157"/>
      <c r="I16" s="154"/>
      <c r="J16" s="133"/>
      <c r="K16" s="32">
        <v>90</v>
      </c>
      <c r="L16" s="14"/>
      <c r="M16" s="33">
        <v>100</v>
      </c>
      <c r="N16" s="165"/>
    </row>
    <row r="17" spans="1:14" ht="43.5" customHeight="1" thickTop="1" thickBot="1" x14ac:dyDescent="0.3">
      <c r="A17" s="152"/>
      <c r="B17" s="155"/>
      <c r="C17" s="158"/>
      <c r="D17" s="158"/>
      <c r="E17" s="160"/>
      <c r="F17" s="158"/>
      <c r="G17" s="158"/>
      <c r="H17" s="158"/>
      <c r="I17" s="155"/>
      <c r="J17" s="134"/>
      <c r="K17" s="112"/>
      <c r="L17" s="113"/>
      <c r="M17" s="114"/>
      <c r="N17" s="166"/>
    </row>
    <row r="18" spans="1:14" ht="21" customHeight="1" thickTop="1" x14ac:dyDescent="0.25">
      <c r="A18" s="167">
        <v>3</v>
      </c>
      <c r="B18" s="168" t="s">
        <v>35</v>
      </c>
      <c r="C18" s="169" t="s">
        <v>23</v>
      </c>
      <c r="D18" s="110" t="s">
        <v>36</v>
      </c>
      <c r="E18" s="175" t="s">
        <v>25</v>
      </c>
      <c r="F18" s="109" t="s">
        <v>26</v>
      </c>
      <c r="G18" s="109">
        <v>100</v>
      </c>
      <c r="H18" s="109" t="s">
        <v>27</v>
      </c>
      <c r="I18" s="135"/>
      <c r="J18" s="138">
        <f>((J55+J57+J59)/J61)*100</f>
        <v>97.87685774946921</v>
      </c>
      <c r="K18" s="68" t="s">
        <v>28</v>
      </c>
      <c r="L18" s="17"/>
      <c r="M18" s="18">
        <v>80</v>
      </c>
      <c r="N18" s="181" t="s">
        <v>37</v>
      </c>
    </row>
    <row r="19" spans="1:14" ht="21" customHeight="1" x14ac:dyDescent="0.25">
      <c r="A19" s="167"/>
      <c r="B19" s="168"/>
      <c r="C19" s="169"/>
      <c r="D19" s="110"/>
      <c r="E19" s="176"/>
      <c r="F19" s="110"/>
      <c r="G19" s="110"/>
      <c r="H19" s="110"/>
      <c r="I19" s="136"/>
      <c r="J19" s="139"/>
      <c r="K19" s="11">
        <v>80</v>
      </c>
      <c r="L19" s="16"/>
      <c r="M19" s="19">
        <v>85</v>
      </c>
      <c r="N19" s="182"/>
    </row>
    <row r="20" spans="1:14" ht="28.5" customHeight="1" thickBot="1" x14ac:dyDescent="0.3">
      <c r="A20" s="167"/>
      <c r="B20" s="168"/>
      <c r="C20" s="169"/>
      <c r="D20" s="110"/>
      <c r="E20" s="176"/>
      <c r="F20" s="111"/>
      <c r="G20" s="111"/>
      <c r="H20" s="111"/>
      <c r="I20" s="137"/>
      <c r="J20" s="140"/>
      <c r="K20" s="11">
        <v>85</v>
      </c>
      <c r="L20" s="69"/>
      <c r="M20" s="19">
        <v>90</v>
      </c>
      <c r="N20" s="182"/>
    </row>
    <row r="21" spans="1:14" ht="45" customHeight="1" thickTop="1" thickBot="1" x14ac:dyDescent="0.3">
      <c r="A21" s="167"/>
      <c r="B21" s="168"/>
      <c r="C21" s="169"/>
      <c r="D21" s="110"/>
      <c r="E21" s="176"/>
      <c r="F21" s="64" t="s">
        <v>30</v>
      </c>
      <c r="G21" s="64">
        <v>100</v>
      </c>
      <c r="H21" s="64" t="s">
        <v>27</v>
      </c>
      <c r="I21" s="67"/>
      <c r="J21" s="65">
        <f>((J56+J58+J60)/J62)*100</f>
        <v>131.84713375796179</v>
      </c>
      <c r="K21" s="13">
        <v>90</v>
      </c>
      <c r="L21" s="78"/>
      <c r="M21" s="79">
        <v>100</v>
      </c>
      <c r="N21" s="182"/>
    </row>
    <row r="22" spans="1:14" ht="27" customHeight="1" thickTop="1" thickBot="1" x14ac:dyDescent="0.3">
      <c r="A22" s="150">
        <v>4</v>
      </c>
      <c r="B22" s="153" t="s">
        <v>38</v>
      </c>
      <c r="C22" s="156" t="s">
        <v>23</v>
      </c>
      <c r="D22" s="156" t="s">
        <v>39</v>
      </c>
      <c r="E22" s="159" t="s">
        <v>33</v>
      </c>
      <c r="F22" s="183" t="s">
        <v>26</v>
      </c>
      <c r="G22" s="186">
        <v>100</v>
      </c>
      <c r="H22" s="156" t="s">
        <v>27</v>
      </c>
      <c r="I22" s="153"/>
      <c r="J22" s="177">
        <f>(J63/J64)*100</f>
        <v>187.2340425531915</v>
      </c>
      <c r="K22" s="178"/>
      <c r="L22" s="179"/>
      <c r="M22" s="180"/>
      <c r="N22" s="164" t="s">
        <v>40</v>
      </c>
    </row>
    <row r="23" spans="1:14" ht="15.75" customHeight="1" thickTop="1" x14ac:dyDescent="0.25">
      <c r="A23" s="151"/>
      <c r="B23" s="154"/>
      <c r="C23" s="157"/>
      <c r="D23" s="157"/>
      <c r="E23" s="160"/>
      <c r="F23" s="184"/>
      <c r="G23" s="187"/>
      <c r="H23" s="157"/>
      <c r="I23" s="154"/>
      <c r="J23" s="133"/>
      <c r="K23" s="27" t="s">
        <v>28</v>
      </c>
      <c r="L23" s="17"/>
      <c r="M23" s="28">
        <v>80</v>
      </c>
      <c r="N23" s="165"/>
    </row>
    <row r="24" spans="1:14" ht="15" customHeight="1" x14ac:dyDescent="0.25">
      <c r="A24" s="151"/>
      <c r="B24" s="154"/>
      <c r="C24" s="157"/>
      <c r="D24" s="157"/>
      <c r="E24" s="160"/>
      <c r="F24" s="184"/>
      <c r="G24" s="187"/>
      <c r="H24" s="157"/>
      <c r="I24" s="154"/>
      <c r="J24" s="133"/>
      <c r="K24" s="29">
        <v>80</v>
      </c>
      <c r="L24" s="16"/>
      <c r="M24" s="30">
        <v>85</v>
      </c>
      <c r="N24" s="165"/>
    </row>
    <row r="25" spans="1:14" ht="15" customHeight="1" x14ac:dyDescent="0.25">
      <c r="A25" s="151"/>
      <c r="B25" s="154"/>
      <c r="C25" s="157"/>
      <c r="D25" s="157"/>
      <c r="E25" s="160"/>
      <c r="F25" s="184"/>
      <c r="G25" s="187"/>
      <c r="H25" s="157"/>
      <c r="I25" s="154"/>
      <c r="J25" s="133"/>
      <c r="K25" s="76">
        <v>85</v>
      </c>
      <c r="L25" s="75"/>
      <c r="M25" s="30">
        <v>90</v>
      </c>
      <c r="N25" s="165"/>
    </row>
    <row r="26" spans="1:14" ht="15" customHeight="1" thickBot="1" x14ac:dyDescent="0.3">
      <c r="A26" s="151"/>
      <c r="B26" s="154"/>
      <c r="C26" s="157"/>
      <c r="D26" s="157"/>
      <c r="E26" s="160"/>
      <c r="F26" s="184"/>
      <c r="G26" s="187"/>
      <c r="H26" s="157"/>
      <c r="I26" s="154"/>
      <c r="J26" s="133"/>
      <c r="K26" s="32">
        <v>90</v>
      </c>
      <c r="L26" s="14"/>
      <c r="M26" s="33">
        <v>100</v>
      </c>
      <c r="N26" s="165"/>
    </row>
    <row r="27" spans="1:14" ht="15" customHeight="1" thickTop="1" thickBot="1" x14ac:dyDescent="0.3">
      <c r="A27" s="151"/>
      <c r="B27" s="154"/>
      <c r="C27" s="157"/>
      <c r="D27" s="157"/>
      <c r="E27" s="160"/>
      <c r="F27" s="184"/>
      <c r="G27" s="187"/>
      <c r="H27" s="157"/>
      <c r="I27" s="154"/>
      <c r="J27" s="133"/>
      <c r="K27" s="106"/>
      <c r="L27" s="107"/>
      <c r="M27" s="108"/>
      <c r="N27" s="165"/>
    </row>
    <row r="28" spans="1:14" ht="12" hidden="1" customHeight="1" thickTop="1" thickBot="1" x14ac:dyDescent="0.3">
      <c r="A28" s="151"/>
      <c r="B28" s="154"/>
      <c r="C28" s="157"/>
      <c r="D28" s="157"/>
      <c r="E28" s="160"/>
      <c r="F28" s="185"/>
      <c r="G28" s="188"/>
      <c r="H28" s="158"/>
      <c r="I28" s="155"/>
      <c r="J28" s="134"/>
      <c r="K28" s="112"/>
      <c r="L28" s="113"/>
      <c r="M28" s="114"/>
      <c r="N28" s="165"/>
    </row>
    <row r="29" spans="1:14" ht="16.5" customHeight="1" thickTop="1" x14ac:dyDescent="0.25">
      <c r="A29" s="232">
        <v>5</v>
      </c>
      <c r="B29" s="135" t="s">
        <v>41</v>
      </c>
      <c r="C29" s="109" t="s">
        <v>23</v>
      </c>
      <c r="D29" s="109" t="s">
        <v>42</v>
      </c>
      <c r="E29" s="175" t="s">
        <v>25</v>
      </c>
      <c r="F29" s="109" t="s">
        <v>26</v>
      </c>
      <c r="G29" s="109">
        <v>100</v>
      </c>
      <c r="H29" s="109" t="s">
        <v>27</v>
      </c>
      <c r="I29" s="135"/>
      <c r="J29" s="138">
        <f>IF((((J65+J67+J69)/J71)*100)&gt;=100,100,((J65+J67+J69)/J71)*100)</f>
        <v>100</v>
      </c>
      <c r="K29" s="12" t="s">
        <v>28</v>
      </c>
      <c r="L29" s="17"/>
      <c r="M29" s="18">
        <v>80</v>
      </c>
      <c r="N29" s="189" t="s">
        <v>43</v>
      </c>
    </row>
    <row r="30" spans="1:14" ht="22.5" customHeight="1" x14ac:dyDescent="0.25">
      <c r="A30" s="167"/>
      <c r="B30" s="136"/>
      <c r="C30" s="110"/>
      <c r="D30" s="110"/>
      <c r="E30" s="176"/>
      <c r="F30" s="110"/>
      <c r="G30" s="110"/>
      <c r="H30" s="110"/>
      <c r="I30" s="136"/>
      <c r="J30" s="139"/>
      <c r="K30" s="11">
        <v>80</v>
      </c>
      <c r="L30" s="16"/>
      <c r="M30" s="19">
        <v>85</v>
      </c>
      <c r="N30" s="182"/>
    </row>
    <row r="31" spans="1:14" ht="21" customHeight="1" thickBot="1" x14ac:dyDescent="0.3">
      <c r="A31" s="167"/>
      <c r="B31" s="136"/>
      <c r="C31" s="110"/>
      <c r="D31" s="110"/>
      <c r="E31" s="176"/>
      <c r="F31" s="111"/>
      <c r="G31" s="111"/>
      <c r="H31" s="111"/>
      <c r="I31" s="137"/>
      <c r="J31" s="140"/>
      <c r="K31" s="11">
        <v>85</v>
      </c>
      <c r="L31" s="69"/>
      <c r="M31" s="19">
        <v>90</v>
      </c>
      <c r="N31" s="182"/>
    </row>
    <row r="32" spans="1:14" ht="31.5" customHeight="1" thickTop="1" thickBot="1" x14ac:dyDescent="0.3">
      <c r="A32" s="167"/>
      <c r="B32" s="136"/>
      <c r="C32" s="110"/>
      <c r="D32" s="110"/>
      <c r="E32" s="176"/>
      <c r="F32" s="64" t="s">
        <v>30</v>
      </c>
      <c r="G32" s="64">
        <v>100</v>
      </c>
      <c r="H32" s="64" t="s">
        <v>27</v>
      </c>
      <c r="I32" s="67"/>
      <c r="J32" s="65">
        <f>((J66+J68+J70)/J72)*100</f>
        <v>116.66666666666667</v>
      </c>
      <c r="K32" s="80">
        <v>90</v>
      </c>
      <c r="L32" s="14"/>
      <c r="M32" s="20">
        <v>100</v>
      </c>
      <c r="N32" s="182"/>
    </row>
    <row r="33" spans="1:16" ht="23.25" customHeight="1" thickTop="1" thickBot="1" x14ac:dyDescent="0.3">
      <c r="A33" s="150">
        <v>6</v>
      </c>
      <c r="B33" s="153" t="s">
        <v>44</v>
      </c>
      <c r="C33" s="156" t="s">
        <v>23</v>
      </c>
      <c r="D33" s="156" t="s">
        <v>45</v>
      </c>
      <c r="E33" s="159" t="s">
        <v>33</v>
      </c>
      <c r="F33" s="156" t="s">
        <v>26</v>
      </c>
      <c r="G33" s="156">
        <v>100</v>
      </c>
      <c r="H33" s="156" t="s">
        <v>27</v>
      </c>
      <c r="I33" s="153"/>
      <c r="J33" s="177">
        <f>(J73/J74)</f>
        <v>52</v>
      </c>
      <c r="K33" s="70"/>
      <c r="L33" s="71"/>
      <c r="M33" s="72"/>
      <c r="N33" s="164" t="s">
        <v>46</v>
      </c>
    </row>
    <row r="34" spans="1:16" ht="23.25" customHeight="1" thickTop="1" x14ac:dyDescent="0.25">
      <c r="A34" s="151"/>
      <c r="B34" s="154"/>
      <c r="C34" s="157"/>
      <c r="D34" s="157"/>
      <c r="E34" s="160"/>
      <c r="F34" s="157"/>
      <c r="G34" s="157"/>
      <c r="H34" s="157"/>
      <c r="I34" s="154"/>
      <c r="J34" s="133"/>
      <c r="K34" s="27" t="s">
        <v>28</v>
      </c>
      <c r="L34" s="17"/>
      <c r="M34" s="28">
        <v>80</v>
      </c>
      <c r="N34" s="165"/>
    </row>
    <row r="35" spans="1:16" ht="21" customHeight="1" x14ac:dyDescent="0.25">
      <c r="A35" s="151"/>
      <c r="B35" s="154"/>
      <c r="C35" s="157"/>
      <c r="D35" s="157"/>
      <c r="E35" s="160"/>
      <c r="F35" s="157"/>
      <c r="G35" s="157"/>
      <c r="H35" s="157"/>
      <c r="I35" s="154"/>
      <c r="J35" s="133"/>
      <c r="K35" s="29">
        <v>80</v>
      </c>
      <c r="L35" s="16"/>
      <c r="M35" s="30">
        <v>85</v>
      </c>
      <c r="N35" s="165"/>
    </row>
    <row r="36" spans="1:16" ht="27.75" customHeight="1" thickBot="1" x14ac:dyDescent="0.3">
      <c r="A36" s="151"/>
      <c r="B36" s="154"/>
      <c r="C36" s="157"/>
      <c r="D36" s="157"/>
      <c r="E36" s="160"/>
      <c r="F36" s="157"/>
      <c r="G36" s="157"/>
      <c r="H36" s="157"/>
      <c r="I36" s="154"/>
      <c r="J36" s="133"/>
      <c r="K36" s="76">
        <v>85</v>
      </c>
      <c r="L36" s="75"/>
      <c r="M36" s="30">
        <v>90</v>
      </c>
      <c r="N36" s="165"/>
    </row>
    <row r="37" spans="1:16" ht="21.75" hidden="1" customHeight="1" thickBot="1" x14ac:dyDescent="0.3">
      <c r="A37" s="151"/>
      <c r="B37" s="154"/>
      <c r="C37" s="157"/>
      <c r="D37" s="157"/>
      <c r="E37" s="160"/>
      <c r="F37" s="157"/>
      <c r="G37" s="157"/>
      <c r="H37" s="157"/>
      <c r="I37" s="154"/>
      <c r="J37" s="133"/>
      <c r="K37" s="32">
        <v>90</v>
      </c>
      <c r="L37" s="14"/>
      <c r="M37" s="33">
        <v>100</v>
      </c>
      <c r="N37" s="165"/>
    </row>
    <row r="38" spans="1:16" ht="21.75" customHeight="1" thickTop="1" thickBot="1" x14ac:dyDescent="0.3">
      <c r="A38" s="151"/>
      <c r="B38" s="154"/>
      <c r="C38" s="157"/>
      <c r="D38" s="157"/>
      <c r="E38" s="160"/>
      <c r="F38" s="157"/>
      <c r="G38" s="157"/>
      <c r="H38" s="157"/>
      <c r="I38" s="154"/>
      <c r="J38" s="133"/>
      <c r="K38" s="73">
        <v>90</v>
      </c>
      <c r="L38" s="77"/>
      <c r="M38" s="74">
        <v>100</v>
      </c>
      <c r="N38" s="165"/>
    </row>
    <row r="39" spans="1:16" ht="24.75" customHeight="1" thickTop="1" thickBot="1" x14ac:dyDescent="0.3">
      <c r="A39" s="151"/>
      <c r="B39" s="154"/>
      <c r="C39" s="157"/>
      <c r="D39" s="157"/>
      <c r="E39" s="160"/>
      <c r="F39" s="158"/>
      <c r="G39" s="158"/>
      <c r="H39" s="158"/>
      <c r="I39" s="155"/>
      <c r="J39" s="134"/>
      <c r="K39" s="112"/>
      <c r="L39" s="113"/>
      <c r="M39" s="114"/>
      <c r="N39" s="165"/>
    </row>
    <row r="40" spans="1:16" ht="29.25" customHeight="1" thickBot="1" x14ac:dyDescent="0.3">
      <c r="A40" s="196" t="s">
        <v>47</v>
      </c>
      <c r="B40" s="197"/>
      <c r="C40" s="197"/>
      <c r="D40" s="197"/>
      <c r="E40" s="197"/>
      <c r="F40" s="197"/>
      <c r="G40" s="197"/>
      <c r="H40" s="197"/>
      <c r="I40" s="197"/>
      <c r="J40" s="197"/>
      <c r="K40" s="197"/>
      <c r="L40" s="197"/>
      <c r="M40" s="197"/>
      <c r="N40" s="197"/>
    </row>
    <row r="41" spans="1:16" ht="16.5" thickBot="1" x14ac:dyDescent="0.3">
      <c r="A41" s="141" t="s">
        <v>48</v>
      </c>
      <c r="B41" s="109" t="s">
        <v>49</v>
      </c>
      <c r="C41" s="109" t="s">
        <v>50</v>
      </c>
      <c r="D41" s="109" t="s">
        <v>51</v>
      </c>
      <c r="E41" s="109" t="s">
        <v>25</v>
      </c>
      <c r="F41" s="9" t="s">
        <v>52</v>
      </c>
      <c r="G41" s="61"/>
      <c r="H41" s="62"/>
      <c r="I41" s="63"/>
      <c r="J41" s="24">
        <v>97</v>
      </c>
      <c r="K41" s="146"/>
      <c r="L41" s="147"/>
      <c r="M41" s="147"/>
      <c r="N41" s="148"/>
    </row>
    <row r="42" spans="1:16" ht="17.25" thickTop="1" thickBot="1" x14ac:dyDescent="0.3">
      <c r="A42" s="142"/>
      <c r="B42" s="110"/>
      <c r="C42" s="110"/>
      <c r="D42" s="110"/>
      <c r="E42" s="110"/>
      <c r="F42" s="23" t="s">
        <v>53</v>
      </c>
      <c r="G42" s="120"/>
      <c r="H42" s="121"/>
      <c r="I42" s="122"/>
      <c r="J42" s="25">
        <v>97</v>
      </c>
      <c r="K42" s="120"/>
      <c r="L42" s="121"/>
      <c r="M42" s="121"/>
      <c r="N42" s="122"/>
      <c r="P42" s="83"/>
    </row>
    <row r="43" spans="1:16" ht="17.25" thickTop="1" thickBot="1" x14ac:dyDescent="0.3">
      <c r="A43" s="142" t="s">
        <v>54</v>
      </c>
      <c r="B43" s="144" t="s">
        <v>55</v>
      </c>
      <c r="C43" s="144" t="s">
        <v>50</v>
      </c>
      <c r="D43" s="144" t="s">
        <v>51</v>
      </c>
      <c r="E43" s="149" t="s">
        <v>25</v>
      </c>
      <c r="F43" s="23" t="s">
        <v>52</v>
      </c>
      <c r="G43" s="120"/>
      <c r="H43" s="121"/>
      <c r="I43" s="122"/>
      <c r="J43" s="26">
        <v>0</v>
      </c>
      <c r="K43" s="120"/>
      <c r="L43" s="121"/>
      <c r="M43" s="121"/>
      <c r="N43" s="122"/>
      <c r="P43" s="83"/>
    </row>
    <row r="44" spans="1:16" ht="17.25" thickTop="1" thickBot="1" x14ac:dyDescent="0.3">
      <c r="A44" s="142"/>
      <c r="B44" s="144"/>
      <c r="C44" s="144"/>
      <c r="D44" s="144"/>
      <c r="E44" s="110"/>
      <c r="F44" s="23" t="s">
        <v>53</v>
      </c>
      <c r="G44" s="120"/>
      <c r="H44" s="121"/>
      <c r="I44" s="122"/>
      <c r="J44" s="26">
        <v>0</v>
      </c>
      <c r="K44" s="120"/>
      <c r="L44" s="121"/>
      <c r="M44" s="121"/>
      <c r="N44" s="122"/>
      <c r="P44" s="83"/>
    </row>
    <row r="45" spans="1:16" ht="34.5" customHeight="1" thickTop="1" thickBot="1" x14ac:dyDescent="0.3">
      <c r="A45" s="142" t="s">
        <v>56</v>
      </c>
      <c r="B45" s="144" t="s">
        <v>57</v>
      </c>
      <c r="C45" s="144" t="s">
        <v>50</v>
      </c>
      <c r="D45" s="144" t="s">
        <v>58</v>
      </c>
      <c r="E45" s="149" t="s">
        <v>25</v>
      </c>
      <c r="F45" s="23" t="s">
        <v>52</v>
      </c>
      <c r="G45" s="120"/>
      <c r="H45" s="121"/>
      <c r="I45" s="122"/>
      <c r="J45" s="26">
        <v>43</v>
      </c>
      <c r="K45" s="120"/>
      <c r="L45" s="121"/>
      <c r="M45" s="121"/>
      <c r="N45" s="122"/>
      <c r="P45" s="83"/>
    </row>
    <row r="46" spans="1:16" ht="17.25" thickTop="1" thickBot="1" x14ac:dyDescent="0.3">
      <c r="A46" s="142"/>
      <c r="B46" s="144"/>
      <c r="C46" s="144"/>
      <c r="D46" s="144"/>
      <c r="E46" s="110"/>
      <c r="F46" s="23" t="s">
        <v>53</v>
      </c>
      <c r="G46" s="120"/>
      <c r="H46" s="121"/>
      <c r="I46" s="122"/>
      <c r="J46" s="26">
        <v>48</v>
      </c>
      <c r="K46" s="120"/>
      <c r="L46" s="121"/>
      <c r="M46" s="121"/>
      <c r="N46" s="122"/>
      <c r="P46" s="83"/>
    </row>
    <row r="47" spans="1:16" ht="21.75" customHeight="1" thickTop="1" thickBot="1" x14ac:dyDescent="0.3">
      <c r="A47" s="142" t="s">
        <v>59</v>
      </c>
      <c r="B47" s="144" t="s">
        <v>60</v>
      </c>
      <c r="C47" s="144" t="s">
        <v>50</v>
      </c>
      <c r="D47" s="144" t="s">
        <v>58</v>
      </c>
      <c r="E47" s="145" t="s">
        <v>25</v>
      </c>
      <c r="F47" s="23" t="s">
        <v>52</v>
      </c>
      <c r="G47" s="120"/>
      <c r="H47" s="121"/>
      <c r="I47" s="122"/>
      <c r="J47" s="26">
        <v>54</v>
      </c>
      <c r="K47" s="120"/>
      <c r="L47" s="121"/>
      <c r="M47" s="121"/>
      <c r="N47" s="122"/>
    </row>
    <row r="48" spans="1:16" ht="20.25" customHeight="1" thickTop="1" thickBot="1" x14ac:dyDescent="0.3">
      <c r="A48" s="142"/>
      <c r="B48" s="144"/>
      <c r="C48" s="144"/>
      <c r="D48" s="144"/>
      <c r="E48" s="145"/>
      <c r="F48" s="23" t="s">
        <v>53</v>
      </c>
      <c r="G48" s="120"/>
      <c r="H48" s="121"/>
      <c r="I48" s="122"/>
      <c r="J48" s="26">
        <v>49</v>
      </c>
      <c r="K48" s="120"/>
      <c r="L48" s="121"/>
      <c r="M48" s="121"/>
      <c r="N48" s="122"/>
    </row>
    <row r="49" spans="1:14" ht="39.75" customHeight="1" thickTop="1" thickBot="1" x14ac:dyDescent="0.3">
      <c r="A49" s="38" t="s">
        <v>61</v>
      </c>
      <c r="B49" s="39" t="s">
        <v>62</v>
      </c>
      <c r="C49" s="57" t="s">
        <v>50</v>
      </c>
      <c r="D49" s="56" t="s">
        <v>58</v>
      </c>
      <c r="E49" s="117" t="s">
        <v>33</v>
      </c>
      <c r="F49" s="119"/>
      <c r="G49" s="117"/>
      <c r="H49" s="118"/>
      <c r="I49" s="119"/>
      <c r="J49" s="21">
        <v>49</v>
      </c>
      <c r="K49" s="115"/>
      <c r="L49" s="123"/>
      <c r="M49" s="123"/>
      <c r="N49" s="116"/>
    </row>
    <row r="50" spans="1:14" ht="38.25" customHeight="1" thickTop="1" thickBot="1" x14ac:dyDescent="0.3">
      <c r="A50" s="35" t="s">
        <v>63</v>
      </c>
      <c r="B50" s="36" t="s">
        <v>64</v>
      </c>
      <c r="C50" s="58" t="s">
        <v>50</v>
      </c>
      <c r="D50" s="41" t="s">
        <v>58</v>
      </c>
      <c r="E50" s="115" t="s">
        <v>65</v>
      </c>
      <c r="F50" s="116"/>
      <c r="G50" s="115"/>
      <c r="H50" s="123"/>
      <c r="I50" s="116"/>
      <c r="J50" s="22">
        <v>30</v>
      </c>
      <c r="K50" s="115"/>
      <c r="L50" s="123"/>
      <c r="M50" s="123"/>
      <c r="N50" s="116"/>
    </row>
    <row r="51" spans="1:14" ht="30.75" customHeight="1" thickTop="1" thickBot="1" x14ac:dyDescent="0.3">
      <c r="A51" s="35" t="s">
        <v>66</v>
      </c>
      <c r="B51" s="36" t="s">
        <v>67</v>
      </c>
      <c r="C51" s="59" t="s">
        <v>50</v>
      </c>
      <c r="D51" s="42" t="s">
        <v>58</v>
      </c>
      <c r="E51" s="115" t="s">
        <v>65</v>
      </c>
      <c r="F51" s="116"/>
      <c r="G51" s="115"/>
      <c r="H51" s="123"/>
      <c r="I51" s="116"/>
      <c r="J51" s="22">
        <v>23</v>
      </c>
      <c r="K51" s="115"/>
      <c r="L51" s="123"/>
      <c r="M51" s="123"/>
      <c r="N51" s="116"/>
    </row>
    <row r="52" spans="1:14" ht="38.25" customHeight="1" thickTop="1" thickBot="1" x14ac:dyDescent="0.3">
      <c r="A52" s="37" t="s">
        <v>68</v>
      </c>
      <c r="B52" s="36" t="s">
        <v>69</v>
      </c>
      <c r="C52" s="58" t="s">
        <v>50</v>
      </c>
      <c r="D52" s="36" t="s">
        <v>58</v>
      </c>
      <c r="E52" s="115" t="s">
        <v>65</v>
      </c>
      <c r="F52" s="116"/>
      <c r="G52" s="115"/>
      <c r="H52" s="123"/>
      <c r="I52" s="116"/>
      <c r="J52" s="22">
        <v>0</v>
      </c>
      <c r="K52" s="115"/>
      <c r="L52" s="123"/>
      <c r="M52" s="123"/>
      <c r="N52" s="116"/>
    </row>
    <row r="53" spans="1:14" ht="51" customHeight="1" thickTop="1" thickBot="1" x14ac:dyDescent="0.3">
      <c r="A53" s="37" t="s">
        <v>70</v>
      </c>
      <c r="B53" s="36" t="s">
        <v>71</v>
      </c>
      <c r="C53" s="58" t="s">
        <v>50</v>
      </c>
      <c r="D53" s="36" t="s">
        <v>58</v>
      </c>
      <c r="E53" s="115" t="s">
        <v>33</v>
      </c>
      <c r="F53" s="116"/>
      <c r="G53" s="115"/>
      <c r="H53" s="123"/>
      <c r="I53" s="116"/>
      <c r="J53" s="22">
        <v>5</v>
      </c>
      <c r="K53" s="115"/>
      <c r="L53" s="123"/>
      <c r="M53" s="123"/>
      <c r="N53" s="116"/>
    </row>
    <row r="54" spans="1:14" ht="24" thickTop="1" thickBot="1" x14ac:dyDescent="0.3">
      <c r="A54" s="40" t="s">
        <v>72</v>
      </c>
      <c r="B54" s="41" t="s">
        <v>73</v>
      </c>
      <c r="C54" s="60" t="s">
        <v>50</v>
      </c>
      <c r="D54" s="42" t="s">
        <v>58</v>
      </c>
      <c r="E54" s="172" t="s">
        <v>65</v>
      </c>
      <c r="F54" s="174"/>
      <c r="G54" s="172"/>
      <c r="H54" s="173"/>
      <c r="I54" s="174"/>
      <c r="J54" s="34">
        <v>97</v>
      </c>
      <c r="K54" s="115"/>
      <c r="L54" s="123"/>
      <c r="M54" s="123"/>
      <c r="N54" s="116"/>
    </row>
    <row r="55" spans="1:14" ht="18.75" customHeight="1" thickTop="1" thickBot="1" x14ac:dyDescent="0.3">
      <c r="A55" s="141" t="s">
        <v>74</v>
      </c>
      <c r="B55" s="143" t="s">
        <v>75</v>
      </c>
      <c r="C55" s="111" t="s">
        <v>50</v>
      </c>
      <c r="D55" s="111" t="s">
        <v>51</v>
      </c>
      <c r="E55" s="145" t="s">
        <v>25</v>
      </c>
      <c r="F55" s="9" t="s">
        <v>52</v>
      </c>
      <c r="G55" s="146"/>
      <c r="H55" s="147"/>
      <c r="I55" s="148"/>
      <c r="J55" s="24">
        <v>308</v>
      </c>
      <c r="K55" s="120"/>
      <c r="L55" s="121"/>
      <c r="M55" s="121"/>
      <c r="N55" s="122"/>
    </row>
    <row r="56" spans="1:14" ht="17.25" thickTop="1" thickBot="1" x14ac:dyDescent="0.3">
      <c r="A56" s="142"/>
      <c r="B56" s="144"/>
      <c r="C56" s="144"/>
      <c r="D56" s="144"/>
      <c r="E56" s="145"/>
      <c r="F56" s="23" t="s">
        <v>53</v>
      </c>
      <c r="G56" s="120"/>
      <c r="H56" s="121"/>
      <c r="I56" s="122"/>
      <c r="J56" s="25">
        <v>355</v>
      </c>
      <c r="K56" s="120"/>
      <c r="L56" s="121"/>
      <c r="M56" s="121"/>
      <c r="N56" s="122"/>
    </row>
    <row r="57" spans="1:14" ht="18.75" customHeight="1" thickTop="1" thickBot="1" x14ac:dyDescent="0.3">
      <c r="A57" s="142" t="s">
        <v>76</v>
      </c>
      <c r="B57" s="144" t="s">
        <v>77</v>
      </c>
      <c r="C57" s="144" t="s">
        <v>50</v>
      </c>
      <c r="D57" s="144" t="s">
        <v>51</v>
      </c>
      <c r="E57" s="149" t="s">
        <v>25</v>
      </c>
      <c r="F57" s="23" t="s">
        <v>52</v>
      </c>
      <c r="G57" s="120"/>
      <c r="H57" s="121"/>
      <c r="I57" s="122"/>
      <c r="J57" s="26">
        <v>0</v>
      </c>
      <c r="K57" s="120"/>
      <c r="L57" s="121"/>
      <c r="M57" s="121"/>
      <c r="N57" s="122"/>
    </row>
    <row r="58" spans="1:14" ht="17.25" customHeight="1" thickTop="1" thickBot="1" x14ac:dyDescent="0.3">
      <c r="A58" s="142"/>
      <c r="B58" s="144"/>
      <c r="C58" s="144"/>
      <c r="D58" s="144"/>
      <c r="E58" s="110"/>
      <c r="F58" s="23" t="s">
        <v>53</v>
      </c>
      <c r="G58" s="120"/>
      <c r="H58" s="121"/>
      <c r="I58" s="122"/>
      <c r="J58" s="26">
        <v>150</v>
      </c>
      <c r="K58" s="120"/>
      <c r="L58" s="121"/>
      <c r="M58" s="121"/>
      <c r="N58" s="122"/>
    </row>
    <row r="59" spans="1:14" ht="21" customHeight="1" thickTop="1" thickBot="1" x14ac:dyDescent="0.3">
      <c r="A59" s="142" t="s">
        <v>78</v>
      </c>
      <c r="B59" s="144" t="s">
        <v>79</v>
      </c>
      <c r="C59" s="144" t="s">
        <v>50</v>
      </c>
      <c r="D59" s="144" t="s">
        <v>58</v>
      </c>
      <c r="E59" s="149" t="s">
        <v>25</v>
      </c>
      <c r="F59" s="23" t="s">
        <v>52</v>
      </c>
      <c r="G59" s="120"/>
      <c r="H59" s="121"/>
      <c r="I59" s="122"/>
      <c r="J59" s="26">
        <v>153</v>
      </c>
      <c r="K59" s="120"/>
      <c r="L59" s="121"/>
      <c r="M59" s="121"/>
      <c r="N59" s="122"/>
    </row>
    <row r="60" spans="1:14" ht="18" customHeight="1" thickTop="1" thickBot="1" x14ac:dyDescent="0.3">
      <c r="A60" s="142"/>
      <c r="B60" s="144"/>
      <c r="C60" s="144"/>
      <c r="D60" s="144"/>
      <c r="E60" s="110"/>
      <c r="F60" s="23" t="s">
        <v>53</v>
      </c>
      <c r="G60" s="120"/>
      <c r="H60" s="121"/>
      <c r="I60" s="122"/>
      <c r="J60" s="88">
        <v>116</v>
      </c>
      <c r="K60" s="120"/>
      <c r="L60" s="121"/>
      <c r="M60" s="121"/>
      <c r="N60" s="122"/>
    </row>
    <row r="61" spans="1:14" ht="22.5" customHeight="1" thickTop="1" thickBot="1" x14ac:dyDescent="0.3">
      <c r="A61" s="142" t="s">
        <v>80</v>
      </c>
      <c r="B61" s="144" t="s">
        <v>81</v>
      </c>
      <c r="C61" s="144" t="s">
        <v>50</v>
      </c>
      <c r="D61" s="144" t="s">
        <v>58</v>
      </c>
      <c r="E61" s="145" t="s">
        <v>25</v>
      </c>
      <c r="F61" s="23" t="s">
        <v>52</v>
      </c>
      <c r="G61" s="120"/>
      <c r="H61" s="121"/>
      <c r="I61" s="122"/>
      <c r="J61" s="26">
        <v>471</v>
      </c>
      <c r="K61" s="120"/>
      <c r="L61" s="121"/>
      <c r="M61" s="121"/>
      <c r="N61" s="122"/>
    </row>
    <row r="62" spans="1:14" ht="13.5" customHeight="1" thickTop="1" thickBot="1" x14ac:dyDescent="0.3">
      <c r="A62" s="142"/>
      <c r="B62" s="144"/>
      <c r="C62" s="144"/>
      <c r="D62" s="144"/>
      <c r="E62" s="145"/>
      <c r="F62" s="23" t="s">
        <v>53</v>
      </c>
      <c r="G62" s="120"/>
      <c r="H62" s="121"/>
      <c r="I62" s="122"/>
      <c r="J62" s="26">
        <v>471</v>
      </c>
      <c r="K62" s="120"/>
      <c r="L62" s="121"/>
      <c r="M62" s="121"/>
      <c r="N62" s="122"/>
    </row>
    <row r="63" spans="1:14" ht="43.5" customHeight="1" thickTop="1" thickBot="1" x14ac:dyDescent="0.3">
      <c r="A63" s="51" t="s">
        <v>82</v>
      </c>
      <c r="B63" s="52" t="s">
        <v>83</v>
      </c>
      <c r="C63" s="53" t="s">
        <v>50</v>
      </c>
      <c r="D63" s="46" t="s">
        <v>58</v>
      </c>
      <c r="E63" s="128" t="s">
        <v>33</v>
      </c>
      <c r="F63" s="131"/>
      <c r="G63" s="128"/>
      <c r="H63" s="129"/>
      <c r="I63" s="131"/>
      <c r="J63" s="46">
        <v>88</v>
      </c>
      <c r="K63" s="233"/>
      <c r="L63" s="234"/>
      <c r="M63" s="234"/>
      <c r="N63" s="235"/>
    </row>
    <row r="64" spans="1:14" ht="54.75" customHeight="1" thickTop="1" thickBot="1" x14ac:dyDescent="0.3">
      <c r="A64" s="54" t="s">
        <v>84</v>
      </c>
      <c r="B64" s="49" t="s">
        <v>85</v>
      </c>
      <c r="C64" s="55" t="s">
        <v>50</v>
      </c>
      <c r="D64" s="55" t="s">
        <v>58</v>
      </c>
      <c r="E64" s="124" t="s">
        <v>33</v>
      </c>
      <c r="F64" s="127"/>
      <c r="G64" s="124"/>
      <c r="H64" s="125"/>
      <c r="I64" s="127"/>
      <c r="J64" s="55">
        <v>47</v>
      </c>
      <c r="K64" s="233"/>
      <c r="L64" s="234"/>
      <c r="M64" s="234"/>
      <c r="N64" s="235"/>
    </row>
    <row r="65" spans="1:14" ht="17.25" thickTop="1" thickBot="1" x14ac:dyDescent="0.3">
      <c r="A65" s="141" t="s">
        <v>86</v>
      </c>
      <c r="B65" s="143" t="s">
        <v>87</v>
      </c>
      <c r="C65" s="111" t="s">
        <v>50</v>
      </c>
      <c r="D65" s="111" t="s">
        <v>51</v>
      </c>
      <c r="E65" s="145" t="s">
        <v>25</v>
      </c>
      <c r="F65" s="9" t="s">
        <v>52</v>
      </c>
      <c r="G65" s="146"/>
      <c r="H65" s="147"/>
      <c r="I65" s="148"/>
      <c r="J65" s="24">
        <v>1</v>
      </c>
      <c r="K65" s="120"/>
      <c r="L65" s="121"/>
      <c r="M65" s="121"/>
      <c r="N65" s="122"/>
    </row>
    <row r="66" spans="1:14" ht="17.25" thickTop="1" thickBot="1" x14ac:dyDescent="0.3">
      <c r="A66" s="142"/>
      <c r="B66" s="144"/>
      <c r="C66" s="144"/>
      <c r="D66" s="144"/>
      <c r="E66" s="145"/>
      <c r="F66" s="23" t="s">
        <v>53</v>
      </c>
      <c r="G66" s="120"/>
      <c r="H66" s="121"/>
      <c r="I66" s="122"/>
      <c r="J66" s="25">
        <v>36</v>
      </c>
      <c r="K66" s="120"/>
      <c r="L66" s="121"/>
      <c r="M66" s="121"/>
      <c r="N66" s="122"/>
    </row>
    <row r="67" spans="1:14" ht="17.25" thickTop="1" thickBot="1" x14ac:dyDescent="0.3">
      <c r="A67" s="142" t="s">
        <v>88</v>
      </c>
      <c r="B67" s="144" t="s">
        <v>89</v>
      </c>
      <c r="C67" s="144" t="s">
        <v>50</v>
      </c>
      <c r="D67" s="144" t="s">
        <v>51</v>
      </c>
      <c r="E67" s="149" t="s">
        <v>25</v>
      </c>
      <c r="F67" s="23" t="s">
        <v>52</v>
      </c>
      <c r="G67" s="120"/>
      <c r="H67" s="121"/>
      <c r="I67" s="122"/>
      <c r="J67" s="26">
        <v>1</v>
      </c>
      <c r="K67" s="120"/>
      <c r="L67" s="121"/>
      <c r="M67" s="121"/>
      <c r="N67" s="122"/>
    </row>
    <row r="68" spans="1:14" ht="17.25" thickTop="1" thickBot="1" x14ac:dyDescent="0.3">
      <c r="A68" s="142"/>
      <c r="B68" s="144"/>
      <c r="C68" s="144"/>
      <c r="D68" s="144"/>
      <c r="E68" s="110"/>
      <c r="F68" s="23" t="s">
        <v>53</v>
      </c>
      <c r="G68" s="120"/>
      <c r="H68" s="121"/>
      <c r="I68" s="122"/>
      <c r="J68" s="26">
        <v>12</v>
      </c>
      <c r="K68" s="120"/>
      <c r="L68" s="121"/>
      <c r="M68" s="121"/>
      <c r="N68" s="122"/>
    </row>
    <row r="69" spans="1:14" ht="17.25" thickTop="1" thickBot="1" x14ac:dyDescent="0.3">
      <c r="A69" s="142" t="s">
        <v>90</v>
      </c>
      <c r="B69" s="144" t="s">
        <v>91</v>
      </c>
      <c r="C69" s="144" t="s">
        <v>50</v>
      </c>
      <c r="D69" s="144" t="s">
        <v>58</v>
      </c>
      <c r="E69" s="149" t="s">
        <v>25</v>
      </c>
      <c r="F69" s="23" t="s">
        <v>52</v>
      </c>
      <c r="G69" s="120"/>
      <c r="H69" s="121"/>
      <c r="I69" s="122"/>
      <c r="J69" s="26">
        <v>1</v>
      </c>
      <c r="K69" s="120"/>
      <c r="L69" s="121"/>
      <c r="M69" s="121"/>
      <c r="N69" s="122"/>
    </row>
    <row r="70" spans="1:14" ht="17.25" thickTop="1" thickBot="1" x14ac:dyDescent="0.3">
      <c r="A70" s="142"/>
      <c r="B70" s="144"/>
      <c r="C70" s="144"/>
      <c r="D70" s="144"/>
      <c r="E70" s="110"/>
      <c r="F70" s="23" t="s">
        <v>53</v>
      </c>
      <c r="G70" s="120"/>
      <c r="H70" s="121"/>
      <c r="I70" s="122"/>
      <c r="J70" s="26">
        <v>8</v>
      </c>
      <c r="K70" s="120"/>
      <c r="L70" s="121"/>
      <c r="M70" s="121"/>
      <c r="N70" s="122"/>
    </row>
    <row r="71" spans="1:14" ht="17.25" thickTop="1" thickBot="1" x14ac:dyDescent="0.3">
      <c r="A71" s="142" t="s">
        <v>92</v>
      </c>
      <c r="B71" s="144" t="s">
        <v>93</v>
      </c>
      <c r="C71" s="144" t="s">
        <v>50</v>
      </c>
      <c r="D71" s="144" t="s">
        <v>58</v>
      </c>
      <c r="E71" s="145" t="s">
        <v>25</v>
      </c>
      <c r="F71" s="23" t="s">
        <v>52</v>
      </c>
      <c r="G71" s="120"/>
      <c r="H71" s="121"/>
      <c r="I71" s="122"/>
      <c r="J71" s="87">
        <v>2</v>
      </c>
      <c r="K71" s="120"/>
      <c r="L71" s="121"/>
      <c r="M71" s="121"/>
      <c r="N71" s="122"/>
    </row>
    <row r="72" spans="1:14" ht="17.25" thickTop="1" thickBot="1" x14ac:dyDescent="0.3">
      <c r="A72" s="142"/>
      <c r="B72" s="144"/>
      <c r="C72" s="144"/>
      <c r="D72" s="144"/>
      <c r="E72" s="145"/>
      <c r="F72" s="23" t="s">
        <v>53</v>
      </c>
      <c r="G72" s="120"/>
      <c r="H72" s="121"/>
      <c r="I72" s="122"/>
      <c r="J72" s="26">
        <v>48</v>
      </c>
      <c r="K72" s="120"/>
      <c r="L72" s="121"/>
      <c r="M72" s="121"/>
      <c r="N72" s="122"/>
    </row>
    <row r="73" spans="1:14" ht="46.5" thickTop="1" thickBot="1" x14ac:dyDescent="0.3">
      <c r="A73" s="43" t="s">
        <v>94</v>
      </c>
      <c r="B73" s="44" t="s">
        <v>95</v>
      </c>
      <c r="C73" s="45" t="s">
        <v>50</v>
      </c>
      <c r="D73" s="46" t="s">
        <v>58</v>
      </c>
      <c r="E73" s="128" t="s">
        <v>33</v>
      </c>
      <c r="F73" s="131"/>
      <c r="G73" s="128"/>
      <c r="H73" s="129"/>
      <c r="I73" s="130"/>
      <c r="J73" s="85">
        <v>52</v>
      </c>
      <c r="K73" s="233"/>
      <c r="L73" s="234"/>
      <c r="M73" s="234"/>
      <c r="N73" s="235"/>
    </row>
    <row r="74" spans="1:14" ht="77.25" customHeight="1" thickTop="1" thickBot="1" x14ac:dyDescent="0.3">
      <c r="A74" s="47" t="s">
        <v>96</v>
      </c>
      <c r="B74" s="48" t="s">
        <v>97</v>
      </c>
      <c r="C74" s="49" t="s">
        <v>50</v>
      </c>
      <c r="D74" s="50" t="s">
        <v>58</v>
      </c>
      <c r="E74" s="124" t="s">
        <v>33</v>
      </c>
      <c r="F74" s="127"/>
      <c r="G74" s="124"/>
      <c r="H74" s="125"/>
      <c r="I74" s="126"/>
      <c r="J74" s="86">
        <v>1</v>
      </c>
      <c r="K74" s="233"/>
      <c r="L74" s="234"/>
      <c r="M74" s="234"/>
      <c r="N74" s="235"/>
    </row>
  </sheetData>
  <mergeCells count="229">
    <mergeCell ref="K51:N51"/>
    <mergeCell ref="K52:N52"/>
    <mergeCell ref="K53:N53"/>
    <mergeCell ref="K54:N54"/>
    <mergeCell ref="G51:I51"/>
    <mergeCell ref="G45:I45"/>
    <mergeCell ref="K65:N65"/>
    <mergeCell ref="K46:N46"/>
    <mergeCell ref="K73:N73"/>
    <mergeCell ref="G60:I60"/>
    <mergeCell ref="G57:I57"/>
    <mergeCell ref="G58:I58"/>
    <mergeCell ref="K48:N48"/>
    <mergeCell ref="G47:I47"/>
    <mergeCell ref="G63:I63"/>
    <mergeCell ref="G62:I62"/>
    <mergeCell ref="G61:I61"/>
    <mergeCell ref="K74:N74"/>
    <mergeCell ref="K61:N61"/>
    <mergeCell ref="K62:N62"/>
    <mergeCell ref="K55:N55"/>
    <mergeCell ref="K56:N56"/>
    <mergeCell ref="K72:N72"/>
    <mergeCell ref="K71:N71"/>
    <mergeCell ref="K70:N70"/>
    <mergeCell ref="K69:N69"/>
    <mergeCell ref="K68:N68"/>
    <mergeCell ref="K67:N67"/>
    <mergeCell ref="K64:N64"/>
    <mergeCell ref="K66:N66"/>
    <mergeCell ref="K63:N63"/>
    <mergeCell ref="K59:N59"/>
    <mergeCell ref="K60:N60"/>
    <mergeCell ref="K57:N57"/>
    <mergeCell ref="K58:N58"/>
    <mergeCell ref="A69:A70"/>
    <mergeCell ref="B69:B70"/>
    <mergeCell ref="C69:C70"/>
    <mergeCell ref="D69:D70"/>
    <mergeCell ref="E69:E70"/>
    <mergeCell ref="A71:A72"/>
    <mergeCell ref="B71:B72"/>
    <mergeCell ref="C71:C72"/>
    <mergeCell ref="D71:D72"/>
    <mergeCell ref="E71:E72"/>
    <mergeCell ref="A29:A32"/>
    <mergeCell ref="B29:B32"/>
    <mergeCell ref="C29:C32"/>
    <mergeCell ref="D29:D32"/>
    <mergeCell ref="E29:E32"/>
    <mergeCell ref="F29:F31"/>
    <mergeCell ref="G29:G31"/>
    <mergeCell ref="H29:H31"/>
    <mergeCell ref="I29:I31"/>
    <mergeCell ref="A33:A39"/>
    <mergeCell ref="B33:B39"/>
    <mergeCell ref="C33:C39"/>
    <mergeCell ref="G33:G39"/>
    <mergeCell ref="H33:H39"/>
    <mergeCell ref="I33:I39"/>
    <mergeCell ref="J33:J39"/>
    <mergeCell ref="N33:N39"/>
    <mergeCell ref="K39:M39"/>
    <mergeCell ref="A43:A44"/>
    <mergeCell ref="A45:A46"/>
    <mergeCell ref="A1:C1"/>
    <mergeCell ref="D1:N1"/>
    <mergeCell ref="A2:N2"/>
    <mergeCell ref="A3:B3"/>
    <mergeCell ref="C3:D3"/>
    <mergeCell ref="E3:F3"/>
    <mergeCell ref="G3:I3"/>
    <mergeCell ref="J3:M3"/>
    <mergeCell ref="A4:N4"/>
    <mergeCell ref="C8:C11"/>
    <mergeCell ref="A5:D5"/>
    <mergeCell ref="E5:N5"/>
    <mergeCell ref="A6:A7"/>
    <mergeCell ref="B6:B7"/>
    <mergeCell ref="C6:C7"/>
    <mergeCell ref="D6:D7"/>
    <mergeCell ref="E6:E7"/>
    <mergeCell ref="F6:F7"/>
    <mergeCell ref="K6:M7"/>
    <mergeCell ref="N6:N7"/>
    <mergeCell ref="J8:J10"/>
    <mergeCell ref="N8:N11"/>
    <mergeCell ref="B8:B11"/>
    <mergeCell ref="A8:A11"/>
    <mergeCell ref="D8:D11"/>
    <mergeCell ref="E8:E11"/>
    <mergeCell ref="I8:I10"/>
    <mergeCell ref="H8:H10"/>
    <mergeCell ref="G8:G10"/>
    <mergeCell ref="F8:F10"/>
    <mergeCell ref="A47:A48"/>
    <mergeCell ref="B43:B44"/>
    <mergeCell ref="B45:B46"/>
    <mergeCell ref="C43:C44"/>
    <mergeCell ref="A40:N40"/>
    <mergeCell ref="A41:A42"/>
    <mergeCell ref="B41:B42"/>
    <mergeCell ref="C41:C42"/>
    <mergeCell ref="D41:D42"/>
    <mergeCell ref="E41:E42"/>
    <mergeCell ref="G42:I42"/>
    <mergeCell ref="C45:C46"/>
    <mergeCell ref="D45:D46"/>
    <mergeCell ref="E45:E46"/>
    <mergeCell ref="B47:B48"/>
    <mergeCell ref="C47:C48"/>
    <mergeCell ref="D18:D21"/>
    <mergeCell ref="E18:E21"/>
    <mergeCell ref="D47:D48"/>
    <mergeCell ref="E47:E48"/>
    <mergeCell ref="D43:D44"/>
    <mergeCell ref="E43:E44"/>
    <mergeCell ref="K44:N44"/>
    <mergeCell ref="K45:N45"/>
    <mergeCell ref="G43:I43"/>
    <mergeCell ref="K43:N43"/>
    <mergeCell ref="I22:I28"/>
    <mergeCell ref="J22:J28"/>
    <mergeCell ref="K22:M22"/>
    <mergeCell ref="N22:N28"/>
    <mergeCell ref="N18:N21"/>
    <mergeCell ref="F22:F28"/>
    <mergeCell ref="G22:G28"/>
    <mergeCell ref="J29:J31"/>
    <mergeCell ref="N29:N32"/>
    <mergeCell ref="D33:D39"/>
    <mergeCell ref="E33:E39"/>
    <mergeCell ref="F33:F39"/>
    <mergeCell ref="K42:N42"/>
    <mergeCell ref="K47:N47"/>
    <mergeCell ref="A61:A62"/>
    <mergeCell ref="B61:B62"/>
    <mergeCell ref="C61:C62"/>
    <mergeCell ref="D61:D62"/>
    <mergeCell ref="E61:E62"/>
    <mergeCell ref="A57:A58"/>
    <mergeCell ref="B57:B58"/>
    <mergeCell ref="C57:C58"/>
    <mergeCell ref="D57:D58"/>
    <mergeCell ref="E57:E58"/>
    <mergeCell ref="A59:A60"/>
    <mergeCell ref="A55:A56"/>
    <mergeCell ref="B55:B56"/>
    <mergeCell ref="B59:B60"/>
    <mergeCell ref="C59:C60"/>
    <mergeCell ref="D59:D60"/>
    <mergeCell ref="E59:E60"/>
    <mergeCell ref="G59:I59"/>
    <mergeCell ref="E51:F51"/>
    <mergeCell ref="G50:I50"/>
    <mergeCell ref="G52:I52"/>
    <mergeCell ref="E52:F52"/>
    <mergeCell ref="C55:C56"/>
    <mergeCell ref="D55:D56"/>
    <mergeCell ref="E55:E56"/>
    <mergeCell ref="G56:I56"/>
    <mergeCell ref="G55:I55"/>
    <mergeCell ref="G54:I54"/>
    <mergeCell ref="E54:F54"/>
    <mergeCell ref="G53:I53"/>
    <mergeCell ref="E53:F53"/>
    <mergeCell ref="A12:A17"/>
    <mergeCell ref="B12:B17"/>
    <mergeCell ref="C12:C17"/>
    <mergeCell ref="D12:D17"/>
    <mergeCell ref="E12:E17"/>
    <mergeCell ref="K12:M12"/>
    <mergeCell ref="N12:N17"/>
    <mergeCell ref="K17:M17"/>
    <mergeCell ref="K41:N41"/>
    <mergeCell ref="A18:A21"/>
    <mergeCell ref="B18:B21"/>
    <mergeCell ref="C18:C21"/>
    <mergeCell ref="A22:A28"/>
    <mergeCell ref="B22:B28"/>
    <mergeCell ref="C22:C28"/>
    <mergeCell ref="D22:D28"/>
    <mergeCell ref="E22:E28"/>
    <mergeCell ref="G18:G20"/>
    <mergeCell ref="F18:F20"/>
    <mergeCell ref="I12:I17"/>
    <mergeCell ref="H12:H17"/>
    <mergeCell ref="G12:G17"/>
    <mergeCell ref="F12:F17"/>
    <mergeCell ref="H22:H28"/>
    <mergeCell ref="A65:A66"/>
    <mergeCell ref="B65:B66"/>
    <mergeCell ref="C65:C66"/>
    <mergeCell ref="D65:D66"/>
    <mergeCell ref="E65:E66"/>
    <mergeCell ref="G65:I65"/>
    <mergeCell ref="C67:C68"/>
    <mergeCell ref="D67:D68"/>
    <mergeCell ref="E67:E68"/>
    <mergeCell ref="G66:I66"/>
    <mergeCell ref="A67:A68"/>
    <mergeCell ref="B67:B68"/>
    <mergeCell ref="G68:I68"/>
    <mergeCell ref="G67:I67"/>
    <mergeCell ref="G74:I74"/>
    <mergeCell ref="E74:F74"/>
    <mergeCell ref="G73:I73"/>
    <mergeCell ref="E73:F73"/>
    <mergeCell ref="G72:I72"/>
    <mergeCell ref="G71:I71"/>
    <mergeCell ref="G70:I70"/>
    <mergeCell ref="J12:J17"/>
    <mergeCell ref="I18:I20"/>
    <mergeCell ref="J18:J20"/>
    <mergeCell ref="E63:F63"/>
    <mergeCell ref="G69:I69"/>
    <mergeCell ref="G64:I64"/>
    <mergeCell ref="E64:F64"/>
    <mergeCell ref="K27:M27"/>
    <mergeCell ref="H18:H20"/>
    <mergeCell ref="K28:M28"/>
    <mergeCell ref="E50:F50"/>
    <mergeCell ref="G49:I49"/>
    <mergeCell ref="G46:I46"/>
    <mergeCell ref="E49:F49"/>
    <mergeCell ref="G48:I48"/>
    <mergeCell ref="G44:I44"/>
    <mergeCell ref="K49:N49"/>
    <mergeCell ref="K50:N50"/>
  </mergeCells>
  <conditionalFormatting sqref="C49:C54">
    <cfRule type="uniqueValues" dxfId="228" priority="1"/>
  </conditionalFormatting>
  <conditionalFormatting sqref="J8">
    <cfRule type="cellIs" dxfId="227" priority="50" operator="greaterThan">
      <formula>91</formula>
    </cfRule>
    <cfRule type="cellIs" dxfId="226" priority="51" operator="between">
      <formula>85</formula>
      <formula>90</formula>
    </cfRule>
    <cfRule type="cellIs" dxfId="225" priority="52" operator="between">
      <formula>81</formula>
      <formula>85</formula>
    </cfRule>
    <cfRule type="cellIs" dxfId="224" priority="53" operator="between">
      <formula>1</formula>
      <formula>80</formula>
    </cfRule>
  </conditionalFormatting>
  <conditionalFormatting sqref="J11:J12">
    <cfRule type="cellIs" dxfId="223" priority="26" operator="greaterThan">
      <formula>91</formula>
    </cfRule>
    <cfRule type="cellIs" dxfId="222" priority="27" operator="between">
      <formula>85</formula>
      <formula>90</formula>
    </cfRule>
    <cfRule type="cellIs" dxfId="221" priority="28" operator="between">
      <formula>81</formula>
      <formula>85</formula>
    </cfRule>
    <cfRule type="cellIs" dxfId="220" priority="29" operator="between">
      <formula>1</formula>
      <formula>80</formula>
    </cfRule>
  </conditionalFormatting>
  <conditionalFormatting sqref="J18">
    <cfRule type="cellIs" dxfId="219" priority="18" operator="greaterThan">
      <formula>91</formula>
    </cfRule>
    <cfRule type="cellIs" dxfId="218" priority="19" operator="between">
      <formula>85</formula>
      <formula>90</formula>
    </cfRule>
    <cfRule type="cellIs" dxfId="217" priority="20" operator="between">
      <formula>81</formula>
      <formula>85</formula>
    </cfRule>
    <cfRule type="cellIs" dxfId="216" priority="21" operator="between">
      <formula>1</formula>
      <formula>80</formula>
    </cfRule>
  </conditionalFormatting>
  <conditionalFormatting sqref="J21">
    <cfRule type="cellIs" dxfId="215" priority="22" operator="greaterThan">
      <formula>91</formula>
    </cfRule>
  </conditionalFormatting>
  <conditionalFormatting sqref="J21:J22">
    <cfRule type="cellIs" dxfId="214" priority="15" operator="between">
      <formula>85</formula>
      <formula>90</formula>
    </cfRule>
    <cfRule type="cellIs" dxfId="213" priority="16" operator="between">
      <formula>81</formula>
      <formula>85</formula>
    </cfRule>
    <cfRule type="cellIs" dxfId="212" priority="17" operator="between">
      <formula>1</formula>
      <formula>80</formula>
    </cfRule>
  </conditionalFormatting>
  <conditionalFormatting sqref="J22">
    <cfRule type="cellIs" dxfId="211" priority="14" operator="greaterThanOrEqual">
      <formula>91</formula>
    </cfRule>
  </conditionalFormatting>
  <conditionalFormatting sqref="J29">
    <cfRule type="cellIs" dxfId="210" priority="6" operator="greaterThan">
      <formula>91</formula>
    </cfRule>
    <cfRule type="cellIs" dxfId="209" priority="7" operator="between">
      <formula>85</formula>
      <formula>90</formula>
    </cfRule>
    <cfRule type="cellIs" dxfId="208" priority="8" operator="between">
      <formula>81</formula>
      <formula>85</formula>
    </cfRule>
    <cfRule type="cellIs" dxfId="207" priority="9" operator="between">
      <formula>1</formula>
      <formula>80</formula>
    </cfRule>
  </conditionalFormatting>
  <conditionalFormatting sqref="J32:J33">
    <cfRule type="cellIs" dxfId="206" priority="2" operator="greaterThan">
      <formula>91</formula>
    </cfRule>
    <cfRule type="cellIs" dxfId="205" priority="3" operator="between">
      <formula>85</formula>
      <formula>90</formula>
    </cfRule>
    <cfRule type="cellIs" dxfId="204" priority="4" operator="between">
      <formula>81</formula>
      <formula>85</formula>
    </cfRule>
    <cfRule type="cellIs" dxfId="203" priority="5" operator="between">
      <formula>1</formula>
      <formula>80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E7BF5-E854-48EE-B7B2-04F5067BDF14}">
  <dimension ref="A1:N75"/>
  <sheetViews>
    <sheetView topLeftCell="E16" workbookViewId="0">
      <selection activeCell="E30" sqref="E30:E33"/>
    </sheetView>
  </sheetViews>
  <sheetFormatPr baseColWidth="10" defaultColWidth="11.42578125" defaultRowHeight="15" x14ac:dyDescent="0.25"/>
  <cols>
    <col min="2" max="2" width="21.140625" customWidth="1"/>
    <col min="4" max="4" width="41.5703125" customWidth="1"/>
    <col min="10" max="10" width="13" bestFit="1" customWidth="1"/>
    <col min="14" max="14" width="73" customWidth="1"/>
  </cols>
  <sheetData>
    <row r="1" spans="1:14" ht="15.75" thickBot="1" x14ac:dyDescent="0.3"/>
    <row r="2" spans="1:14" ht="16.5" thickTop="1" thickBot="1" x14ac:dyDescent="0.3">
      <c r="A2" s="198"/>
      <c r="B2" s="199"/>
      <c r="C2" s="199"/>
      <c r="D2" s="200" t="s">
        <v>0</v>
      </c>
      <c r="E2" s="200"/>
      <c r="F2" s="200"/>
      <c r="G2" s="200"/>
      <c r="H2" s="200"/>
      <c r="I2" s="200"/>
      <c r="J2" s="200"/>
      <c r="K2" s="200"/>
      <c r="L2" s="200"/>
      <c r="M2" s="200"/>
      <c r="N2" s="200"/>
    </row>
    <row r="3" spans="1:14" ht="16.5" thickTop="1" thickBot="1" x14ac:dyDescent="0.3">
      <c r="A3" s="198" t="s">
        <v>98</v>
      </c>
      <c r="B3" s="199"/>
      <c r="C3" s="199"/>
      <c r="D3" s="199"/>
      <c r="E3" s="199"/>
      <c r="F3" s="199"/>
      <c r="G3" s="199"/>
      <c r="H3" s="199"/>
      <c r="I3" s="199"/>
      <c r="J3" s="199"/>
      <c r="K3" s="199"/>
      <c r="L3" s="199"/>
      <c r="M3" s="199"/>
      <c r="N3" s="199"/>
    </row>
    <row r="4" spans="1:14" ht="16.5" thickTop="1" thickBot="1" x14ac:dyDescent="0.3">
      <c r="A4" s="201" t="s">
        <v>2</v>
      </c>
      <c r="B4" s="202"/>
      <c r="C4" s="203" t="s">
        <v>3</v>
      </c>
      <c r="D4" s="204"/>
      <c r="E4" s="205" t="s">
        <v>4</v>
      </c>
      <c r="F4" s="206"/>
      <c r="G4" s="203" t="s">
        <v>5</v>
      </c>
      <c r="H4" s="207"/>
      <c r="I4" s="204"/>
      <c r="J4" s="208" t="s">
        <v>6</v>
      </c>
      <c r="K4" s="209"/>
      <c r="L4" s="209"/>
      <c r="M4" s="210"/>
      <c r="N4" s="1">
        <v>2022</v>
      </c>
    </row>
    <row r="5" spans="1:14" ht="16.5" thickTop="1" thickBot="1" x14ac:dyDescent="0.3">
      <c r="A5" s="211" t="s">
        <v>7</v>
      </c>
      <c r="B5" s="209"/>
      <c r="C5" s="209"/>
      <c r="D5" s="209"/>
      <c r="E5" s="209"/>
      <c r="F5" s="209"/>
      <c r="G5" s="209"/>
      <c r="H5" s="209"/>
      <c r="I5" s="209"/>
      <c r="J5" s="209"/>
      <c r="K5" s="209"/>
      <c r="L5" s="209"/>
      <c r="M5" s="209"/>
      <c r="N5" s="209"/>
    </row>
    <row r="6" spans="1:14" ht="16.5" thickTop="1" thickBot="1" x14ac:dyDescent="0.3">
      <c r="A6" s="213" t="s">
        <v>8</v>
      </c>
      <c r="B6" s="214"/>
      <c r="C6" s="214"/>
      <c r="D6" s="215"/>
      <c r="E6" s="216" t="s">
        <v>9</v>
      </c>
      <c r="F6" s="214"/>
      <c r="G6" s="214"/>
      <c r="H6" s="214"/>
      <c r="I6" s="214"/>
      <c r="J6" s="214"/>
      <c r="K6" s="214"/>
      <c r="L6" s="214"/>
      <c r="M6" s="214"/>
      <c r="N6" s="215"/>
    </row>
    <row r="7" spans="1:14" ht="23.25" thickTop="1" x14ac:dyDescent="0.25">
      <c r="A7" s="217" t="s">
        <v>10</v>
      </c>
      <c r="B7" s="219" t="s">
        <v>11</v>
      </c>
      <c r="C7" s="219" t="s">
        <v>12</v>
      </c>
      <c r="D7" s="221" t="s">
        <v>99</v>
      </c>
      <c r="E7" s="223" t="s">
        <v>14</v>
      </c>
      <c r="F7" s="219" t="s">
        <v>15</v>
      </c>
      <c r="G7" s="5" t="s">
        <v>16</v>
      </c>
      <c r="H7" s="7" t="s">
        <v>17</v>
      </c>
      <c r="I7" s="2" t="s">
        <v>16</v>
      </c>
      <c r="J7" s="2" t="s">
        <v>17</v>
      </c>
      <c r="K7" s="225" t="s">
        <v>18</v>
      </c>
      <c r="L7" s="226"/>
      <c r="M7" s="226"/>
      <c r="N7" s="229" t="s">
        <v>19</v>
      </c>
    </row>
    <row r="8" spans="1:14" ht="15.75" thickBot="1" x14ac:dyDescent="0.3">
      <c r="A8" s="218"/>
      <c r="B8" s="220"/>
      <c r="C8" s="220"/>
      <c r="D8" s="222"/>
      <c r="E8" s="224"/>
      <c r="F8" s="220"/>
      <c r="G8" s="6" t="s">
        <v>20</v>
      </c>
      <c r="H8" s="8" t="s">
        <v>20</v>
      </c>
      <c r="I8" s="3" t="s">
        <v>21</v>
      </c>
      <c r="J8" s="10" t="s">
        <v>21</v>
      </c>
      <c r="K8" s="227"/>
      <c r="L8" s="228"/>
      <c r="M8" s="228"/>
      <c r="N8" s="230"/>
    </row>
    <row r="9" spans="1:14" ht="15.75" customHeight="1" thickTop="1" x14ac:dyDescent="0.25">
      <c r="A9" s="191">
        <v>1</v>
      </c>
      <c r="B9" s="190" t="s">
        <v>100</v>
      </c>
      <c r="C9" s="212" t="s">
        <v>23</v>
      </c>
      <c r="D9" s="192" t="s">
        <v>24</v>
      </c>
      <c r="E9" s="193" t="s">
        <v>25</v>
      </c>
      <c r="F9" s="192" t="s">
        <v>26</v>
      </c>
      <c r="G9" s="192">
        <v>100</v>
      </c>
      <c r="H9" s="192" t="s">
        <v>27</v>
      </c>
      <c r="I9" s="195"/>
      <c r="J9" s="231">
        <f>((J48+J46+J44)/J42)*100</f>
        <v>100</v>
      </c>
      <c r="K9" s="12">
        <v>0</v>
      </c>
      <c r="L9" s="17"/>
      <c r="M9" s="18">
        <v>80</v>
      </c>
      <c r="N9" s="181" t="s">
        <v>101</v>
      </c>
    </row>
    <row r="10" spans="1:14" ht="15" customHeight="1" x14ac:dyDescent="0.25">
      <c r="A10" s="167"/>
      <c r="B10" s="168"/>
      <c r="C10" s="169"/>
      <c r="D10" s="110"/>
      <c r="E10" s="194"/>
      <c r="F10" s="110"/>
      <c r="G10" s="110"/>
      <c r="H10" s="110"/>
      <c r="I10" s="136"/>
      <c r="J10" s="139"/>
      <c r="K10" s="11">
        <v>80</v>
      </c>
      <c r="L10" s="16"/>
      <c r="M10" s="19">
        <v>85</v>
      </c>
      <c r="N10" s="182"/>
    </row>
    <row r="11" spans="1:14" ht="15.75" customHeight="1" thickBot="1" x14ac:dyDescent="0.3">
      <c r="A11" s="167"/>
      <c r="B11" s="168"/>
      <c r="C11" s="169"/>
      <c r="D11" s="110"/>
      <c r="E11" s="194"/>
      <c r="F11" s="111"/>
      <c r="G11" s="111"/>
      <c r="H11" s="111"/>
      <c r="I11" s="137"/>
      <c r="J11" s="140"/>
      <c r="K11" s="4">
        <v>85</v>
      </c>
      <c r="L11" s="15"/>
      <c r="M11" s="19">
        <v>90</v>
      </c>
      <c r="N11" s="182"/>
    </row>
    <row r="12" spans="1:14" ht="50.25" customHeight="1" thickTop="1" thickBot="1" x14ac:dyDescent="0.3">
      <c r="A12" s="167"/>
      <c r="B12" s="168"/>
      <c r="C12" s="169"/>
      <c r="D12" s="110"/>
      <c r="E12" s="194"/>
      <c r="F12" s="64" t="s">
        <v>30</v>
      </c>
      <c r="G12" s="64">
        <v>100</v>
      </c>
      <c r="H12" s="81" t="s">
        <v>27</v>
      </c>
      <c r="I12" s="67"/>
      <c r="J12" s="96">
        <f>((J49+J47+J45)/J43)*100</f>
        <v>100</v>
      </c>
      <c r="K12" s="80">
        <v>90</v>
      </c>
      <c r="L12" s="14"/>
      <c r="M12" s="20">
        <v>100</v>
      </c>
      <c r="N12" s="182"/>
    </row>
    <row r="13" spans="1:14" ht="16.5" customHeight="1" thickTop="1" thickBot="1" x14ac:dyDescent="0.3">
      <c r="A13" s="150">
        <v>2</v>
      </c>
      <c r="B13" s="153" t="s">
        <v>31</v>
      </c>
      <c r="C13" s="156" t="s">
        <v>23</v>
      </c>
      <c r="D13" s="250" t="s">
        <v>102</v>
      </c>
      <c r="E13" s="159" t="s">
        <v>33</v>
      </c>
      <c r="F13" s="171" t="s">
        <v>103</v>
      </c>
      <c r="G13" s="171">
        <v>100</v>
      </c>
      <c r="H13" s="157" t="s">
        <v>27</v>
      </c>
      <c r="I13" s="170"/>
      <c r="J13" s="266">
        <f>((J51+J52+J53+J54)/J55)*100</f>
        <v>106.38297872340425</v>
      </c>
      <c r="K13" s="161"/>
      <c r="L13" s="162"/>
      <c r="M13" s="163"/>
      <c r="N13" s="254" t="s">
        <v>104</v>
      </c>
    </row>
    <row r="14" spans="1:14" ht="15.75" customHeight="1" thickTop="1" x14ac:dyDescent="0.25">
      <c r="A14" s="151"/>
      <c r="B14" s="154"/>
      <c r="C14" s="157"/>
      <c r="D14" s="251"/>
      <c r="E14" s="160"/>
      <c r="F14" s="157"/>
      <c r="G14" s="157"/>
      <c r="H14" s="157"/>
      <c r="I14" s="154"/>
      <c r="J14" s="258"/>
      <c r="K14" s="27">
        <v>0</v>
      </c>
      <c r="L14" s="17"/>
      <c r="M14" s="28">
        <v>80</v>
      </c>
      <c r="N14" s="255"/>
    </row>
    <row r="15" spans="1:14" ht="15" customHeight="1" x14ac:dyDescent="0.25">
      <c r="A15" s="151"/>
      <c r="B15" s="154"/>
      <c r="C15" s="157"/>
      <c r="D15" s="251"/>
      <c r="E15" s="160"/>
      <c r="F15" s="157"/>
      <c r="G15" s="157"/>
      <c r="H15" s="157"/>
      <c r="I15" s="154"/>
      <c r="J15" s="258"/>
      <c r="K15" s="29">
        <v>80</v>
      </c>
      <c r="L15" s="16"/>
      <c r="M15" s="30">
        <v>85</v>
      </c>
      <c r="N15" s="255"/>
    </row>
    <row r="16" spans="1:14" ht="15" customHeight="1" x14ac:dyDescent="0.25">
      <c r="A16" s="151"/>
      <c r="B16" s="154"/>
      <c r="C16" s="157"/>
      <c r="D16" s="251"/>
      <c r="E16" s="160"/>
      <c r="F16" s="157"/>
      <c r="G16" s="157"/>
      <c r="H16" s="157"/>
      <c r="I16" s="154"/>
      <c r="J16" s="258"/>
      <c r="K16" s="31">
        <v>85</v>
      </c>
      <c r="L16" s="15"/>
      <c r="M16" s="30">
        <v>90</v>
      </c>
      <c r="N16" s="255"/>
    </row>
    <row r="17" spans="1:14" ht="15.75" customHeight="1" thickBot="1" x14ac:dyDescent="0.3">
      <c r="A17" s="151"/>
      <c r="B17" s="154"/>
      <c r="C17" s="157"/>
      <c r="D17" s="251"/>
      <c r="E17" s="160"/>
      <c r="F17" s="157"/>
      <c r="G17" s="157"/>
      <c r="H17" s="157"/>
      <c r="I17" s="154"/>
      <c r="J17" s="258"/>
      <c r="K17" s="32">
        <v>90</v>
      </c>
      <c r="L17" s="14"/>
      <c r="M17" s="33">
        <v>100</v>
      </c>
      <c r="N17" s="255"/>
    </row>
    <row r="18" spans="1:14" ht="16.5" customHeight="1" thickTop="1" thickBot="1" x14ac:dyDescent="0.3">
      <c r="A18" s="152"/>
      <c r="B18" s="155"/>
      <c r="C18" s="158"/>
      <c r="D18" s="262"/>
      <c r="E18" s="160"/>
      <c r="F18" s="158"/>
      <c r="G18" s="158"/>
      <c r="H18" s="158"/>
      <c r="I18" s="155"/>
      <c r="J18" s="259"/>
      <c r="K18" s="112"/>
      <c r="L18" s="113"/>
      <c r="M18" s="114"/>
      <c r="N18" s="256"/>
    </row>
    <row r="19" spans="1:14" ht="15.75" customHeight="1" thickTop="1" x14ac:dyDescent="0.25">
      <c r="A19" s="167">
        <v>3</v>
      </c>
      <c r="B19" s="168" t="s">
        <v>35</v>
      </c>
      <c r="C19" s="169" t="s">
        <v>23</v>
      </c>
      <c r="D19" s="110" t="s">
        <v>36</v>
      </c>
      <c r="E19" s="175" t="s">
        <v>25</v>
      </c>
      <c r="F19" s="109" t="s">
        <v>26</v>
      </c>
      <c r="G19" s="109">
        <v>100</v>
      </c>
      <c r="H19" s="109" t="s">
        <v>27</v>
      </c>
      <c r="I19" s="135"/>
      <c r="J19" s="263">
        <f>((J62+J60+J58)/J56)*100</f>
        <v>107.80590717299579</v>
      </c>
      <c r="K19" s="68">
        <v>0</v>
      </c>
      <c r="L19" s="17"/>
      <c r="M19" s="18">
        <v>80</v>
      </c>
      <c r="N19" s="181" t="s">
        <v>105</v>
      </c>
    </row>
    <row r="20" spans="1:14" ht="24" customHeight="1" x14ac:dyDescent="0.25">
      <c r="A20" s="167"/>
      <c r="B20" s="168"/>
      <c r="C20" s="169"/>
      <c r="D20" s="110"/>
      <c r="E20" s="176"/>
      <c r="F20" s="110"/>
      <c r="G20" s="110"/>
      <c r="H20" s="110"/>
      <c r="I20" s="136"/>
      <c r="J20" s="264"/>
      <c r="K20" s="11">
        <v>80</v>
      </c>
      <c r="L20" s="16"/>
      <c r="M20" s="19">
        <v>85</v>
      </c>
      <c r="N20" s="182"/>
    </row>
    <row r="21" spans="1:14" ht="24" customHeight="1" thickBot="1" x14ac:dyDescent="0.3">
      <c r="A21" s="167"/>
      <c r="B21" s="168"/>
      <c r="C21" s="169"/>
      <c r="D21" s="110"/>
      <c r="E21" s="176"/>
      <c r="F21" s="111"/>
      <c r="G21" s="111"/>
      <c r="H21" s="111"/>
      <c r="I21" s="137"/>
      <c r="J21" s="265"/>
      <c r="K21" s="11">
        <v>85</v>
      </c>
      <c r="L21" s="69"/>
      <c r="M21" s="19">
        <v>90</v>
      </c>
      <c r="N21" s="182"/>
    </row>
    <row r="22" spans="1:14" ht="48.75" customHeight="1" thickTop="1" thickBot="1" x14ac:dyDescent="0.3">
      <c r="A22" s="167"/>
      <c r="B22" s="168"/>
      <c r="C22" s="169"/>
      <c r="D22" s="110"/>
      <c r="E22" s="176"/>
      <c r="F22" s="64" t="s">
        <v>30</v>
      </c>
      <c r="G22" s="64">
        <v>100</v>
      </c>
      <c r="H22" s="64" t="s">
        <v>27</v>
      </c>
      <c r="I22" s="67"/>
      <c r="J22" s="65">
        <f>((J63+J59+J61)/J57)*100</f>
        <v>103.73443983402491</v>
      </c>
      <c r="K22" s="13">
        <v>90</v>
      </c>
      <c r="L22" s="78"/>
      <c r="M22" s="79">
        <v>100</v>
      </c>
      <c r="N22" s="182"/>
    </row>
    <row r="23" spans="1:14" ht="16.5" customHeight="1" thickTop="1" thickBot="1" x14ac:dyDescent="0.3">
      <c r="A23" s="150">
        <v>4</v>
      </c>
      <c r="B23" s="248" t="s">
        <v>38</v>
      </c>
      <c r="C23" s="156" t="s">
        <v>23</v>
      </c>
      <c r="D23" s="156" t="s">
        <v>39</v>
      </c>
      <c r="E23" s="159" t="s">
        <v>33</v>
      </c>
      <c r="F23" s="183" t="s">
        <v>103</v>
      </c>
      <c r="G23" s="186">
        <v>100</v>
      </c>
      <c r="H23" s="156" t="s">
        <v>27</v>
      </c>
      <c r="I23" s="153"/>
      <c r="J23" s="257">
        <f>(J64/J65)*100</f>
        <v>19.540229885057471</v>
      </c>
      <c r="K23" s="178"/>
      <c r="L23" s="179"/>
      <c r="M23" s="180"/>
      <c r="N23" s="260" t="s">
        <v>106</v>
      </c>
    </row>
    <row r="24" spans="1:14" ht="15.75" customHeight="1" thickTop="1" x14ac:dyDescent="0.25">
      <c r="A24" s="151"/>
      <c r="B24" s="249"/>
      <c r="C24" s="157"/>
      <c r="D24" s="157"/>
      <c r="E24" s="160"/>
      <c r="F24" s="184"/>
      <c r="G24" s="187"/>
      <c r="H24" s="157"/>
      <c r="I24" s="154"/>
      <c r="J24" s="258"/>
      <c r="K24" s="27">
        <v>0</v>
      </c>
      <c r="L24" s="17"/>
      <c r="M24" s="28">
        <v>80</v>
      </c>
      <c r="N24" s="261"/>
    </row>
    <row r="25" spans="1:14" ht="15" customHeight="1" x14ac:dyDescent="0.25">
      <c r="A25" s="151"/>
      <c r="B25" s="249"/>
      <c r="C25" s="157"/>
      <c r="D25" s="157"/>
      <c r="E25" s="160"/>
      <c r="F25" s="184"/>
      <c r="G25" s="187"/>
      <c r="H25" s="157"/>
      <c r="I25" s="154"/>
      <c r="J25" s="258"/>
      <c r="K25" s="29">
        <v>80</v>
      </c>
      <c r="L25" s="16"/>
      <c r="M25" s="30">
        <v>85</v>
      </c>
      <c r="N25" s="261"/>
    </row>
    <row r="26" spans="1:14" ht="15" customHeight="1" x14ac:dyDescent="0.25">
      <c r="A26" s="151"/>
      <c r="B26" s="249"/>
      <c r="C26" s="157"/>
      <c r="D26" s="157"/>
      <c r="E26" s="160"/>
      <c r="F26" s="184"/>
      <c r="G26" s="187"/>
      <c r="H26" s="157"/>
      <c r="I26" s="154"/>
      <c r="J26" s="258"/>
      <c r="K26" s="76">
        <v>85</v>
      </c>
      <c r="L26" s="75"/>
      <c r="M26" s="30">
        <v>90</v>
      </c>
      <c r="N26" s="261"/>
    </row>
    <row r="27" spans="1:14" ht="15.75" customHeight="1" thickBot="1" x14ac:dyDescent="0.3">
      <c r="A27" s="151"/>
      <c r="B27" s="249"/>
      <c r="C27" s="157"/>
      <c r="D27" s="157"/>
      <c r="E27" s="160"/>
      <c r="F27" s="184"/>
      <c r="G27" s="187"/>
      <c r="H27" s="157"/>
      <c r="I27" s="154"/>
      <c r="J27" s="258"/>
      <c r="K27" s="32">
        <v>90</v>
      </c>
      <c r="L27" s="14"/>
      <c r="M27" s="33">
        <v>100</v>
      </c>
      <c r="N27" s="261"/>
    </row>
    <row r="28" spans="1:14" ht="16.5" customHeight="1" thickTop="1" thickBot="1" x14ac:dyDescent="0.3">
      <c r="A28" s="151"/>
      <c r="B28" s="249"/>
      <c r="C28" s="157"/>
      <c r="D28" s="157"/>
      <c r="E28" s="160"/>
      <c r="F28" s="184"/>
      <c r="G28" s="187"/>
      <c r="H28" s="157"/>
      <c r="I28" s="154"/>
      <c r="J28" s="258"/>
      <c r="K28" s="106"/>
      <c r="L28" s="107"/>
      <c r="M28" s="108"/>
      <c r="N28" s="261"/>
    </row>
    <row r="29" spans="1:14" ht="16.5" customHeight="1" thickTop="1" thickBot="1" x14ac:dyDescent="0.3">
      <c r="A29" s="151"/>
      <c r="B29" s="249"/>
      <c r="C29" s="157"/>
      <c r="D29" s="157"/>
      <c r="E29" s="160"/>
      <c r="F29" s="185"/>
      <c r="G29" s="188"/>
      <c r="H29" s="158"/>
      <c r="I29" s="155"/>
      <c r="J29" s="259"/>
      <c r="K29" s="112"/>
      <c r="L29" s="113"/>
      <c r="M29" s="114"/>
      <c r="N29" s="261"/>
    </row>
    <row r="30" spans="1:14" ht="15.75" customHeight="1" thickTop="1" x14ac:dyDescent="0.25">
      <c r="A30" s="232">
        <v>5</v>
      </c>
      <c r="B30" s="135" t="s">
        <v>41</v>
      </c>
      <c r="C30" s="109" t="s">
        <v>23</v>
      </c>
      <c r="D30" s="252" t="s">
        <v>42</v>
      </c>
      <c r="E30" s="175" t="s">
        <v>25</v>
      </c>
      <c r="F30" s="109" t="s">
        <v>26</v>
      </c>
      <c r="G30" s="109">
        <v>100</v>
      </c>
      <c r="H30" s="109" t="s">
        <v>27</v>
      </c>
      <c r="I30" s="135"/>
      <c r="J30" s="138">
        <f>((J66+J68+J70)/(J72+J70))*100</f>
        <v>100</v>
      </c>
      <c r="K30" s="12">
        <v>0</v>
      </c>
      <c r="L30" s="17"/>
      <c r="M30" s="18">
        <v>80</v>
      </c>
      <c r="N30" s="189" t="s">
        <v>107</v>
      </c>
    </row>
    <row r="31" spans="1:14" ht="15" customHeight="1" x14ac:dyDescent="0.25">
      <c r="A31" s="167"/>
      <c r="B31" s="136"/>
      <c r="C31" s="110"/>
      <c r="D31" s="253"/>
      <c r="E31" s="176"/>
      <c r="F31" s="110"/>
      <c r="G31" s="110"/>
      <c r="H31" s="110"/>
      <c r="I31" s="136"/>
      <c r="J31" s="139"/>
      <c r="K31" s="11">
        <v>80</v>
      </c>
      <c r="L31" s="16"/>
      <c r="M31" s="19">
        <v>85</v>
      </c>
      <c r="N31" s="182"/>
    </row>
    <row r="32" spans="1:14" ht="14.25" customHeight="1" thickBot="1" x14ac:dyDescent="0.3">
      <c r="A32" s="167"/>
      <c r="B32" s="136"/>
      <c r="C32" s="110"/>
      <c r="D32" s="253"/>
      <c r="E32" s="176"/>
      <c r="F32" s="111"/>
      <c r="G32" s="111"/>
      <c r="H32" s="111"/>
      <c r="I32" s="137"/>
      <c r="J32" s="140"/>
      <c r="K32" s="11">
        <v>85</v>
      </c>
      <c r="L32" s="69"/>
      <c r="M32" s="19">
        <v>90</v>
      </c>
      <c r="N32" s="182"/>
    </row>
    <row r="33" spans="1:14" ht="42" customHeight="1" thickTop="1" thickBot="1" x14ac:dyDescent="0.3">
      <c r="A33" s="167"/>
      <c r="B33" s="136"/>
      <c r="C33" s="110"/>
      <c r="D33" s="253"/>
      <c r="E33" s="176"/>
      <c r="F33" s="64" t="s">
        <v>30</v>
      </c>
      <c r="G33" s="64">
        <v>100</v>
      </c>
      <c r="H33" s="64" t="s">
        <v>27</v>
      </c>
      <c r="I33" s="67"/>
      <c r="J33" s="65">
        <f>((J67+J69+J71)/(J73+J71))*100</f>
        <v>100</v>
      </c>
      <c r="K33" s="80">
        <v>90</v>
      </c>
      <c r="L33" s="14"/>
      <c r="M33" s="20">
        <v>100</v>
      </c>
      <c r="N33" s="182"/>
    </row>
    <row r="34" spans="1:14" ht="16.5" customHeight="1" thickTop="1" thickBot="1" x14ac:dyDescent="0.3">
      <c r="A34" s="150">
        <v>6</v>
      </c>
      <c r="B34" s="153" t="s">
        <v>44</v>
      </c>
      <c r="C34" s="156" t="s">
        <v>23</v>
      </c>
      <c r="D34" s="250" t="s">
        <v>108</v>
      </c>
      <c r="E34" s="159" t="s">
        <v>33</v>
      </c>
      <c r="F34" s="156" t="s">
        <v>103</v>
      </c>
      <c r="G34" s="239">
        <v>1</v>
      </c>
      <c r="H34" s="156" t="s">
        <v>27</v>
      </c>
      <c r="I34" s="240">
        <v>1</v>
      </c>
      <c r="J34" s="241">
        <f>((J74-J75)/J74)*100</f>
        <v>100</v>
      </c>
      <c r="K34" s="70"/>
      <c r="L34" s="71"/>
      <c r="M34" s="72"/>
      <c r="N34" s="164" t="s">
        <v>109</v>
      </c>
    </row>
    <row r="35" spans="1:14" ht="15.75" customHeight="1" thickTop="1" x14ac:dyDescent="0.25">
      <c r="A35" s="151"/>
      <c r="B35" s="154"/>
      <c r="C35" s="157"/>
      <c r="D35" s="251"/>
      <c r="E35" s="160"/>
      <c r="F35" s="157"/>
      <c r="G35" s="157"/>
      <c r="H35" s="157"/>
      <c r="I35" s="154"/>
      <c r="J35" s="242"/>
      <c r="K35" s="12">
        <v>0</v>
      </c>
      <c r="L35" s="17"/>
      <c r="M35" s="18">
        <v>80</v>
      </c>
      <c r="N35" s="165"/>
    </row>
    <row r="36" spans="1:14" ht="15" customHeight="1" x14ac:dyDescent="0.25">
      <c r="A36" s="151"/>
      <c r="B36" s="154"/>
      <c r="C36" s="157"/>
      <c r="D36" s="251"/>
      <c r="E36" s="160"/>
      <c r="F36" s="157"/>
      <c r="G36" s="157"/>
      <c r="H36" s="157"/>
      <c r="I36" s="154"/>
      <c r="J36" s="242"/>
      <c r="K36" s="11">
        <v>80</v>
      </c>
      <c r="L36" s="16"/>
      <c r="M36" s="19">
        <v>85</v>
      </c>
      <c r="N36" s="165"/>
    </row>
    <row r="37" spans="1:14" ht="15" customHeight="1" x14ac:dyDescent="0.25">
      <c r="A37" s="151"/>
      <c r="B37" s="154"/>
      <c r="C37" s="157"/>
      <c r="D37" s="251"/>
      <c r="E37" s="160"/>
      <c r="F37" s="157"/>
      <c r="G37" s="157"/>
      <c r="H37" s="157"/>
      <c r="I37" s="154"/>
      <c r="J37" s="242"/>
      <c r="K37" s="11">
        <v>85</v>
      </c>
      <c r="L37" s="69"/>
      <c r="M37" s="19">
        <v>90</v>
      </c>
      <c r="N37" s="165"/>
    </row>
    <row r="38" spans="1:14" ht="15.75" customHeight="1" thickBot="1" x14ac:dyDescent="0.3">
      <c r="A38" s="151"/>
      <c r="B38" s="154"/>
      <c r="C38" s="157"/>
      <c r="D38" s="251"/>
      <c r="E38" s="160"/>
      <c r="F38" s="157"/>
      <c r="G38" s="157"/>
      <c r="H38" s="157"/>
      <c r="I38" s="154"/>
      <c r="J38" s="242"/>
      <c r="K38" s="80">
        <v>90</v>
      </c>
      <c r="L38" s="14"/>
      <c r="M38" s="20">
        <v>100</v>
      </c>
      <c r="N38" s="165"/>
    </row>
    <row r="39" spans="1:14" ht="15.75" customHeight="1" thickTop="1" x14ac:dyDescent="0.25">
      <c r="A39" s="151"/>
      <c r="B39" s="154"/>
      <c r="C39" s="157"/>
      <c r="D39" s="251"/>
      <c r="E39" s="160"/>
      <c r="F39" s="157"/>
      <c r="G39" s="157"/>
      <c r="H39" s="157"/>
      <c r="I39" s="154"/>
      <c r="J39" s="243"/>
      <c r="K39" s="112"/>
      <c r="L39" s="113"/>
      <c r="M39" s="114"/>
      <c r="N39" s="165"/>
    </row>
    <row r="40" spans="1:14" ht="15.75" customHeight="1" thickBot="1" x14ac:dyDescent="0.3">
      <c r="A40" s="151"/>
      <c r="B40" s="154"/>
      <c r="C40" s="157"/>
      <c r="D40" s="251"/>
      <c r="E40" s="160"/>
      <c r="F40" s="158"/>
      <c r="G40" s="158"/>
      <c r="H40" s="158"/>
      <c r="I40" s="155"/>
      <c r="J40" s="244"/>
      <c r="K40" s="245"/>
      <c r="L40" s="246"/>
      <c r="M40" s="247"/>
      <c r="N40" s="165"/>
    </row>
    <row r="41" spans="1:14" ht="15.75" thickBot="1" x14ac:dyDescent="0.3">
      <c r="A41" s="196" t="s">
        <v>47</v>
      </c>
      <c r="B41" s="197"/>
      <c r="C41" s="197"/>
      <c r="D41" s="197"/>
      <c r="E41" s="197"/>
      <c r="F41" s="197"/>
      <c r="G41" s="197"/>
      <c r="H41" s="197"/>
      <c r="I41" s="197"/>
      <c r="J41" s="197"/>
      <c r="K41" s="197"/>
      <c r="L41" s="197"/>
      <c r="M41" s="197"/>
      <c r="N41" s="197"/>
    </row>
    <row r="42" spans="1:14" ht="16.5" thickBot="1" x14ac:dyDescent="0.3">
      <c r="A42" s="141" t="s">
        <v>48</v>
      </c>
      <c r="B42" s="109" t="s">
        <v>49</v>
      </c>
      <c r="C42" s="109" t="s">
        <v>50</v>
      </c>
      <c r="D42" s="109" t="s">
        <v>51</v>
      </c>
      <c r="E42" s="109" t="s">
        <v>25</v>
      </c>
      <c r="F42" s="9" t="s">
        <v>52</v>
      </c>
      <c r="G42" s="61"/>
      <c r="H42" s="62"/>
      <c r="I42" s="63"/>
      <c r="J42" s="24">
        <v>97</v>
      </c>
      <c r="K42" s="146"/>
      <c r="L42" s="147"/>
      <c r="M42" s="147"/>
      <c r="N42" s="148"/>
    </row>
    <row r="43" spans="1:14" ht="17.25" thickTop="1" thickBot="1" x14ac:dyDescent="0.3">
      <c r="A43" s="142"/>
      <c r="B43" s="110"/>
      <c r="C43" s="110"/>
      <c r="D43" s="110"/>
      <c r="E43" s="110"/>
      <c r="F43" s="23" t="s">
        <v>53</v>
      </c>
      <c r="G43" s="120"/>
      <c r="H43" s="121"/>
      <c r="I43" s="122"/>
      <c r="J43" s="25">
        <v>98</v>
      </c>
      <c r="K43" s="120"/>
      <c r="L43" s="121"/>
      <c r="M43" s="121"/>
      <c r="N43" s="122"/>
    </row>
    <row r="44" spans="1:14" ht="17.25" thickTop="1" thickBot="1" x14ac:dyDescent="0.3">
      <c r="A44" s="142" t="s">
        <v>54</v>
      </c>
      <c r="B44" s="144" t="s">
        <v>55</v>
      </c>
      <c r="C44" s="144" t="s">
        <v>50</v>
      </c>
      <c r="D44" s="144" t="s">
        <v>51</v>
      </c>
      <c r="E44" s="149" t="s">
        <v>25</v>
      </c>
      <c r="F44" s="23" t="s">
        <v>52</v>
      </c>
      <c r="G44" s="120"/>
      <c r="H44" s="121"/>
      <c r="I44" s="122"/>
      <c r="J44" s="26">
        <v>0</v>
      </c>
      <c r="K44" s="120"/>
      <c r="L44" s="121"/>
      <c r="M44" s="121"/>
      <c r="N44" s="122"/>
    </row>
    <row r="45" spans="1:14" ht="17.25" thickTop="1" thickBot="1" x14ac:dyDescent="0.3">
      <c r="A45" s="142"/>
      <c r="B45" s="144"/>
      <c r="C45" s="144"/>
      <c r="D45" s="144"/>
      <c r="E45" s="110"/>
      <c r="F45" s="23" t="s">
        <v>53</v>
      </c>
      <c r="G45" s="120"/>
      <c r="H45" s="121"/>
      <c r="I45" s="122"/>
      <c r="J45" s="26">
        <v>0</v>
      </c>
      <c r="K45" s="120"/>
      <c r="L45" s="121"/>
      <c r="M45" s="121"/>
      <c r="N45" s="122"/>
    </row>
    <row r="46" spans="1:14" ht="17.25" thickTop="1" thickBot="1" x14ac:dyDescent="0.3">
      <c r="A46" s="142" t="s">
        <v>56</v>
      </c>
      <c r="B46" s="144" t="s">
        <v>57</v>
      </c>
      <c r="C46" s="144" t="s">
        <v>50</v>
      </c>
      <c r="D46" s="144" t="s">
        <v>58</v>
      </c>
      <c r="E46" s="149" t="s">
        <v>25</v>
      </c>
      <c r="F46" s="23" t="s">
        <v>52</v>
      </c>
      <c r="G46" s="120"/>
      <c r="H46" s="121"/>
      <c r="I46" s="122"/>
      <c r="J46" s="26">
        <v>50</v>
      </c>
      <c r="K46" s="120"/>
      <c r="L46" s="121"/>
      <c r="M46" s="121"/>
      <c r="N46" s="122"/>
    </row>
    <row r="47" spans="1:14" ht="17.25" thickTop="1" thickBot="1" x14ac:dyDescent="0.3">
      <c r="A47" s="142"/>
      <c r="B47" s="144"/>
      <c r="C47" s="144"/>
      <c r="D47" s="144"/>
      <c r="E47" s="111"/>
      <c r="F47" s="23" t="s">
        <v>53</v>
      </c>
      <c r="G47" s="120"/>
      <c r="H47" s="121"/>
      <c r="I47" s="122"/>
      <c r="J47" s="26">
        <v>51</v>
      </c>
      <c r="K47" s="120"/>
      <c r="L47" s="121"/>
      <c r="M47" s="121"/>
      <c r="N47" s="122"/>
    </row>
    <row r="48" spans="1:14" ht="17.25" thickTop="1" thickBot="1" x14ac:dyDescent="0.3">
      <c r="A48" s="142" t="s">
        <v>59</v>
      </c>
      <c r="B48" s="144" t="s">
        <v>60</v>
      </c>
      <c r="C48" s="144" t="s">
        <v>50</v>
      </c>
      <c r="D48" s="144" t="s">
        <v>58</v>
      </c>
      <c r="E48" s="145" t="s">
        <v>25</v>
      </c>
      <c r="F48" s="23" t="s">
        <v>52</v>
      </c>
      <c r="G48" s="120"/>
      <c r="H48" s="121"/>
      <c r="I48" s="122"/>
      <c r="J48" s="88">
        <v>47</v>
      </c>
      <c r="K48" s="236"/>
      <c r="L48" s="237"/>
      <c r="M48" s="237"/>
      <c r="N48" s="238"/>
    </row>
    <row r="49" spans="1:14" ht="17.25" thickTop="1" thickBot="1" x14ac:dyDescent="0.3">
      <c r="A49" s="142"/>
      <c r="B49" s="144"/>
      <c r="C49" s="144"/>
      <c r="D49" s="144"/>
      <c r="E49" s="145"/>
      <c r="F49" s="23" t="s">
        <v>53</v>
      </c>
      <c r="G49" s="120"/>
      <c r="H49" s="121"/>
      <c r="I49" s="122"/>
      <c r="J49" s="26">
        <v>47</v>
      </c>
      <c r="K49" s="120"/>
      <c r="L49" s="121"/>
      <c r="M49" s="121"/>
      <c r="N49" s="122"/>
    </row>
    <row r="50" spans="1:14" ht="24" thickTop="1" thickBot="1" x14ac:dyDescent="0.3">
      <c r="A50" s="38" t="s">
        <v>61</v>
      </c>
      <c r="B50" s="39" t="s">
        <v>62</v>
      </c>
      <c r="C50" s="57" t="s">
        <v>50</v>
      </c>
      <c r="D50" s="56" t="s">
        <v>58</v>
      </c>
      <c r="E50" s="117" t="s">
        <v>33</v>
      </c>
      <c r="F50" s="119"/>
      <c r="G50" s="117"/>
      <c r="H50" s="118"/>
      <c r="I50" s="119"/>
      <c r="J50" s="93">
        <v>47</v>
      </c>
      <c r="K50" s="115"/>
      <c r="L50" s="123"/>
      <c r="M50" s="123"/>
      <c r="N50" s="116"/>
    </row>
    <row r="51" spans="1:14" ht="24" thickTop="1" thickBot="1" x14ac:dyDescent="0.3">
      <c r="A51" s="35" t="s">
        <v>63</v>
      </c>
      <c r="B51" s="36" t="s">
        <v>64</v>
      </c>
      <c r="C51" s="58" t="s">
        <v>50</v>
      </c>
      <c r="D51" s="41" t="s">
        <v>58</v>
      </c>
      <c r="E51" s="115" t="s">
        <v>65</v>
      </c>
      <c r="F51" s="116"/>
      <c r="G51" s="115"/>
      <c r="H51" s="123"/>
      <c r="I51" s="116"/>
      <c r="J51" s="94">
        <v>21</v>
      </c>
      <c r="K51" s="115"/>
      <c r="L51" s="123"/>
      <c r="M51" s="123"/>
      <c r="N51" s="116"/>
    </row>
    <row r="52" spans="1:14" ht="24" thickTop="1" thickBot="1" x14ac:dyDescent="0.3">
      <c r="A52" s="35" t="s">
        <v>66</v>
      </c>
      <c r="B52" s="36" t="s">
        <v>67</v>
      </c>
      <c r="C52" s="59" t="s">
        <v>50</v>
      </c>
      <c r="D52" s="42" t="s">
        <v>58</v>
      </c>
      <c r="E52" s="115" t="s">
        <v>65</v>
      </c>
      <c r="F52" s="116"/>
      <c r="G52" s="115"/>
      <c r="H52" s="123"/>
      <c r="I52" s="116"/>
      <c r="J52" s="94">
        <v>23</v>
      </c>
      <c r="K52" s="115"/>
      <c r="L52" s="123"/>
      <c r="M52" s="123"/>
      <c r="N52" s="116"/>
    </row>
    <row r="53" spans="1:14" ht="24" thickTop="1" thickBot="1" x14ac:dyDescent="0.3">
      <c r="A53" s="37" t="s">
        <v>68</v>
      </c>
      <c r="B53" s="36" t="s">
        <v>69</v>
      </c>
      <c r="C53" s="58" t="s">
        <v>50</v>
      </c>
      <c r="D53" s="36" t="s">
        <v>58</v>
      </c>
      <c r="E53" s="115" t="s">
        <v>65</v>
      </c>
      <c r="F53" s="116"/>
      <c r="G53" s="115"/>
      <c r="H53" s="123"/>
      <c r="I53" s="116"/>
      <c r="J53" s="94">
        <v>0</v>
      </c>
      <c r="K53" s="115"/>
      <c r="L53" s="123"/>
      <c r="M53" s="123"/>
      <c r="N53" s="116"/>
    </row>
    <row r="54" spans="1:14" ht="35.25" thickTop="1" thickBot="1" x14ac:dyDescent="0.3">
      <c r="A54" s="37" t="s">
        <v>70</v>
      </c>
      <c r="B54" s="36" t="s">
        <v>71</v>
      </c>
      <c r="C54" s="58" t="s">
        <v>50</v>
      </c>
      <c r="D54" s="36" t="s">
        <v>58</v>
      </c>
      <c r="E54" s="115" t="s">
        <v>33</v>
      </c>
      <c r="F54" s="116"/>
      <c r="G54" s="115"/>
      <c r="H54" s="123"/>
      <c r="I54" s="116"/>
      <c r="J54" s="94">
        <v>6</v>
      </c>
      <c r="K54" s="115"/>
      <c r="L54" s="123"/>
      <c r="M54" s="123"/>
      <c r="N54" s="116"/>
    </row>
    <row r="55" spans="1:14" ht="24" thickTop="1" thickBot="1" x14ac:dyDescent="0.3">
      <c r="A55" s="40" t="s">
        <v>72</v>
      </c>
      <c r="B55" s="41" t="s">
        <v>73</v>
      </c>
      <c r="C55" s="60" t="s">
        <v>50</v>
      </c>
      <c r="D55" s="42" t="s">
        <v>58</v>
      </c>
      <c r="E55" s="172" t="s">
        <v>65</v>
      </c>
      <c r="F55" s="174"/>
      <c r="G55" s="172"/>
      <c r="H55" s="173"/>
      <c r="I55" s="174"/>
      <c r="J55" s="95">
        <v>47</v>
      </c>
      <c r="K55" s="115"/>
      <c r="L55" s="123"/>
      <c r="M55" s="123"/>
      <c r="N55" s="116"/>
    </row>
    <row r="56" spans="1:14" ht="17.25" thickTop="1" thickBot="1" x14ac:dyDescent="0.3">
      <c r="A56" s="141" t="s">
        <v>74</v>
      </c>
      <c r="B56" s="143" t="s">
        <v>75</v>
      </c>
      <c r="C56" s="111" t="s">
        <v>50</v>
      </c>
      <c r="D56" s="111" t="s">
        <v>51</v>
      </c>
      <c r="E56" s="145" t="s">
        <v>25</v>
      </c>
      <c r="F56" s="9" t="s">
        <v>52</v>
      </c>
      <c r="G56" s="146"/>
      <c r="H56" s="147"/>
      <c r="I56" s="148"/>
      <c r="J56" s="24">
        <v>474</v>
      </c>
      <c r="K56" s="120"/>
      <c r="L56" s="121"/>
      <c r="M56" s="121"/>
      <c r="N56" s="122"/>
    </row>
    <row r="57" spans="1:14" ht="17.25" thickTop="1" thickBot="1" x14ac:dyDescent="0.3">
      <c r="A57" s="142"/>
      <c r="B57" s="144"/>
      <c r="C57" s="144"/>
      <c r="D57" s="144"/>
      <c r="E57" s="145"/>
      <c r="F57" s="23" t="s">
        <v>53</v>
      </c>
      <c r="G57" s="120"/>
      <c r="H57" s="121"/>
      <c r="I57" s="122"/>
      <c r="J57" s="25">
        <v>482</v>
      </c>
      <c r="K57" s="120"/>
      <c r="L57" s="121"/>
      <c r="M57" s="121"/>
      <c r="N57" s="122"/>
    </row>
    <row r="58" spans="1:14" ht="17.25" thickTop="1" thickBot="1" x14ac:dyDescent="0.3">
      <c r="A58" s="142" t="s">
        <v>76</v>
      </c>
      <c r="B58" s="144" t="s">
        <v>77</v>
      </c>
      <c r="C58" s="144" t="s">
        <v>50</v>
      </c>
      <c r="D58" s="144" t="s">
        <v>51</v>
      </c>
      <c r="E58" s="149" t="s">
        <v>25</v>
      </c>
      <c r="F58" s="23" t="s">
        <v>52</v>
      </c>
      <c r="G58" s="120"/>
      <c r="H58" s="121"/>
      <c r="I58" s="122"/>
      <c r="J58" s="26">
        <v>37</v>
      </c>
      <c r="K58" s="120"/>
      <c r="L58" s="121"/>
      <c r="M58" s="121"/>
      <c r="N58" s="122"/>
    </row>
    <row r="59" spans="1:14" ht="17.25" thickTop="1" thickBot="1" x14ac:dyDescent="0.3">
      <c r="A59" s="142"/>
      <c r="B59" s="144"/>
      <c r="C59" s="144"/>
      <c r="D59" s="144"/>
      <c r="E59" s="110"/>
      <c r="F59" s="23" t="s">
        <v>53</v>
      </c>
      <c r="G59" s="120"/>
      <c r="H59" s="121"/>
      <c r="I59" s="122"/>
      <c r="J59" s="26">
        <v>18</v>
      </c>
      <c r="K59" s="120"/>
      <c r="L59" s="121"/>
      <c r="M59" s="121"/>
      <c r="N59" s="122"/>
    </row>
    <row r="60" spans="1:14" ht="17.25" thickTop="1" thickBot="1" x14ac:dyDescent="0.3">
      <c r="A60" s="142" t="s">
        <v>78</v>
      </c>
      <c r="B60" s="144" t="s">
        <v>79</v>
      </c>
      <c r="C60" s="144" t="s">
        <v>50</v>
      </c>
      <c r="D60" s="144" t="s">
        <v>58</v>
      </c>
      <c r="E60" s="149" t="s">
        <v>25</v>
      </c>
      <c r="F60" s="23" t="s">
        <v>52</v>
      </c>
      <c r="G60" s="120"/>
      <c r="H60" s="121"/>
      <c r="I60" s="122"/>
      <c r="J60" s="26">
        <v>73</v>
      </c>
      <c r="K60" s="120"/>
      <c r="L60" s="121"/>
      <c r="M60" s="121"/>
      <c r="N60" s="122"/>
    </row>
    <row r="61" spans="1:14" ht="17.25" thickTop="1" thickBot="1" x14ac:dyDescent="0.3">
      <c r="A61" s="142"/>
      <c r="B61" s="144"/>
      <c r="C61" s="144"/>
      <c r="D61" s="144"/>
      <c r="E61" s="110"/>
      <c r="F61" s="23" t="s">
        <v>53</v>
      </c>
      <c r="G61" s="120"/>
      <c r="H61" s="121"/>
      <c r="I61" s="122"/>
      <c r="J61" s="88">
        <v>47</v>
      </c>
      <c r="K61" s="120"/>
      <c r="L61" s="121"/>
      <c r="M61" s="121"/>
      <c r="N61" s="122"/>
    </row>
    <row r="62" spans="1:14" ht="17.25" thickTop="1" thickBot="1" x14ac:dyDescent="0.3">
      <c r="A62" s="142" t="s">
        <v>80</v>
      </c>
      <c r="B62" s="144" t="s">
        <v>81</v>
      </c>
      <c r="C62" s="144" t="s">
        <v>50</v>
      </c>
      <c r="D62" s="144" t="s">
        <v>58</v>
      </c>
      <c r="E62" s="145" t="s">
        <v>25</v>
      </c>
      <c r="F62" s="23" t="s">
        <v>52</v>
      </c>
      <c r="G62" s="120"/>
      <c r="H62" s="121"/>
      <c r="I62" s="122"/>
      <c r="J62" s="26">
        <v>401</v>
      </c>
      <c r="K62" s="120"/>
      <c r="L62" s="121"/>
      <c r="M62" s="121"/>
      <c r="N62" s="122"/>
    </row>
    <row r="63" spans="1:14" ht="17.25" thickTop="1" thickBot="1" x14ac:dyDescent="0.3">
      <c r="A63" s="142"/>
      <c r="B63" s="144"/>
      <c r="C63" s="144"/>
      <c r="D63" s="144"/>
      <c r="E63" s="145"/>
      <c r="F63" s="23" t="s">
        <v>53</v>
      </c>
      <c r="G63" s="120"/>
      <c r="H63" s="121"/>
      <c r="I63" s="122"/>
      <c r="J63" s="26">
        <v>435</v>
      </c>
      <c r="K63" s="120"/>
      <c r="L63" s="121"/>
      <c r="M63" s="121"/>
      <c r="N63" s="122"/>
    </row>
    <row r="64" spans="1:14" ht="46.5" thickTop="1" thickBot="1" x14ac:dyDescent="0.3">
      <c r="A64" s="51" t="s">
        <v>82</v>
      </c>
      <c r="B64" s="52" t="s">
        <v>83</v>
      </c>
      <c r="C64" s="53" t="s">
        <v>50</v>
      </c>
      <c r="D64" s="46" t="s">
        <v>58</v>
      </c>
      <c r="E64" s="128" t="s">
        <v>33</v>
      </c>
      <c r="F64" s="131"/>
      <c r="G64" s="128"/>
      <c r="H64" s="129"/>
      <c r="I64" s="131"/>
      <c r="J64" s="89">
        <v>85</v>
      </c>
      <c r="K64" s="233"/>
      <c r="L64" s="234"/>
      <c r="M64" s="234"/>
      <c r="N64" s="235"/>
    </row>
    <row r="65" spans="1:14" ht="57.75" customHeight="1" thickTop="1" thickBot="1" x14ac:dyDescent="0.3">
      <c r="A65" s="54" t="s">
        <v>84</v>
      </c>
      <c r="B65" s="49" t="s">
        <v>85</v>
      </c>
      <c r="C65" s="55" t="s">
        <v>50</v>
      </c>
      <c r="D65" s="55" t="s">
        <v>58</v>
      </c>
      <c r="E65" s="124" t="s">
        <v>33</v>
      </c>
      <c r="F65" s="127"/>
      <c r="G65" s="124"/>
      <c r="H65" s="125"/>
      <c r="I65" s="127"/>
      <c r="J65" s="90">
        <v>435</v>
      </c>
      <c r="K65" s="233"/>
      <c r="L65" s="234"/>
      <c r="M65" s="234"/>
      <c r="N65" s="235"/>
    </row>
    <row r="66" spans="1:14" ht="17.25" thickTop="1" thickBot="1" x14ac:dyDescent="0.3">
      <c r="A66" s="141" t="s">
        <v>86</v>
      </c>
      <c r="B66" s="143" t="s">
        <v>87</v>
      </c>
      <c r="C66" s="111" t="s">
        <v>50</v>
      </c>
      <c r="D66" s="111" t="s">
        <v>51</v>
      </c>
      <c r="E66" s="145" t="s">
        <v>25</v>
      </c>
      <c r="F66" s="9" t="s">
        <v>52</v>
      </c>
      <c r="G66" s="146"/>
      <c r="H66" s="147"/>
      <c r="I66" s="148"/>
      <c r="J66" s="24">
        <v>83</v>
      </c>
      <c r="K66" s="120"/>
      <c r="L66" s="121"/>
      <c r="M66" s="121"/>
      <c r="N66" s="122"/>
    </row>
    <row r="67" spans="1:14" ht="25.5" customHeight="1" thickTop="1" thickBot="1" x14ac:dyDescent="0.3">
      <c r="A67" s="142"/>
      <c r="B67" s="144"/>
      <c r="C67" s="144"/>
      <c r="D67" s="144"/>
      <c r="E67" s="145"/>
      <c r="F67" s="23" t="s">
        <v>53</v>
      </c>
      <c r="G67" s="120"/>
      <c r="H67" s="121"/>
      <c r="I67" s="122"/>
      <c r="J67" s="25">
        <v>25</v>
      </c>
      <c r="K67" s="120"/>
      <c r="L67" s="121"/>
      <c r="M67" s="121"/>
      <c r="N67" s="122"/>
    </row>
    <row r="68" spans="1:14" ht="17.25" thickTop="1" thickBot="1" x14ac:dyDescent="0.3">
      <c r="A68" s="142" t="s">
        <v>88</v>
      </c>
      <c r="B68" s="144" t="s">
        <v>89</v>
      </c>
      <c r="C68" s="144" t="s">
        <v>50</v>
      </c>
      <c r="D68" s="144" t="s">
        <v>51</v>
      </c>
      <c r="E68" s="149" t="s">
        <v>25</v>
      </c>
      <c r="F68" s="23" t="s">
        <v>52</v>
      </c>
      <c r="G68" s="120"/>
      <c r="H68" s="121"/>
      <c r="I68" s="122"/>
      <c r="J68" s="26">
        <v>12</v>
      </c>
      <c r="K68" s="120"/>
      <c r="L68" s="121"/>
      <c r="M68" s="121"/>
      <c r="N68" s="122"/>
    </row>
    <row r="69" spans="1:14" ht="41.25" customHeight="1" thickTop="1" thickBot="1" x14ac:dyDescent="0.3">
      <c r="A69" s="142"/>
      <c r="B69" s="144"/>
      <c r="C69" s="144"/>
      <c r="D69" s="144"/>
      <c r="E69" s="110"/>
      <c r="F69" s="23" t="s">
        <v>53</v>
      </c>
      <c r="G69" s="120"/>
      <c r="H69" s="121"/>
      <c r="I69" s="122"/>
      <c r="J69" s="26">
        <v>8</v>
      </c>
      <c r="K69" s="120"/>
      <c r="L69" s="121"/>
      <c r="M69" s="121"/>
      <c r="N69" s="122"/>
    </row>
    <row r="70" spans="1:14" ht="17.25" thickTop="1" thickBot="1" x14ac:dyDescent="0.3">
      <c r="A70" s="142" t="s">
        <v>90</v>
      </c>
      <c r="B70" s="144" t="s">
        <v>91</v>
      </c>
      <c r="C70" s="144" t="s">
        <v>50</v>
      </c>
      <c r="D70" s="144" t="s">
        <v>58</v>
      </c>
      <c r="E70" s="149" t="s">
        <v>25</v>
      </c>
      <c r="F70" s="23" t="s">
        <v>52</v>
      </c>
      <c r="G70" s="120"/>
      <c r="H70" s="121"/>
      <c r="I70" s="122"/>
      <c r="J70" s="26">
        <v>12</v>
      </c>
      <c r="K70" s="120"/>
      <c r="L70" s="121"/>
      <c r="M70" s="121"/>
      <c r="N70" s="122"/>
    </row>
    <row r="71" spans="1:14" ht="45.75" customHeight="1" thickTop="1" thickBot="1" x14ac:dyDescent="0.3">
      <c r="A71" s="142"/>
      <c r="B71" s="144"/>
      <c r="C71" s="144"/>
      <c r="D71" s="144"/>
      <c r="E71" s="110"/>
      <c r="F71" s="23" t="s">
        <v>53</v>
      </c>
      <c r="G71" s="120"/>
      <c r="H71" s="121"/>
      <c r="I71" s="122"/>
      <c r="J71" s="26">
        <v>3</v>
      </c>
      <c r="K71" s="120"/>
      <c r="L71" s="121"/>
      <c r="M71" s="121"/>
      <c r="N71" s="122"/>
    </row>
    <row r="72" spans="1:14" ht="17.25" thickTop="1" thickBot="1" x14ac:dyDescent="0.3">
      <c r="A72" s="142" t="s">
        <v>92</v>
      </c>
      <c r="B72" s="144" t="s">
        <v>93</v>
      </c>
      <c r="C72" s="144" t="s">
        <v>50</v>
      </c>
      <c r="D72" s="144" t="s">
        <v>58</v>
      </c>
      <c r="E72" s="145" t="s">
        <v>25</v>
      </c>
      <c r="F72" s="23" t="s">
        <v>52</v>
      </c>
      <c r="G72" s="120"/>
      <c r="H72" s="121"/>
      <c r="I72" s="122"/>
      <c r="J72" s="87">
        <v>95</v>
      </c>
      <c r="K72" s="120"/>
      <c r="L72" s="121"/>
      <c r="M72" s="121"/>
      <c r="N72" s="122"/>
    </row>
    <row r="73" spans="1:14" ht="32.25" customHeight="1" thickTop="1" thickBot="1" x14ac:dyDescent="0.3">
      <c r="A73" s="142"/>
      <c r="B73" s="144"/>
      <c r="C73" s="144"/>
      <c r="D73" s="144"/>
      <c r="E73" s="145"/>
      <c r="F73" s="23" t="s">
        <v>53</v>
      </c>
      <c r="G73" s="120"/>
      <c r="H73" s="121"/>
      <c r="I73" s="122"/>
      <c r="J73" s="26">
        <v>33</v>
      </c>
      <c r="K73" s="120"/>
      <c r="L73" s="121"/>
      <c r="M73" s="121"/>
      <c r="N73" s="122"/>
    </row>
    <row r="74" spans="1:14" ht="59.25" customHeight="1" thickTop="1" thickBot="1" x14ac:dyDescent="0.3">
      <c r="A74" s="43" t="s">
        <v>94</v>
      </c>
      <c r="B74" s="44" t="s">
        <v>95</v>
      </c>
      <c r="C74" s="45" t="s">
        <v>50</v>
      </c>
      <c r="D74" s="46" t="s">
        <v>58</v>
      </c>
      <c r="E74" s="128" t="s">
        <v>33</v>
      </c>
      <c r="F74" s="131"/>
      <c r="G74" s="128"/>
      <c r="H74" s="129"/>
      <c r="I74" s="130"/>
      <c r="J74" s="91">
        <v>45</v>
      </c>
      <c r="K74" s="233"/>
      <c r="L74" s="234"/>
      <c r="M74" s="234"/>
      <c r="N74" s="235"/>
    </row>
    <row r="75" spans="1:14" ht="72.75" customHeight="1" thickTop="1" thickBot="1" x14ac:dyDescent="0.3">
      <c r="A75" s="47" t="s">
        <v>96</v>
      </c>
      <c r="B75" s="48" t="s">
        <v>97</v>
      </c>
      <c r="C75" s="49" t="s">
        <v>50</v>
      </c>
      <c r="D75" s="50" t="s">
        <v>58</v>
      </c>
      <c r="E75" s="124" t="s">
        <v>33</v>
      </c>
      <c r="F75" s="127"/>
      <c r="G75" s="124"/>
      <c r="H75" s="125"/>
      <c r="I75" s="126"/>
      <c r="J75" s="92">
        <v>0</v>
      </c>
      <c r="K75" s="233"/>
      <c r="L75" s="234"/>
      <c r="M75" s="234"/>
      <c r="N75" s="235"/>
    </row>
  </sheetData>
  <mergeCells count="229">
    <mergeCell ref="A2:C2"/>
    <mergeCell ref="D2:N2"/>
    <mergeCell ref="A3:N3"/>
    <mergeCell ref="A4:B4"/>
    <mergeCell ref="C4:D4"/>
    <mergeCell ref="E4:F4"/>
    <mergeCell ref="G4:I4"/>
    <mergeCell ref="J4:M4"/>
    <mergeCell ref="A5:N5"/>
    <mergeCell ref="A6:D6"/>
    <mergeCell ref="E6:N6"/>
    <mergeCell ref="A7:A8"/>
    <mergeCell ref="B7:B8"/>
    <mergeCell ref="C7:C8"/>
    <mergeCell ref="D7:D8"/>
    <mergeCell ref="E7:E8"/>
    <mergeCell ref="F7:F8"/>
    <mergeCell ref="K7:M8"/>
    <mergeCell ref="N7:N8"/>
    <mergeCell ref="A9:A12"/>
    <mergeCell ref="B9:B12"/>
    <mergeCell ref="C9:C12"/>
    <mergeCell ref="D9:D12"/>
    <mergeCell ref="E9:E12"/>
    <mergeCell ref="F9:F11"/>
    <mergeCell ref="G9:G11"/>
    <mergeCell ref="H9:H11"/>
    <mergeCell ref="I9:I11"/>
    <mergeCell ref="A19:A22"/>
    <mergeCell ref="B19:B22"/>
    <mergeCell ref="C19:C22"/>
    <mergeCell ref="D19:D22"/>
    <mergeCell ref="E19:E22"/>
    <mergeCell ref="J9:J11"/>
    <mergeCell ref="N9:N12"/>
    <mergeCell ref="A13:A18"/>
    <mergeCell ref="B13:B18"/>
    <mergeCell ref="C13:C18"/>
    <mergeCell ref="D13:D18"/>
    <mergeCell ref="E13:E18"/>
    <mergeCell ref="F13:F18"/>
    <mergeCell ref="G13:G18"/>
    <mergeCell ref="H13:H18"/>
    <mergeCell ref="F19:F21"/>
    <mergeCell ref="G19:G21"/>
    <mergeCell ref="H19:H21"/>
    <mergeCell ref="I19:I21"/>
    <mergeCell ref="J19:J21"/>
    <mergeCell ref="N19:N22"/>
    <mergeCell ref="I13:I18"/>
    <mergeCell ref="J13:J18"/>
    <mergeCell ref="K13:M13"/>
    <mergeCell ref="N13:N18"/>
    <mergeCell ref="K18:M18"/>
    <mergeCell ref="G23:G29"/>
    <mergeCell ref="H23:H29"/>
    <mergeCell ref="I23:I29"/>
    <mergeCell ref="J23:J29"/>
    <mergeCell ref="K23:M23"/>
    <mergeCell ref="N23:N29"/>
    <mergeCell ref="K28:M28"/>
    <mergeCell ref="K29:M29"/>
    <mergeCell ref="A23:A29"/>
    <mergeCell ref="B23:B29"/>
    <mergeCell ref="C23:C29"/>
    <mergeCell ref="D23:D29"/>
    <mergeCell ref="E23:E29"/>
    <mergeCell ref="F23:F29"/>
    <mergeCell ref="A34:A40"/>
    <mergeCell ref="B34:B40"/>
    <mergeCell ref="C34:C40"/>
    <mergeCell ref="D34:D40"/>
    <mergeCell ref="E34:E40"/>
    <mergeCell ref="A30:A33"/>
    <mergeCell ref="B30:B33"/>
    <mergeCell ref="C30:C33"/>
    <mergeCell ref="D30:D33"/>
    <mergeCell ref="E30:E33"/>
    <mergeCell ref="F34:F40"/>
    <mergeCell ref="F30:F32"/>
    <mergeCell ref="G34:G40"/>
    <mergeCell ref="H34:H40"/>
    <mergeCell ref="I34:I40"/>
    <mergeCell ref="J34:J40"/>
    <mergeCell ref="N34:N40"/>
    <mergeCell ref="G30:G32"/>
    <mergeCell ref="H30:H32"/>
    <mergeCell ref="I30:I32"/>
    <mergeCell ref="J30:J32"/>
    <mergeCell ref="N30:N33"/>
    <mergeCell ref="K39:M40"/>
    <mergeCell ref="A41:N41"/>
    <mergeCell ref="A42:A43"/>
    <mergeCell ref="B42:B43"/>
    <mergeCell ref="C42:C43"/>
    <mergeCell ref="D42:D43"/>
    <mergeCell ref="E42:E43"/>
    <mergeCell ref="K42:N42"/>
    <mergeCell ref="G43:I43"/>
    <mergeCell ref="K43:N43"/>
    <mergeCell ref="A48:A49"/>
    <mergeCell ref="B48:B49"/>
    <mergeCell ref="C48:C49"/>
    <mergeCell ref="D48:D49"/>
    <mergeCell ref="E48:E49"/>
    <mergeCell ref="G48:I48"/>
    <mergeCell ref="K48:N48"/>
    <mergeCell ref="G49:I49"/>
    <mergeCell ref="K44:N44"/>
    <mergeCell ref="G45:I45"/>
    <mergeCell ref="K45:N45"/>
    <mergeCell ref="A46:A47"/>
    <mergeCell ref="B46:B47"/>
    <mergeCell ref="C46:C47"/>
    <mergeCell ref="D46:D47"/>
    <mergeCell ref="E46:E47"/>
    <mergeCell ref="G46:I46"/>
    <mergeCell ref="K46:N46"/>
    <mergeCell ref="A44:A45"/>
    <mergeCell ref="B44:B45"/>
    <mergeCell ref="C44:C45"/>
    <mergeCell ref="D44:D45"/>
    <mergeCell ref="E44:E45"/>
    <mergeCell ref="G44:I44"/>
    <mergeCell ref="K49:N49"/>
    <mergeCell ref="E50:F50"/>
    <mergeCell ref="G50:I50"/>
    <mergeCell ref="K50:N50"/>
    <mergeCell ref="E51:F51"/>
    <mergeCell ref="G51:I51"/>
    <mergeCell ref="K51:N51"/>
    <mergeCell ref="G47:I47"/>
    <mergeCell ref="K47:N47"/>
    <mergeCell ref="E54:F54"/>
    <mergeCell ref="G54:I54"/>
    <mergeCell ref="K54:N54"/>
    <mergeCell ref="E55:F55"/>
    <mergeCell ref="G55:I55"/>
    <mergeCell ref="K55:N55"/>
    <mergeCell ref="E52:F52"/>
    <mergeCell ref="G52:I52"/>
    <mergeCell ref="K52:N52"/>
    <mergeCell ref="E53:F53"/>
    <mergeCell ref="G53:I53"/>
    <mergeCell ref="K53:N53"/>
    <mergeCell ref="K56:N56"/>
    <mergeCell ref="G57:I57"/>
    <mergeCell ref="K57:N57"/>
    <mergeCell ref="A58:A59"/>
    <mergeCell ref="B58:B59"/>
    <mergeCell ref="C58:C59"/>
    <mergeCell ref="D58:D59"/>
    <mergeCell ref="E58:E59"/>
    <mergeCell ref="G58:I58"/>
    <mergeCell ref="K58:N58"/>
    <mergeCell ref="A56:A57"/>
    <mergeCell ref="B56:B57"/>
    <mergeCell ref="C56:C57"/>
    <mergeCell ref="D56:D57"/>
    <mergeCell ref="E56:E57"/>
    <mergeCell ref="G56:I56"/>
    <mergeCell ref="G59:I59"/>
    <mergeCell ref="K59:N59"/>
    <mergeCell ref="E65:F65"/>
    <mergeCell ref="G65:I65"/>
    <mergeCell ref="K65:N65"/>
    <mergeCell ref="K61:N61"/>
    <mergeCell ref="A62:A63"/>
    <mergeCell ref="B62:B63"/>
    <mergeCell ref="C62:C63"/>
    <mergeCell ref="D62:D63"/>
    <mergeCell ref="E62:E63"/>
    <mergeCell ref="G62:I62"/>
    <mergeCell ref="K62:N62"/>
    <mergeCell ref="G63:I63"/>
    <mergeCell ref="K63:N63"/>
    <mergeCell ref="A60:A61"/>
    <mergeCell ref="B60:B61"/>
    <mergeCell ref="C60:C61"/>
    <mergeCell ref="D60:D61"/>
    <mergeCell ref="E60:E61"/>
    <mergeCell ref="G60:I60"/>
    <mergeCell ref="K60:N60"/>
    <mergeCell ref="G61:I61"/>
    <mergeCell ref="E64:F64"/>
    <mergeCell ref="G64:I64"/>
    <mergeCell ref="K64:N64"/>
    <mergeCell ref="K66:N66"/>
    <mergeCell ref="G67:I67"/>
    <mergeCell ref="K67:N67"/>
    <mergeCell ref="A68:A69"/>
    <mergeCell ref="B68:B69"/>
    <mergeCell ref="C68:C69"/>
    <mergeCell ref="D68:D69"/>
    <mergeCell ref="E68:E69"/>
    <mergeCell ref="G68:I68"/>
    <mergeCell ref="K68:N68"/>
    <mergeCell ref="A66:A67"/>
    <mergeCell ref="B66:B67"/>
    <mergeCell ref="C66:C67"/>
    <mergeCell ref="D66:D67"/>
    <mergeCell ref="E66:E67"/>
    <mergeCell ref="G66:I66"/>
    <mergeCell ref="G69:I69"/>
    <mergeCell ref="K69:N69"/>
    <mergeCell ref="E75:F75"/>
    <mergeCell ref="G75:I75"/>
    <mergeCell ref="K75:N75"/>
    <mergeCell ref="K71:N71"/>
    <mergeCell ref="A72:A73"/>
    <mergeCell ref="B72:B73"/>
    <mergeCell ref="C72:C73"/>
    <mergeCell ref="D72:D73"/>
    <mergeCell ref="E72:E73"/>
    <mergeCell ref="G72:I72"/>
    <mergeCell ref="K72:N72"/>
    <mergeCell ref="G73:I73"/>
    <mergeCell ref="K73:N73"/>
    <mergeCell ref="A70:A71"/>
    <mergeCell ref="B70:B71"/>
    <mergeCell ref="C70:C71"/>
    <mergeCell ref="D70:D71"/>
    <mergeCell ref="E70:E71"/>
    <mergeCell ref="G70:I70"/>
    <mergeCell ref="K70:N70"/>
    <mergeCell ref="G71:I71"/>
    <mergeCell ref="E74:F74"/>
    <mergeCell ref="G74:I74"/>
    <mergeCell ref="K74:N74"/>
  </mergeCells>
  <conditionalFormatting sqref="C50:C55">
    <cfRule type="uniqueValues" dxfId="202" priority="26"/>
  </conditionalFormatting>
  <conditionalFormatting sqref="J9">
    <cfRule type="cellIs" dxfId="201" priority="22" operator="greaterThan">
      <formula>91</formula>
    </cfRule>
    <cfRule type="cellIs" dxfId="200" priority="23" operator="between">
      <formula>85</formula>
      <formula>90</formula>
    </cfRule>
    <cfRule type="cellIs" dxfId="199" priority="24" operator="between">
      <formula>81</formula>
      <formula>85</formula>
    </cfRule>
    <cfRule type="cellIs" dxfId="198" priority="25" operator="between">
      <formula>1</formula>
      <formula>80</formula>
    </cfRule>
  </conditionalFormatting>
  <conditionalFormatting sqref="J12:J13">
    <cfRule type="cellIs" dxfId="197" priority="18" operator="greaterThan">
      <formula>91</formula>
    </cfRule>
    <cfRule type="cellIs" dxfId="196" priority="19" operator="between">
      <formula>85</formula>
      <formula>90</formula>
    </cfRule>
    <cfRule type="cellIs" dxfId="195" priority="20" operator="between">
      <formula>81</formula>
      <formula>85</formula>
    </cfRule>
    <cfRule type="cellIs" dxfId="194" priority="21" operator="between">
      <formula>1</formula>
      <formula>80</formula>
    </cfRule>
  </conditionalFormatting>
  <conditionalFormatting sqref="J19">
    <cfRule type="cellIs" dxfId="193" priority="13" operator="greaterThan">
      <formula>91</formula>
    </cfRule>
    <cfRule type="cellIs" dxfId="192" priority="14" operator="between">
      <formula>85</formula>
      <formula>90</formula>
    </cfRule>
    <cfRule type="cellIs" dxfId="191" priority="15" operator="between">
      <formula>81</formula>
      <formula>85</formula>
    </cfRule>
    <cfRule type="cellIs" dxfId="190" priority="16" operator="between">
      <formula>1</formula>
      <formula>80</formula>
    </cfRule>
  </conditionalFormatting>
  <conditionalFormatting sqref="J22">
    <cfRule type="cellIs" dxfId="189" priority="17" operator="greaterThan">
      <formula>91</formula>
    </cfRule>
  </conditionalFormatting>
  <conditionalFormatting sqref="J22:J23">
    <cfRule type="cellIs" dxfId="188" priority="10" operator="between">
      <formula>85</formula>
      <formula>90</formula>
    </cfRule>
    <cfRule type="cellIs" dxfId="187" priority="11" operator="between">
      <formula>81</formula>
      <formula>85</formula>
    </cfRule>
    <cfRule type="cellIs" dxfId="186" priority="12" operator="between">
      <formula>1</formula>
      <formula>80</formula>
    </cfRule>
  </conditionalFormatting>
  <conditionalFormatting sqref="J23">
    <cfRule type="cellIs" dxfId="185" priority="9" operator="greaterThanOrEqual">
      <formula>91</formula>
    </cfRule>
  </conditionalFormatting>
  <conditionalFormatting sqref="J30">
    <cfRule type="cellIs" dxfId="184" priority="5" operator="greaterThan">
      <formula>91</formula>
    </cfRule>
    <cfRule type="cellIs" dxfId="183" priority="6" operator="between">
      <formula>85</formula>
      <formula>90</formula>
    </cfRule>
    <cfRule type="cellIs" dxfId="182" priority="7" operator="between">
      <formula>81</formula>
      <formula>85</formula>
    </cfRule>
    <cfRule type="cellIs" dxfId="181" priority="8" operator="between">
      <formula>1</formula>
      <formula>80</formula>
    </cfRule>
  </conditionalFormatting>
  <conditionalFormatting sqref="J33:J34">
    <cfRule type="cellIs" dxfId="180" priority="1" operator="greaterThan">
      <formula>91</formula>
    </cfRule>
    <cfRule type="cellIs" dxfId="179" priority="2" operator="between">
      <formula>85</formula>
      <formula>90</formula>
    </cfRule>
    <cfRule type="cellIs" dxfId="178" priority="3" operator="between">
      <formula>81</formula>
      <formula>85</formula>
    </cfRule>
    <cfRule type="cellIs" dxfId="177" priority="4" operator="between">
      <formula>1</formula>
      <formula>80</formula>
    </cfRule>
  </conditionalFormatting>
  <pageMargins left="0.7" right="0.7" top="0.75" bottom="0.75" header="0.3" footer="0.3"/>
  <pageSetup paperSize="14"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DB88-F2F9-495A-967E-14F08155635C}">
  <dimension ref="A1:Q75"/>
  <sheetViews>
    <sheetView tabSelected="1" topLeftCell="G1" zoomScaleNormal="100" workbookViewId="0">
      <selection activeCell="H9" sqref="H9:H40"/>
    </sheetView>
  </sheetViews>
  <sheetFormatPr baseColWidth="10" defaultColWidth="11.42578125" defaultRowHeight="15.75" x14ac:dyDescent="0.25"/>
  <cols>
    <col min="1" max="1" width="11.42578125" style="268"/>
    <col min="2" max="2" width="25.7109375" style="268" customWidth="1"/>
    <col min="3" max="3" width="11.42578125" style="268"/>
    <col min="4" max="4" width="56" style="268" customWidth="1"/>
    <col min="5" max="9" width="11.42578125" style="268"/>
    <col min="10" max="10" width="11.85546875" style="268" bestFit="1" customWidth="1"/>
    <col min="11" max="13" width="11.42578125" style="268"/>
    <col min="14" max="14" width="101" style="268" customWidth="1"/>
    <col min="15" max="16384" width="11.42578125" style="268"/>
  </cols>
  <sheetData>
    <row r="1" spans="1:14" ht="16.5" thickBot="1" x14ac:dyDescent="0.3"/>
    <row r="2" spans="1:14" ht="21" thickTop="1" thickBot="1" x14ac:dyDescent="0.3">
      <c r="A2" s="269"/>
      <c r="B2" s="270"/>
      <c r="C2" s="270"/>
      <c r="D2" s="271" t="s">
        <v>0</v>
      </c>
      <c r="E2" s="271"/>
      <c r="F2" s="271"/>
      <c r="G2" s="271"/>
      <c r="H2" s="271"/>
      <c r="I2" s="271"/>
      <c r="J2" s="271"/>
      <c r="K2" s="271"/>
      <c r="L2" s="271"/>
      <c r="M2" s="271"/>
      <c r="N2" s="271"/>
    </row>
    <row r="3" spans="1:14" ht="17.25" thickTop="1" thickBot="1" x14ac:dyDescent="0.3">
      <c r="A3" s="269" t="s">
        <v>110</v>
      </c>
      <c r="B3" s="270"/>
      <c r="C3" s="270"/>
      <c r="D3" s="270"/>
      <c r="E3" s="270"/>
      <c r="F3" s="270"/>
      <c r="G3" s="270"/>
      <c r="H3" s="270"/>
      <c r="I3" s="270"/>
      <c r="J3" s="270"/>
      <c r="K3" s="270"/>
      <c r="L3" s="270"/>
      <c r="M3" s="270"/>
      <c r="N3" s="270"/>
    </row>
    <row r="4" spans="1:14" ht="23.25" customHeight="1" thickTop="1" thickBot="1" x14ac:dyDescent="0.3">
      <c r="A4" s="272" t="s">
        <v>2</v>
      </c>
      <c r="B4" s="273"/>
      <c r="C4" s="274" t="s">
        <v>3</v>
      </c>
      <c r="D4" s="275"/>
      <c r="E4" s="276" t="s">
        <v>4</v>
      </c>
      <c r="F4" s="277"/>
      <c r="G4" s="274" t="s">
        <v>5</v>
      </c>
      <c r="H4" s="278"/>
      <c r="I4" s="275"/>
      <c r="J4" s="279" t="s">
        <v>6</v>
      </c>
      <c r="K4" s="280"/>
      <c r="L4" s="280"/>
      <c r="M4" s="281"/>
      <c r="N4" s="282">
        <v>2023</v>
      </c>
    </row>
    <row r="5" spans="1:14" ht="17.25" thickTop="1" thickBot="1" x14ac:dyDescent="0.3">
      <c r="A5" s="283" t="s">
        <v>7</v>
      </c>
      <c r="B5" s="280"/>
      <c r="C5" s="280"/>
      <c r="D5" s="280"/>
      <c r="E5" s="280"/>
      <c r="F5" s="280"/>
      <c r="G5" s="280"/>
      <c r="H5" s="280"/>
      <c r="I5" s="280"/>
      <c r="J5" s="280"/>
      <c r="K5" s="280"/>
      <c r="L5" s="280"/>
      <c r="M5" s="280"/>
      <c r="N5" s="280"/>
    </row>
    <row r="6" spans="1:14" ht="17.25" thickTop="1" thickBot="1" x14ac:dyDescent="0.3">
      <c r="A6" s="284" t="s">
        <v>8</v>
      </c>
      <c r="B6" s="285"/>
      <c r="C6" s="285"/>
      <c r="D6" s="286"/>
      <c r="E6" s="287" t="s">
        <v>9</v>
      </c>
      <c r="F6" s="285"/>
      <c r="G6" s="285"/>
      <c r="H6" s="285"/>
      <c r="I6" s="285"/>
      <c r="J6" s="285"/>
      <c r="K6" s="285"/>
      <c r="L6" s="285"/>
      <c r="M6" s="285"/>
      <c r="N6" s="286"/>
    </row>
    <row r="7" spans="1:14" ht="32.25" thickTop="1" x14ac:dyDescent="0.25">
      <c r="A7" s="288" t="s">
        <v>10</v>
      </c>
      <c r="B7" s="289" t="s">
        <v>11</v>
      </c>
      <c r="C7" s="289" t="s">
        <v>12</v>
      </c>
      <c r="D7" s="290" t="s">
        <v>99</v>
      </c>
      <c r="E7" s="291" t="s">
        <v>14</v>
      </c>
      <c r="F7" s="289" t="s">
        <v>15</v>
      </c>
      <c r="G7" s="292" t="s">
        <v>16</v>
      </c>
      <c r="H7" s="293" t="s">
        <v>17</v>
      </c>
      <c r="I7" s="294" t="s">
        <v>16</v>
      </c>
      <c r="J7" s="294" t="s">
        <v>17</v>
      </c>
      <c r="K7" s="295" t="s">
        <v>18</v>
      </c>
      <c r="L7" s="296"/>
      <c r="M7" s="296"/>
      <c r="N7" s="297" t="s">
        <v>19</v>
      </c>
    </row>
    <row r="8" spans="1:14" ht="37.5" customHeight="1" thickBot="1" x14ac:dyDescent="0.3">
      <c r="A8" s="298"/>
      <c r="B8" s="299"/>
      <c r="C8" s="299"/>
      <c r="D8" s="300"/>
      <c r="E8" s="301"/>
      <c r="F8" s="299"/>
      <c r="G8" s="302" t="s">
        <v>20</v>
      </c>
      <c r="H8" s="303" t="s">
        <v>20</v>
      </c>
      <c r="I8" s="304" t="s">
        <v>21</v>
      </c>
      <c r="J8" s="305" t="s">
        <v>21</v>
      </c>
      <c r="K8" s="306"/>
      <c r="L8" s="307"/>
      <c r="M8" s="307"/>
      <c r="N8" s="308"/>
    </row>
    <row r="9" spans="1:14" ht="41.25" customHeight="1" thickTop="1" x14ac:dyDescent="0.25">
      <c r="A9" s="309">
        <v>1</v>
      </c>
      <c r="B9" s="310" t="s">
        <v>100</v>
      </c>
      <c r="C9" s="311" t="s">
        <v>23</v>
      </c>
      <c r="D9" s="311" t="s">
        <v>24</v>
      </c>
      <c r="E9" s="312" t="s">
        <v>25</v>
      </c>
      <c r="F9" s="313" t="s">
        <v>26</v>
      </c>
      <c r="G9" s="313">
        <v>100</v>
      </c>
      <c r="H9" s="231">
        <f>((H48+H46+H44)/H42)*100</f>
        <v>100</v>
      </c>
      <c r="I9" s="313">
        <v>100</v>
      </c>
      <c r="J9" s="231">
        <f>((J48+J46+J44)/J42)*100</f>
        <v>100</v>
      </c>
      <c r="K9" s="314" t="s">
        <v>28</v>
      </c>
      <c r="L9" s="315"/>
      <c r="M9" s="316">
        <v>80</v>
      </c>
      <c r="N9" s="480" t="s">
        <v>117</v>
      </c>
    </row>
    <row r="10" spans="1:14" ht="27" customHeight="1" x14ac:dyDescent="0.25">
      <c r="A10" s="318"/>
      <c r="B10" s="319"/>
      <c r="C10" s="320"/>
      <c r="D10" s="320"/>
      <c r="E10" s="321"/>
      <c r="F10" s="322"/>
      <c r="G10" s="322"/>
      <c r="H10" s="139"/>
      <c r="I10" s="322"/>
      <c r="J10" s="139"/>
      <c r="K10" s="323">
        <v>80</v>
      </c>
      <c r="L10" s="324"/>
      <c r="M10" s="325">
        <v>85</v>
      </c>
      <c r="N10" s="317"/>
    </row>
    <row r="11" spans="1:14" ht="52.5" customHeight="1" thickBot="1" x14ac:dyDescent="0.3">
      <c r="A11" s="318"/>
      <c r="B11" s="319"/>
      <c r="C11" s="320"/>
      <c r="D11" s="320"/>
      <c r="E11" s="321"/>
      <c r="F11" s="326"/>
      <c r="G11" s="326"/>
      <c r="H11" s="140"/>
      <c r="I11" s="326"/>
      <c r="J11" s="140"/>
      <c r="K11" s="327">
        <v>85</v>
      </c>
      <c r="L11" s="328"/>
      <c r="M11" s="325">
        <v>90</v>
      </c>
      <c r="N11" s="317"/>
    </row>
    <row r="12" spans="1:14" ht="101.25" customHeight="1" thickTop="1" thickBot="1" x14ac:dyDescent="0.3">
      <c r="A12" s="318"/>
      <c r="B12" s="319"/>
      <c r="C12" s="320"/>
      <c r="D12" s="320"/>
      <c r="E12" s="321"/>
      <c r="F12" s="329" t="s">
        <v>30</v>
      </c>
      <c r="G12" s="329">
        <v>100</v>
      </c>
      <c r="H12" s="96">
        <f>((H49+H47+H45)/H43)*100</f>
        <v>100</v>
      </c>
      <c r="I12" s="329">
        <v>100</v>
      </c>
      <c r="J12" s="96">
        <f>((J49+J47+J45)/J43)*100</f>
        <v>100</v>
      </c>
      <c r="K12" s="330">
        <v>90</v>
      </c>
      <c r="L12" s="331"/>
      <c r="M12" s="332">
        <v>100</v>
      </c>
      <c r="N12" s="475" t="s">
        <v>118</v>
      </c>
    </row>
    <row r="13" spans="1:14" ht="16.5" customHeight="1" thickTop="1" thickBot="1" x14ac:dyDescent="0.3">
      <c r="A13" s="333">
        <v>2</v>
      </c>
      <c r="B13" s="334" t="s">
        <v>31</v>
      </c>
      <c r="C13" s="335" t="s">
        <v>23</v>
      </c>
      <c r="D13" s="336" t="s">
        <v>102</v>
      </c>
      <c r="E13" s="337" t="s">
        <v>33</v>
      </c>
      <c r="F13" s="338" t="s">
        <v>103</v>
      </c>
      <c r="G13" s="338">
        <v>100</v>
      </c>
      <c r="H13" s="266">
        <f>((H51+H52+H53+H54)/H55)*100</f>
        <v>106.38297872340425</v>
      </c>
      <c r="I13" s="338">
        <v>100</v>
      </c>
      <c r="J13" s="266">
        <f>((J51+J52++J54+J53)/J55)*100</f>
        <v>104.44444444444446</v>
      </c>
      <c r="K13" s="339"/>
      <c r="L13" s="340"/>
      <c r="M13" s="341"/>
      <c r="N13" s="479" t="s">
        <v>122</v>
      </c>
    </row>
    <row r="14" spans="1:14" ht="15.75" customHeight="1" thickTop="1" x14ac:dyDescent="0.25">
      <c r="A14" s="343"/>
      <c r="B14" s="344"/>
      <c r="C14" s="345"/>
      <c r="D14" s="346"/>
      <c r="E14" s="347"/>
      <c r="F14" s="345"/>
      <c r="G14" s="345"/>
      <c r="H14" s="258"/>
      <c r="I14" s="345"/>
      <c r="J14" s="258"/>
      <c r="K14" s="348" t="s">
        <v>28</v>
      </c>
      <c r="L14" s="315"/>
      <c r="M14" s="349">
        <v>80</v>
      </c>
      <c r="N14" s="478"/>
    </row>
    <row r="15" spans="1:14" ht="15" customHeight="1" x14ac:dyDescent="0.25">
      <c r="A15" s="343"/>
      <c r="B15" s="344"/>
      <c r="C15" s="345"/>
      <c r="D15" s="346"/>
      <c r="E15" s="347"/>
      <c r="F15" s="345"/>
      <c r="G15" s="345"/>
      <c r="H15" s="258"/>
      <c r="I15" s="345"/>
      <c r="J15" s="258"/>
      <c r="K15" s="351">
        <v>80</v>
      </c>
      <c r="L15" s="324"/>
      <c r="M15" s="352">
        <v>85</v>
      </c>
      <c r="N15" s="478"/>
    </row>
    <row r="16" spans="1:14" ht="15" customHeight="1" x14ac:dyDescent="0.25">
      <c r="A16" s="343"/>
      <c r="B16" s="344"/>
      <c r="C16" s="345"/>
      <c r="D16" s="346"/>
      <c r="E16" s="347"/>
      <c r="F16" s="345"/>
      <c r="G16" s="345"/>
      <c r="H16" s="258"/>
      <c r="I16" s="345"/>
      <c r="J16" s="258"/>
      <c r="K16" s="353">
        <v>85</v>
      </c>
      <c r="L16" s="328"/>
      <c r="M16" s="352">
        <v>90</v>
      </c>
      <c r="N16" s="478"/>
    </row>
    <row r="17" spans="1:14" ht="38.25" customHeight="1" thickBot="1" x14ac:dyDescent="0.3">
      <c r="A17" s="343"/>
      <c r="B17" s="344"/>
      <c r="C17" s="345"/>
      <c r="D17" s="346"/>
      <c r="E17" s="347"/>
      <c r="F17" s="345"/>
      <c r="G17" s="345"/>
      <c r="H17" s="258"/>
      <c r="I17" s="345"/>
      <c r="J17" s="258"/>
      <c r="K17" s="354">
        <v>90</v>
      </c>
      <c r="L17" s="331"/>
      <c r="M17" s="355">
        <v>100</v>
      </c>
      <c r="N17" s="478"/>
    </row>
    <row r="18" spans="1:14" ht="40.5" customHeight="1" thickTop="1" thickBot="1" x14ac:dyDescent="0.3">
      <c r="A18" s="356"/>
      <c r="B18" s="357"/>
      <c r="C18" s="358"/>
      <c r="D18" s="359"/>
      <c r="E18" s="347"/>
      <c r="F18" s="358"/>
      <c r="G18" s="358"/>
      <c r="H18" s="259"/>
      <c r="I18" s="358"/>
      <c r="J18" s="259"/>
      <c r="K18" s="360"/>
      <c r="L18" s="361"/>
      <c r="M18" s="362"/>
      <c r="N18" s="478"/>
    </row>
    <row r="19" spans="1:14" ht="31.5" customHeight="1" thickTop="1" x14ac:dyDescent="0.25">
      <c r="A19" s="318">
        <v>3</v>
      </c>
      <c r="B19" s="319" t="s">
        <v>35</v>
      </c>
      <c r="C19" s="320" t="s">
        <v>23</v>
      </c>
      <c r="D19" s="363" t="s">
        <v>111</v>
      </c>
      <c r="E19" s="364" t="s">
        <v>25</v>
      </c>
      <c r="F19" s="365" t="s">
        <v>26</v>
      </c>
      <c r="G19" s="365">
        <v>100</v>
      </c>
      <c r="H19" s="263">
        <f>((H62+H60+H58)/H56)*100</f>
        <v>107.80590717299579</v>
      </c>
      <c r="I19" s="365">
        <v>100</v>
      </c>
      <c r="J19" s="263">
        <f>((J62+J60+J58)/J56)*100</f>
        <v>108.05860805860806</v>
      </c>
      <c r="K19" s="366" t="s">
        <v>28</v>
      </c>
      <c r="L19" s="315"/>
      <c r="M19" s="316">
        <v>80</v>
      </c>
      <c r="N19" s="480" t="s">
        <v>120</v>
      </c>
    </row>
    <row r="20" spans="1:14" ht="28.5" customHeight="1" x14ac:dyDescent="0.25">
      <c r="A20" s="318"/>
      <c r="B20" s="319"/>
      <c r="C20" s="320"/>
      <c r="D20" s="363"/>
      <c r="E20" s="367"/>
      <c r="F20" s="322"/>
      <c r="G20" s="322"/>
      <c r="H20" s="264"/>
      <c r="I20" s="322"/>
      <c r="J20" s="264"/>
      <c r="K20" s="323">
        <v>80</v>
      </c>
      <c r="L20" s="324"/>
      <c r="M20" s="325">
        <v>85</v>
      </c>
      <c r="N20" s="317"/>
    </row>
    <row r="21" spans="1:14" ht="34.5" customHeight="1" thickBot="1" x14ac:dyDescent="0.3">
      <c r="A21" s="318"/>
      <c r="B21" s="319"/>
      <c r="C21" s="320"/>
      <c r="D21" s="363"/>
      <c r="E21" s="367"/>
      <c r="F21" s="326"/>
      <c r="G21" s="326"/>
      <c r="H21" s="265"/>
      <c r="I21" s="326"/>
      <c r="J21" s="265"/>
      <c r="K21" s="323">
        <v>85</v>
      </c>
      <c r="L21" s="368"/>
      <c r="M21" s="325">
        <v>90</v>
      </c>
      <c r="N21" s="317"/>
    </row>
    <row r="22" spans="1:14" ht="108.75" customHeight="1" thickTop="1" thickBot="1" x14ac:dyDescent="0.3">
      <c r="A22" s="318"/>
      <c r="B22" s="319"/>
      <c r="C22" s="320"/>
      <c r="D22" s="363"/>
      <c r="E22" s="367"/>
      <c r="F22" s="329" t="s">
        <v>30</v>
      </c>
      <c r="G22" s="329">
        <v>100</v>
      </c>
      <c r="H22" s="65">
        <f>((H63+H59+H61)/H57)*100</f>
        <v>103.73443983402491</v>
      </c>
      <c r="I22" s="329">
        <v>100</v>
      </c>
      <c r="J22" s="65">
        <f>((J63+J59+J61)/J57)*100</f>
        <v>102.93040293040292</v>
      </c>
      <c r="K22" s="369">
        <v>90</v>
      </c>
      <c r="L22" s="370"/>
      <c r="M22" s="371">
        <v>100</v>
      </c>
      <c r="N22" s="481" t="s">
        <v>121</v>
      </c>
    </row>
    <row r="23" spans="1:14" ht="17.25" thickTop="1" thickBot="1" x14ac:dyDescent="0.3">
      <c r="A23" s="333">
        <v>4</v>
      </c>
      <c r="B23" s="334" t="s">
        <v>38</v>
      </c>
      <c r="C23" s="335" t="s">
        <v>23</v>
      </c>
      <c r="D23" s="335" t="s">
        <v>39</v>
      </c>
      <c r="E23" s="337" t="s">
        <v>33</v>
      </c>
      <c r="F23" s="372" t="s">
        <v>103</v>
      </c>
      <c r="G23" s="373">
        <v>100</v>
      </c>
      <c r="H23" s="257">
        <f>(H64/H65)*100</f>
        <v>19.540229885057471</v>
      </c>
      <c r="I23" s="373">
        <v>100</v>
      </c>
      <c r="J23" s="257">
        <f>(J64/J65)*100</f>
        <v>30.337078651685395</v>
      </c>
      <c r="K23" s="374"/>
      <c r="L23" s="375"/>
      <c r="M23" s="376"/>
      <c r="N23" s="479" t="s">
        <v>123</v>
      </c>
    </row>
    <row r="24" spans="1:14" ht="16.5" thickTop="1" x14ac:dyDescent="0.25">
      <c r="A24" s="343"/>
      <c r="B24" s="344"/>
      <c r="C24" s="345"/>
      <c r="D24" s="345"/>
      <c r="E24" s="347"/>
      <c r="F24" s="377"/>
      <c r="G24" s="378"/>
      <c r="H24" s="258"/>
      <c r="I24" s="378"/>
      <c r="J24" s="258"/>
      <c r="K24" s="348" t="s">
        <v>28</v>
      </c>
      <c r="L24" s="315"/>
      <c r="M24" s="349">
        <v>80</v>
      </c>
      <c r="N24" s="478"/>
    </row>
    <row r="25" spans="1:14" x14ac:dyDescent="0.25">
      <c r="A25" s="343"/>
      <c r="B25" s="344"/>
      <c r="C25" s="345"/>
      <c r="D25" s="345"/>
      <c r="E25" s="347"/>
      <c r="F25" s="377"/>
      <c r="G25" s="378"/>
      <c r="H25" s="258"/>
      <c r="I25" s="378"/>
      <c r="J25" s="258"/>
      <c r="K25" s="351">
        <v>80</v>
      </c>
      <c r="L25" s="324"/>
      <c r="M25" s="352">
        <v>85</v>
      </c>
      <c r="N25" s="478"/>
    </row>
    <row r="26" spans="1:14" x14ac:dyDescent="0.25">
      <c r="A26" s="343"/>
      <c r="B26" s="344"/>
      <c r="C26" s="345"/>
      <c r="D26" s="345"/>
      <c r="E26" s="347"/>
      <c r="F26" s="377"/>
      <c r="G26" s="378"/>
      <c r="H26" s="258"/>
      <c r="I26" s="378"/>
      <c r="J26" s="258"/>
      <c r="K26" s="379">
        <v>85</v>
      </c>
      <c r="L26" s="380"/>
      <c r="M26" s="352">
        <v>90</v>
      </c>
      <c r="N26" s="478"/>
    </row>
    <row r="27" spans="1:14" ht="16.5" thickBot="1" x14ac:dyDescent="0.3">
      <c r="A27" s="343"/>
      <c r="B27" s="344"/>
      <c r="C27" s="345"/>
      <c r="D27" s="345"/>
      <c r="E27" s="347"/>
      <c r="F27" s="377"/>
      <c r="G27" s="378"/>
      <c r="H27" s="258"/>
      <c r="I27" s="378"/>
      <c r="J27" s="258"/>
      <c r="K27" s="354">
        <v>90</v>
      </c>
      <c r="L27" s="331"/>
      <c r="M27" s="355">
        <v>100</v>
      </c>
      <c r="N27" s="478"/>
    </row>
    <row r="28" spans="1:14" ht="17.25" thickTop="1" thickBot="1" x14ac:dyDescent="0.3">
      <c r="A28" s="343"/>
      <c r="B28" s="344"/>
      <c r="C28" s="345"/>
      <c r="D28" s="345"/>
      <c r="E28" s="347"/>
      <c r="F28" s="377"/>
      <c r="G28" s="378"/>
      <c r="H28" s="258"/>
      <c r="I28" s="378"/>
      <c r="J28" s="258"/>
      <c r="K28" s="381"/>
      <c r="L28" s="382"/>
      <c r="M28" s="383"/>
      <c r="N28" s="478"/>
    </row>
    <row r="29" spans="1:14" ht="17.25" thickTop="1" thickBot="1" x14ac:dyDescent="0.3">
      <c r="A29" s="343"/>
      <c r="B29" s="344"/>
      <c r="C29" s="345"/>
      <c r="D29" s="345"/>
      <c r="E29" s="347"/>
      <c r="F29" s="384"/>
      <c r="G29" s="385"/>
      <c r="H29" s="259"/>
      <c r="I29" s="385"/>
      <c r="J29" s="259"/>
      <c r="K29" s="381"/>
      <c r="L29" s="382"/>
      <c r="M29" s="383"/>
      <c r="N29" s="478"/>
    </row>
    <row r="30" spans="1:14" ht="15.75" customHeight="1" thickTop="1" x14ac:dyDescent="0.25">
      <c r="A30" s="386">
        <v>5</v>
      </c>
      <c r="B30" s="387" t="s">
        <v>41</v>
      </c>
      <c r="C30" s="365" t="s">
        <v>23</v>
      </c>
      <c r="D30" s="388" t="s">
        <v>112</v>
      </c>
      <c r="E30" s="364" t="s">
        <v>25</v>
      </c>
      <c r="F30" s="365" t="s">
        <v>26</v>
      </c>
      <c r="G30" s="365">
        <v>100</v>
      </c>
      <c r="H30" s="138">
        <f>((H66+H68+H70)/(H72+H70))*100</f>
        <v>100</v>
      </c>
      <c r="I30" s="365">
        <v>100</v>
      </c>
      <c r="J30" s="138">
        <f>((J66+J68+J70)/(J72+J70))*100</f>
        <v>100</v>
      </c>
      <c r="K30" s="314" t="s">
        <v>28</v>
      </c>
      <c r="L30" s="483"/>
      <c r="M30" s="484">
        <v>80</v>
      </c>
      <c r="N30" s="498" t="s">
        <v>115</v>
      </c>
    </row>
    <row r="31" spans="1:14" ht="34.5" customHeight="1" x14ac:dyDescent="0.25">
      <c r="A31" s="318"/>
      <c r="B31" s="389"/>
      <c r="C31" s="322"/>
      <c r="D31" s="390"/>
      <c r="E31" s="367"/>
      <c r="F31" s="322"/>
      <c r="G31" s="322"/>
      <c r="H31" s="139"/>
      <c r="I31" s="322"/>
      <c r="J31" s="139"/>
      <c r="K31" s="323">
        <v>80</v>
      </c>
      <c r="L31" s="324"/>
      <c r="M31" s="325">
        <v>85</v>
      </c>
      <c r="N31" s="496"/>
    </row>
    <row r="32" spans="1:14" ht="30.75" customHeight="1" thickBot="1" x14ac:dyDescent="0.3">
      <c r="A32" s="318"/>
      <c r="B32" s="389"/>
      <c r="C32" s="322"/>
      <c r="D32" s="390"/>
      <c r="E32" s="367"/>
      <c r="F32" s="326"/>
      <c r="G32" s="326"/>
      <c r="H32" s="140"/>
      <c r="I32" s="326"/>
      <c r="J32" s="140"/>
      <c r="K32" s="323">
        <v>85</v>
      </c>
      <c r="L32" s="368"/>
      <c r="M32" s="325">
        <v>90</v>
      </c>
      <c r="N32" s="499"/>
    </row>
    <row r="33" spans="1:17" ht="60.75" customHeight="1" thickTop="1" thickBot="1" x14ac:dyDescent="0.3">
      <c r="A33" s="318"/>
      <c r="B33" s="389"/>
      <c r="C33" s="322"/>
      <c r="D33" s="390"/>
      <c r="E33" s="367"/>
      <c r="F33" s="329" t="s">
        <v>30</v>
      </c>
      <c r="G33" s="329">
        <v>100</v>
      </c>
      <c r="H33" s="65">
        <f>((H67+H69+H71)/(H73+H71))*100</f>
        <v>100</v>
      </c>
      <c r="I33" s="329">
        <v>100</v>
      </c>
      <c r="J33" s="65">
        <f>((J67+J69+J71)/(J73+J71))*100</f>
        <v>100</v>
      </c>
      <c r="K33" s="330">
        <v>90</v>
      </c>
      <c r="L33" s="331"/>
      <c r="M33" s="332">
        <v>100</v>
      </c>
      <c r="N33" s="485" t="s">
        <v>124</v>
      </c>
    </row>
    <row r="34" spans="1:17" ht="16.5" customHeight="1" thickTop="1" thickBot="1" x14ac:dyDescent="0.3">
      <c r="A34" s="333">
        <v>6</v>
      </c>
      <c r="B34" s="334" t="s">
        <v>44</v>
      </c>
      <c r="C34" s="335" t="s">
        <v>23</v>
      </c>
      <c r="D34" s="335" t="s">
        <v>108</v>
      </c>
      <c r="E34" s="337" t="s">
        <v>33</v>
      </c>
      <c r="F34" s="335" t="s">
        <v>103</v>
      </c>
      <c r="G34" s="335">
        <v>100</v>
      </c>
      <c r="H34" s="241">
        <f>((H74-H75)/H74)*100</f>
        <v>100</v>
      </c>
      <c r="I34" s="335">
        <v>100</v>
      </c>
      <c r="J34" s="257">
        <f>((J74-J75)/J74)*100</f>
        <v>100</v>
      </c>
      <c r="K34" s="392"/>
      <c r="L34" s="393"/>
      <c r="M34" s="394"/>
      <c r="N34" s="478" t="s">
        <v>125</v>
      </c>
    </row>
    <row r="35" spans="1:17" ht="15.75" customHeight="1" thickTop="1" x14ac:dyDescent="0.25">
      <c r="A35" s="343"/>
      <c r="B35" s="344"/>
      <c r="C35" s="345"/>
      <c r="D35" s="345"/>
      <c r="E35" s="347"/>
      <c r="F35" s="345"/>
      <c r="G35" s="345"/>
      <c r="H35" s="242"/>
      <c r="I35" s="345"/>
      <c r="J35" s="258"/>
      <c r="K35" s="348" t="s">
        <v>28</v>
      </c>
      <c r="L35" s="315"/>
      <c r="M35" s="349">
        <v>80</v>
      </c>
      <c r="N35" s="478"/>
    </row>
    <row r="36" spans="1:17" ht="15" customHeight="1" x14ac:dyDescent="0.25">
      <c r="A36" s="343"/>
      <c r="B36" s="344"/>
      <c r="C36" s="345"/>
      <c r="D36" s="345"/>
      <c r="E36" s="347"/>
      <c r="F36" s="345"/>
      <c r="G36" s="345"/>
      <c r="H36" s="242"/>
      <c r="I36" s="345"/>
      <c r="J36" s="258"/>
      <c r="K36" s="351">
        <v>80</v>
      </c>
      <c r="L36" s="324"/>
      <c r="M36" s="352">
        <v>85</v>
      </c>
      <c r="N36" s="478"/>
    </row>
    <row r="37" spans="1:17" ht="15" customHeight="1" x14ac:dyDescent="0.25">
      <c r="A37" s="343"/>
      <c r="B37" s="344"/>
      <c r="C37" s="345"/>
      <c r="D37" s="345"/>
      <c r="E37" s="347"/>
      <c r="F37" s="345"/>
      <c r="G37" s="345"/>
      <c r="H37" s="242"/>
      <c r="I37" s="345"/>
      <c r="J37" s="258"/>
      <c r="K37" s="379">
        <v>85</v>
      </c>
      <c r="L37" s="380"/>
      <c r="M37" s="352">
        <v>90</v>
      </c>
      <c r="N37" s="478"/>
    </row>
    <row r="38" spans="1:17" ht="15.75" customHeight="1" thickBot="1" x14ac:dyDescent="0.3">
      <c r="A38" s="343"/>
      <c r="B38" s="344"/>
      <c r="C38" s="345"/>
      <c r="D38" s="345"/>
      <c r="E38" s="347"/>
      <c r="F38" s="345"/>
      <c r="G38" s="345"/>
      <c r="H38" s="242"/>
      <c r="I38" s="345"/>
      <c r="J38" s="258"/>
      <c r="K38" s="354">
        <v>90</v>
      </c>
      <c r="L38" s="370"/>
      <c r="M38" s="395">
        <v>100</v>
      </c>
      <c r="N38" s="478"/>
    </row>
    <row r="39" spans="1:17" ht="16.5" customHeight="1" x14ac:dyDescent="0.25">
      <c r="A39" s="343"/>
      <c r="B39" s="344"/>
      <c r="C39" s="345"/>
      <c r="D39" s="345"/>
      <c r="E39" s="347"/>
      <c r="F39" s="345"/>
      <c r="G39" s="345"/>
      <c r="H39" s="243"/>
      <c r="I39" s="345"/>
      <c r="J39" s="267"/>
      <c r="K39" s="396"/>
      <c r="L39" s="397"/>
      <c r="M39" s="398"/>
      <c r="N39" s="502"/>
    </row>
    <row r="40" spans="1:17" ht="16.5" customHeight="1" thickBot="1" x14ac:dyDescent="0.3">
      <c r="A40" s="343"/>
      <c r="B40" s="344"/>
      <c r="C40" s="345"/>
      <c r="D40" s="345"/>
      <c r="E40" s="347"/>
      <c r="F40" s="345"/>
      <c r="G40" s="345"/>
      <c r="H40" s="243"/>
      <c r="I40" s="345"/>
      <c r="J40" s="267"/>
      <c r="K40" s="486"/>
      <c r="L40" s="487"/>
      <c r="M40" s="488"/>
      <c r="N40" s="502"/>
    </row>
    <row r="41" spans="1:17" ht="17.25" thickTop="1" thickBot="1" x14ac:dyDescent="0.3">
      <c r="A41" s="489" t="s">
        <v>47</v>
      </c>
      <c r="B41" s="490"/>
      <c r="C41" s="490"/>
      <c r="D41" s="490"/>
      <c r="E41" s="490"/>
      <c r="F41" s="490"/>
      <c r="G41" s="490"/>
      <c r="H41" s="490"/>
      <c r="I41" s="490"/>
      <c r="J41" s="490"/>
      <c r="K41" s="490"/>
      <c r="L41" s="490"/>
      <c r="M41" s="490"/>
      <c r="N41" s="491"/>
    </row>
    <row r="42" spans="1:17" ht="16.5" thickBot="1" x14ac:dyDescent="0.3">
      <c r="A42" s="406" t="s">
        <v>48</v>
      </c>
      <c r="B42" s="322" t="s">
        <v>49</v>
      </c>
      <c r="C42" s="322" t="s">
        <v>50</v>
      </c>
      <c r="D42" s="322" t="s">
        <v>51</v>
      </c>
      <c r="E42" s="322" t="s">
        <v>25</v>
      </c>
      <c r="F42" s="24" t="s">
        <v>52</v>
      </c>
      <c r="G42" s="407"/>
      <c r="H42" s="103">
        <f>H46+H48</f>
        <v>97</v>
      </c>
      <c r="I42" s="407"/>
      <c r="J42" s="103">
        <v>111</v>
      </c>
      <c r="K42" s="408"/>
      <c r="L42" s="408"/>
      <c r="M42" s="408"/>
      <c r="N42" s="409"/>
    </row>
    <row r="43" spans="1:17" ht="44.25" customHeight="1" thickTop="1" thickBot="1" x14ac:dyDescent="0.3">
      <c r="A43" s="406"/>
      <c r="B43" s="322"/>
      <c r="C43" s="322"/>
      <c r="D43" s="326"/>
      <c r="E43" s="322"/>
      <c r="F43" s="25" t="s">
        <v>53</v>
      </c>
      <c r="G43" s="410"/>
      <c r="H43" s="411">
        <f>H47+H49</f>
        <v>98</v>
      </c>
      <c r="I43" s="410"/>
      <c r="J43" s="411">
        <v>112</v>
      </c>
      <c r="K43" s="412"/>
      <c r="L43" s="413"/>
      <c r="M43" s="413"/>
      <c r="N43" s="414"/>
    </row>
    <row r="44" spans="1:17" ht="17.25" thickTop="1" thickBot="1" x14ac:dyDescent="0.3">
      <c r="A44" s="406" t="s">
        <v>54</v>
      </c>
      <c r="B44" s="415" t="s">
        <v>55</v>
      </c>
      <c r="C44" s="415" t="s">
        <v>50</v>
      </c>
      <c r="D44" s="416" t="s">
        <v>51</v>
      </c>
      <c r="E44" s="416" t="s">
        <v>25</v>
      </c>
      <c r="F44" s="24" t="s">
        <v>52</v>
      </c>
      <c r="G44" s="407"/>
      <c r="H44" s="103">
        <v>0</v>
      </c>
      <c r="I44" s="407"/>
      <c r="J44" s="104">
        <v>0</v>
      </c>
      <c r="K44" s="412"/>
      <c r="L44" s="413"/>
      <c r="M44" s="413"/>
      <c r="N44" s="414"/>
    </row>
    <row r="45" spans="1:17" ht="45.75" customHeight="1" thickTop="1" thickBot="1" x14ac:dyDescent="0.3">
      <c r="A45" s="406"/>
      <c r="B45" s="415"/>
      <c r="C45" s="415"/>
      <c r="D45" s="326"/>
      <c r="E45" s="322"/>
      <c r="F45" s="25" t="s">
        <v>53</v>
      </c>
      <c r="G45" s="410"/>
      <c r="H45" s="411">
        <v>0</v>
      </c>
      <c r="I45" s="410"/>
      <c r="J45" s="99">
        <v>0</v>
      </c>
      <c r="K45" s="412"/>
      <c r="L45" s="413"/>
      <c r="M45" s="413"/>
      <c r="N45" s="414"/>
    </row>
    <row r="46" spans="1:17" ht="17.25" thickTop="1" thickBot="1" x14ac:dyDescent="0.3">
      <c r="A46" s="406" t="s">
        <v>56</v>
      </c>
      <c r="B46" s="415" t="s">
        <v>57</v>
      </c>
      <c r="C46" s="415" t="s">
        <v>50</v>
      </c>
      <c r="D46" s="416" t="s">
        <v>58</v>
      </c>
      <c r="E46" s="416" t="s">
        <v>25</v>
      </c>
      <c r="F46" s="24" t="s">
        <v>52</v>
      </c>
      <c r="G46" s="407"/>
      <c r="H46" s="103">
        <v>50</v>
      </c>
      <c r="I46" s="407"/>
      <c r="J46" s="104">
        <v>66</v>
      </c>
      <c r="K46" s="412"/>
      <c r="L46" s="413"/>
      <c r="M46" s="413"/>
      <c r="N46" s="414"/>
      <c r="Q46" s="268">
        <f>111-66</f>
        <v>45</v>
      </c>
    </row>
    <row r="47" spans="1:17" ht="51" customHeight="1" thickTop="1" thickBot="1" x14ac:dyDescent="0.3">
      <c r="A47" s="406"/>
      <c r="B47" s="415"/>
      <c r="C47" s="415"/>
      <c r="D47" s="326"/>
      <c r="E47" s="326"/>
      <c r="F47" s="25" t="s">
        <v>53</v>
      </c>
      <c r="G47" s="410"/>
      <c r="H47" s="411">
        <v>51</v>
      </c>
      <c r="I47" s="410"/>
      <c r="J47" s="99">
        <v>67</v>
      </c>
      <c r="K47" s="412"/>
      <c r="L47" s="413"/>
      <c r="M47" s="413"/>
      <c r="N47" s="414"/>
    </row>
    <row r="48" spans="1:17" ht="17.25" thickTop="1" thickBot="1" x14ac:dyDescent="0.3">
      <c r="A48" s="406" t="s">
        <v>59</v>
      </c>
      <c r="B48" s="415" t="s">
        <v>60</v>
      </c>
      <c r="C48" s="415" t="s">
        <v>50</v>
      </c>
      <c r="D48" s="416" t="s">
        <v>58</v>
      </c>
      <c r="E48" s="417" t="s">
        <v>25</v>
      </c>
      <c r="F48" s="25" t="s">
        <v>52</v>
      </c>
      <c r="G48" s="407"/>
      <c r="H48" s="103">
        <v>47</v>
      </c>
      <c r="I48" s="407"/>
      <c r="J48" s="104">
        <v>45</v>
      </c>
      <c r="K48" s="412"/>
      <c r="L48" s="413"/>
      <c r="M48" s="413"/>
      <c r="N48" s="414"/>
    </row>
    <row r="49" spans="1:14" ht="42.75" customHeight="1" thickTop="1" thickBot="1" x14ac:dyDescent="0.3">
      <c r="A49" s="406"/>
      <c r="B49" s="415"/>
      <c r="C49" s="415"/>
      <c r="D49" s="326"/>
      <c r="E49" s="417"/>
      <c r="F49" s="418" t="s">
        <v>53</v>
      </c>
      <c r="G49" s="419"/>
      <c r="H49" s="420">
        <v>47</v>
      </c>
      <c r="I49" s="419"/>
      <c r="J49" s="102">
        <v>45</v>
      </c>
      <c r="K49" s="412"/>
      <c r="L49" s="413"/>
      <c r="M49" s="413"/>
      <c r="N49" s="414"/>
    </row>
    <row r="50" spans="1:14" ht="48.75" thickTop="1" thickBot="1" x14ac:dyDescent="0.3">
      <c r="A50" s="421" t="s">
        <v>61</v>
      </c>
      <c r="B50" s="422" t="s">
        <v>62</v>
      </c>
      <c r="C50" s="423" t="s">
        <v>50</v>
      </c>
      <c r="D50" s="424" t="s">
        <v>58</v>
      </c>
      <c r="E50" s="425" t="s">
        <v>33</v>
      </c>
      <c r="F50" s="426"/>
      <c r="G50" s="427"/>
      <c r="H50" s="428">
        <v>47</v>
      </c>
      <c r="I50" s="427"/>
      <c r="J50" s="476">
        <v>45</v>
      </c>
      <c r="K50" s="429"/>
      <c r="L50" s="429"/>
      <c r="M50" s="429"/>
      <c r="N50" s="430"/>
    </row>
    <row r="51" spans="1:14" ht="33" thickTop="1" thickBot="1" x14ac:dyDescent="0.3">
      <c r="A51" s="431" t="s">
        <v>63</v>
      </c>
      <c r="B51" s="94" t="s">
        <v>64</v>
      </c>
      <c r="C51" s="432" t="s">
        <v>50</v>
      </c>
      <c r="D51" s="433" t="s">
        <v>58</v>
      </c>
      <c r="E51" s="434" t="s">
        <v>65</v>
      </c>
      <c r="F51" s="435"/>
      <c r="G51" s="436"/>
      <c r="H51" s="437">
        <v>21</v>
      </c>
      <c r="I51" s="436"/>
      <c r="J51" s="477">
        <v>26</v>
      </c>
      <c r="K51" s="429"/>
      <c r="L51" s="429"/>
      <c r="M51" s="429"/>
      <c r="N51" s="430"/>
    </row>
    <row r="52" spans="1:14" ht="33" thickTop="1" thickBot="1" x14ac:dyDescent="0.3">
      <c r="A52" s="431" t="s">
        <v>66</v>
      </c>
      <c r="B52" s="94" t="s">
        <v>67</v>
      </c>
      <c r="C52" s="438" t="s">
        <v>50</v>
      </c>
      <c r="D52" s="439" t="s">
        <v>58</v>
      </c>
      <c r="E52" s="434" t="s">
        <v>65</v>
      </c>
      <c r="F52" s="435"/>
      <c r="G52" s="436"/>
      <c r="H52" s="437">
        <v>23</v>
      </c>
      <c r="I52" s="436"/>
      <c r="J52" s="477">
        <v>16</v>
      </c>
      <c r="K52" s="429"/>
      <c r="L52" s="429"/>
      <c r="M52" s="429"/>
      <c r="N52" s="430"/>
    </row>
    <row r="53" spans="1:14" ht="47.25" customHeight="1" thickTop="1" thickBot="1" x14ac:dyDescent="0.3">
      <c r="A53" s="440" t="s">
        <v>68</v>
      </c>
      <c r="B53" s="94" t="s">
        <v>69</v>
      </c>
      <c r="C53" s="432" t="s">
        <v>50</v>
      </c>
      <c r="D53" s="441" t="s">
        <v>58</v>
      </c>
      <c r="E53" s="434" t="s">
        <v>65</v>
      </c>
      <c r="F53" s="435"/>
      <c r="G53" s="436"/>
      <c r="H53" s="437">
        <v>0</v>
      </c>
      <c r="I53" s="436"/>
      <c r="J53" s="477">
        <v>0</v>
      </c>
      <c r="K53" s="429"/>
      <c r="L53" s="429"/>
      <c r="M53" s="429"/>
      <c r="N53" s="430"/>
    </row>
    <row r="54" spans="1:14" ht="72" customHeight="1" thickTop="1" thickBot="1" x14ac:dyDescent="0.3">
      <c r="A54" s="440" t="s">
        <v>70</v>
      </c>
      <c r="B54" s="94" t="s">
        <v>71</v>
      </c>
      <c r="C54" s="432" t="s">
        <v>50</v>
      </c>
      <c r="D54" s="441" t="s">
        <v>58</v>
      </c>
      <c r="E54" s="434" t="s">
        <v>33</v>
      </c>
      <c r="F54" s="435"/>
      <c r="G54" s="436"/>
      <c r="H54" s="437">
        <v>6</v>
      </c>
      <c r="I54" s="436"/>
      <c r="J54" s="477">
        <v>5</v>
      </c>
      <c r="K54" s="429"/>
      <c r="L54" s="429"/>
      <c r="M54" s="429"/>
      <c r="N54" s="430"/>
    </row>
    <row r="55" spans="1:14" ht="33" thickTop="1" thickBot="1" x14ac:dyDescent="0.3">
      <c r="A55" s="442" t="s">
        <v>72</v>
      </c>
      <c r="B55" s="443" t="s">
        <v>73</v>
      </c>
      <c r="C55" s="444" t="s">
        <v>50</v>
      </c>
      <c r="D55" s="439" t="s">
        <v>58</v>
      </c>
      <c r="E55" s="434" t="s">
        <v>65</v>
      </c>
      <c r="F55" s="435"/>
      <c r="G55" s="436"/>
      <c r="H55" s="437">
        <v>47</v>
      </c>
      <c r="I55" s="436"/>
      <c r="J55" s="477">
        <v>45</v>
      </c>
      <c r="K55" s="429"/>
      <c r="L55" s="429"/>
      <c r="M55" s="429"/>
      <c r="N55" s="430"/>
    </row>
    <row r="56" spans="1:14" ht="17.25" thickTop="1" thickBot="1" x14ac:dyDescent="0.3">
      <c r="A56" s="445" t="s">
        <v>74</v>
      </c>
      <c r="B56" s="446" t="s">
        <v>75</v>
      </c>
      <c r="C56" s="326" t="s">
        <v>50</v>
      </c>
      <c r="D56" s="365" t="s">
        <v>51</v>
      </c>
      <c r="E56" s="417" t="s">
        <v>25</v>
      </c>
      <c r="F56" s="24" t="s">
        <v>52</v>
      </c>
      <c r="G56" s="407"/>
      <c r="H56" s="103">
        <v>474</v>
      </c>
      <c r="I56" s="407"/>
      <c r="J56" s="97">
        <v>546</v>
      </c>
      <c r="K56" s="412"/>
      <c r="L56" s="413"/>
      <c r="M56" s="413"/>
      <c r="N56" s="414"/>
    </row>
    <row r="57" spans="1:14" ht="54.75" customHeight="1" thickTop="1" thickBot="1" x14ac:dyDescent="0.3">
      <c r="A57" s="445"/>
      <c r="B57" s="414"/>
      <c r="C57" s="415"/>
      <c r="D57" s="326"/>
      <c r="E57" s="417"/>
      <c r="F57" s="25" t="s">
        <v>53</v>
      </c>
      <c r="G57" s="447"/>
      <c r="H57" s="448">
        <v>482</v>
      </c>
      <c r="I57" s="447"/>
      <c r="J57" s="98">
        <v>546</v>
      </c>
      <c r="K57" s="412"/>
      <c r="L57" s="413"/>
      <c r="M57" s="413"/>
      <c r="N57" s="414"/>
    </row>
    <row r="58" spans="1:14" ht="17.25" thickTop="1" thickBot="1" x14ac:dyDescent="0.3">
      <c r="A58" s="445" t="s">
        <v>76</v>
      </c>
      <c r="B58" s="414" t="s">
        <v>77</v>
      </c>
      <c r="C58" s="415" t="s">
        <v>50</v>
      </c>
      <c r="D58" s="416" t="s">
        <v>51</v>
      </c>
      <c r="E58" s="416" t="s">
        <v>25</v>
      </c>
      <c r="F58" s="25" t="s">
        <v>52</v>
      </c>
      <c r="G58" s="447"/>
      <c r="H58" s="448">
        <v>37</v>
      </c>
      <c r="I58" s="447"/>
      <c r="J58" s="99">
        <v>44</v>
      </c>
      <c r="K58" s="412"/>
      <c r="L58" s="413"/>
      <c r="M58" s="413"/>
      <c r="N58" s="414"/>
    </row>
    <row r="59" spans="1:14" ht="51" customHeight="1" thickTop="1" thickBot="1" x14ac:dyDescent="0.3">
      <c r="A59" s="445"/>
      <c r="B59" s="414"/>
      <c r="C59" s="415"/>
      <c r="D59" s="326"/>
      <c r="E59" s="322"/>
      <c r="F59" s="25" t="s">
        <v>53</v>
      </c>
      <c r="G59" s="447"/>
      <c r="H59" s="448">
        <v>18</v>
      </c>
      <c r="I59" s="447"/>
      <c r="J59" s="99">
        <v>16</v>
      </c>
      <c r="K59" s="412"/>
      <c r="L59" s="413"/>
      <c r="M59" s="413"/>
      <c r="N59" s="414"/>
    </row>
    <row r="60" spans="1:14" ht="17.25" thickTop="1" thickBot="1" x14ac:dyDescent="0.3">
      <c r="A60" s="445" t="s">
        <v>78</v>
      </c>
      <c r="B60" s="414" t="s">
        <v>79</v>
      </c>
      <c r="C60" s="415" t="s">
        <v>50</v>
      </c>
      <c r="D60" s="416" t="s">
        <v>58</v>
      </c>
      <c r="E60" s="416" t="s">
        <v>25</v>
      </c>
      <c r="F60" s="25" t="s">
        <v>52</v>
      </c>
      <c r="G60" s="447"/>
      <c r="H60" s="448">
        <v>73</v>
      </c>
      <c r="I60" s="447"/>
      <c r="J60" s="99">
        <v>126</v>
      </c>
      <c r="K60" s="412"/>
      <c r="L60" s="413"/>
      <c r="M60" s="413"/>
      <c r="N60" s="414"/>
    </row>
    <row r="61" spans="1:14" ht="48" customHeight="1" thickTop="1" thickBot="1" x14ac:dyDescent="0.3">
      <c r="A61" s="445"/>
      <c r="B61" s="414"/>
      <c r="C61" s="415"/>
      <c r="D61" s="326"/>
      <c r="E61" s="326"/>
      <c r="F61" s="25" t="s">
        <v>53</v>
      </c>
      <c r="G61" s="447"/>
      <c r="H61" s="448">
        <v>47</v>
      </c>
      <c r="I61" s="447"/>
      <c r="J61" s="100">
        <v>101</v>
      </c>
      <c r="K61" s="412"/>
      <c r="L61" s="413"/>
      <c r="M61" s="413"/>
      <c r="N61" s="414"/>
    </row>
    <row r="62" spans="1:14" ht="17.25" thickTop="1" thickBot="1" x14ac:dyDescent="0.3">
      <c r="A62" s="445" t="s">
        <v>80</v>
      </c>
      <c r="B62" s="414" t="s">
        <v>81</v>
      </c>
      <c r="C62" s="415" t="s">
        <v>50</v>
      </c>
      <c r="D62" s="416" t="s">
        <v>58</v>
      </c>
      <c r="E62" s="417" t="s">
        <v>25</v>
      </c>
      <c r="F62" s="25" t="s">
        <v>52</v>
      </c>
      <c r="G62" s="447"/>
      <c r="H62" s="448">
        <f>H56-H60</f>
        <v>401</v>
      </c>
      <c r="I62" s="447"/>
      <c r="J62" s="105">
        <v>420</v>
      </c>
      <c r="K62" s="412"/>
      <c r="L62" s="413"/>
      <c r="M62" s="413"/>
      <c r="N62" s="414"/>
    </row>
    <row r="63" spans="1:14" ht="17.25" thickTop="1" thickBot="1" x14ac:dyDescent="0.3">
      <c r="A63" s="445"/>
      <c r="B63" s="414"/>
      <c r="C63" s="415"/>
      <c r="D63" s="326"/>
      <c r="E63" s="417"/>
      <c r="F63" s="418" t="s">
        <v>53</v>
      </c>
      <c r="G63" s="419"/>
      <c r="H63" s="420">
        <f>H57-H61</f>
        <v>435</v>
      </c>
      <c r="I63" s="419"/>
      <c r="J63" s="102">
        <v>445</v>
      </c>
      <c r="K63" s="412"/>
      <c r="L63" s="413"/>
      <c r="M63" s="413"/>
      <c r="N63" s="414"/>
    </row>
    <row r="64" spans="1:14" ht="64.5" thickTop="1" thickBot="1" x14ac:dyDescent="0.3">
      <c r="A64" s="449" t="s">
        <v>82</v>
      </c>
      <c r="B64" s="450" t="s">
        <v>83</v>
      </c>
      <c r="C64" s="451" t="s">
        <v>50</v>
      </c>
      <c r="D64" s="452" t="s">
        <v>58</v>
      </c>
      <c r="E64" s="453" t="s">
        <v>33</v>
      </c>
      <c r="F64" s="454"/>
      <c r="G64" s="455"/>
      <c r="H64" s="455">
        <v>85</v>
      </c>
      <c r="I64" s="455"/>
      <c r="J64" s="456">
        <v>135</v>
      </c>
      <c r="K64" s="457"/>
      <c r="L64" s="457"/>
      <c r="M64" s="457"/>
      <c r="N64" s="458"/>
    </row>
    <row r="65" spans="1:14" ht="60" customHeight="1" thickTop="1" thickBot="1" x14ac:dyDescent="0.3">
      <c r="A65" s="459" t="s">
        <v>84</v>
      </c>
      <c r="B65" s="460" t="s">
        <v>85</v>
      </c>
      <c r="C65" s="90" t="s">
        <v>50</v>
      </c>
      <c r="D65" s="460" t="s">
        <v>58</v>
      </c>
      <c r="E65" s="461" t="s">
        <v>33</v>
      </c>
      <c r="F65" s="462"/>
      <c r="G65" s="463"/>
      <c r="H65" s="463">
        <v>435</v>
      </c>
      <c r="I65" s="463"/>
      <c r="J65" s="464">
        <v>445</v>
      </c>
      <c r="K65" s="457"/>
      <c r="L65" s="457"/>
      <c r="M65" s="457"/>
      <c r="N65" s="458"/>
    </row>
    <row r="66" spans="1:14" ht="17.25" thickTop="1" thickBot="1" x14ac:dyDescent="0.3">
      <c r="A66" s="465" t="s">
        <v>86</v>
      </c>
      <c r="B66" s="466" t="s">
        <v>87</v>
      </c>
      <c r="C66" s="326" t="s">
        <v>50</v>
      </c>
      <c r="D66" s="365" t="s">
        <v>51</v>
      </c>
      <c r="E66" s="417" t="s">
        <v>25</v>
      </c>
      <c r="F66" s="24" t="s">
        <v>52</v>
      </c>
      <c r="G66" s="407"/>
      <c r="H66" s="103">
        <v>83</v>
      </c>
      <c r="I66" s="407"/>
      <c r="J66" s="97">
        <v>14</v>
      </c>
      <c r="K66" s="412"/>
      <c r="L66" s="413"/>
      <c r="M66" s="413"/>
      <c r="N66" s="414"/>
    </row>
    <row r="67" spans="1:14" ht="50.25" customHeight="1" thickTop="1" thickBot="1" x14ac:dyDescent="0.3">
      <c r="A67" s="406"/>
      <c r="B67" s="415"/>
      <c r="C67" s="415"/>
      <c r="D67" s="326"/>
      <c r="E67" s="417"/>
      <c r="F67" s="25" t="s">
        <v>53</v>
      </c>
      <c r="G67" s="447"/>
      <c r="H67" s="448">
        <v>25</v>
      </c>
      <c r="I67" s="447"/>
      <c r="J67" s="98">
        <v>16</v>
      </c>
      <c r="K67" s="412"/>
      <c r="L67" s="413"/>
      <c r="M67" s="413"/>
      <c r="N67" s="414"/>
    </row>
    <row r="68" spans="1:14" ht="17.25" thickTop="1" thickBot="1" x14ac:dyDescent="0.3">
      <c r="A68" s="406" t="s">
        <v>88</v>
      </c>
      <c r="B68" s="415" t="s">
        <v>89</v>
      </c>
      <c r="C68" s="415" t="s">
        <v>50</v>
      </c>
      <c r="D68" s="416" t="s">
        <v>51</v>
      </c>
      <c r="E68" s="416" t="s">
        <v>25</v>
      </c>
      <c r="F68" s="25" t="s">
        <v>52</v>
      </c>
      <c r="G68" s="447"/>
      <c r="H68" s="448">
        <v>12</v>
      </c>
      <c r="I68" s="447"/>
      <c r="J68" s="99">
        <v>10</v>
      </c>
      <c r="K68" s="412"/>
      <c r="L68" s="413"/>
      <c r="M68" s="413"/>
      <c r="N68" s="414"/>
    </row>
    <row r="69" spans="1:14" ht="55.5" customHeight="1" thickTop="1" thickBot="1" x14ac:dyDescent="0.3">
      <c r="A69" s="406"/>
      <c r="B69" s="415"/>
      <c r="C69" s="415"/>
      <c r="D69" s="326"/>
      <c r="E69" s="322"/>
      <c r="F69" s="25" t="s">
        <v>53</v>
      </c>
      <c r="G69" s="447"/>
      <c r="H69" s="448">
        <v>8</v>
      </c>
      <c r="I69" s="447"/>
      <c r="J69" s="99">
        <v>14</v>
      </c>
      <c r="K69" s="412"/>
      <c r="L69" s="413"/>
      <c r="M69" s="413"/>
      <c r="N69" s="414"/>
    </row>
    <row r="70" spans="1:14" ht="17.25" thickTop="1" thickBot="1" x14ac:dyDescent="0.3">
      <c r="A70" s="406" t="s">
        <v>90</v>
      </c>
      <c r="B70" s="415" t="s">
        <v>91</v>
      </c>
      <c r="C70" s="415" t="s">
        <v>50</v>
      </c>
      <c r="D70" s="416" t="s">
        <v>58</v>
      </c>
      <c r="E70" s="416" t="s">
        <v>25</v>
      </c>
      <c r="F70" s="25" t="s">
        <v>52</v>
      </c>
      <c r="G70" s="447"/>
      <c r="H70" s="448">
        <v>12</v>
      </c>
      <c r="I70" s="447"/>
      <c r="J70" s="99">
        <v>10</v>
      </c>
      <c r="K70" s="412"/>
      <c r="L70" s="413"/>
      <c r="M70" s="413"/>
      <c r="N70" s="414"/>
    </row>
    <row r="71" spans="1:14" ht="58.5" customHeight="1" thickTop="1" thickBot="1" x14ac:dyDescent="0.3">
      <c r="A71" s="406"/>
      <c r="B71" s="415"/>
      <c r="C71" s="415"/>
      <c r="D71" s="326"/>
      <c r="E71" s="326"/>
      <c r="F71" s="25" t="s">
        <v>53</v>
      </c>
      <c r="G71" s="447"/>
      <c r="H71" s="448">
        <v>3</v>
      </c>
      <c r="I71" s="447"/>
      <c r="J71" s="99">
        <v>2</v>
      </c>
      <c r="K71" s="412"/>
      <c r="L71" s="413"/>
      <c r="M71" s="413"/>
      <c r="N71" s="414"/>
    </row>
    <row r="72" spans="1:14" ht="17.25" thickTop="1" thickBot="1" x14ac:dyDescent="0.3">
      <c r="A72" s="406" t="s">
        <v>92</v>
      </c>
      <c r="B72" s="415" t="s">
        <v>93</v>
      </c>
      <c r="C72" s="415" t="s">
        <v>50</v>
      </c>
      <c r="D72" s="416" t="s">
        <v>58</v>
      </c>
      <c r="E72" s="417" t="s">
        <v>25</v>
      </c>
      <c r="F72" s="25" t="s">
        <v>52</v>
      </c>
      <c r="G72" s="447"/>
      <c r="H72" s="448">
        <v>95</v>
      </c>
      <c r="I72" s="447"/>
      <c r="J72" s="101">
        <v>24</v>
      </c>
      <c r="K72" s="412"/>
      <c r="L72" s="413"/>
      <c r="M72" s="413"/>
      <c r="N72" s="414"/>
    </row>
    <row r="73" spans="1:14" ht="51" customHeight="1" thickTop="1" thickBot="1" x14ac:dyDescent="0.3">
      <c r="A73" s="406"/>
      <c r="B73" s="415"/>
      <c r="C73" s="415"/>
      <c r="D73" s="326"/>
      <c r="E73" s="417"/>
      <c r="F73" s="418" t="s">
        <v>53</v>
      </c>
      <c r="G73" s="419"/>
      <c r="H73" s="420">
        <v>33</v>
      </c>
      <c r="I73" s="419"/>
      <c r="J73" s="102">
        <v>30</v>
      </c>
      <c r="K73" s="412"/>
      <c r="L73" s="413"/>
      <c r="M73" s="413"/>
      <c r="N73" s="414"/>
    </row>
    <row r="74" spans="1:14" ht="69.75" customHeight="1" thickTop="1" thickBot="1" x14ac:dyDescent="0.3">
      <c r="A74" s="467" t="s">
        <v>94</v>
      </c>
      <c r="B74" s="452" t="s">
        <v>95</v>
      </c>
      <c r="C74" s="468" t="s">
        <v>50</v>
      </c>
      <c r="D74" s="452" t="s">
        <v>58</v>
      </c>
      <c r="E74" s="453" t="s">
        <v>33</v>
      </c>
      <c r="F74" s="454"/>
      <c r="G74" s="455"/>
      <c r="H74" s="455">
        <v>45</v>
      </c>
      <c r="I74" s="455"/>
      <c r="J74" s="456">
        <v>42</v>
      </c>
      <c r="K74" s="457"/>
      <c r="L74" s="457"/>
      <c r="M74" s="457"/>
      <c r="N74" s="458"/>
    </row>
    <row r="75" spans="1:14" ht="62.25" customHeight="1" thickTop="1" thickBot="1" x14ac:dyDescent="0.3">
      <c r="A75" s="469" t="s">
        <v>96</v>
      </c>
      <c r="B75" s="470" t="s">
        <v>97</v>
      </c>
      <c r="C75" s="460" t="s">
        <v>50</v>
      </c>
      <c r="D75" s="470" t="s">
        <v>58</v>
      </c>
      <c r="E75" s="471" t="s">
        <v>33</v>
      </c>
      <c r="F75" s="472"/>
      <c r="G75" s="473"/>
      <c r="H75" s="473">
        <v>0</v>
      </c>
      <c r="I75" s="473"/>
      <c r="J75" s="474">
        <v>0</v>
      </c>
      <c r="K75" s="457"/>
      <c r="L75" s="457"/>
      <c r="M75" s="457"/>
      <c r="N75" s="458"/>
    </row>
  </sheetData>
  <mergeCells count="196">
    <mergeCell ref="N30:N32"/>
    <mergeCell ref="E75:F75"/>
    <mergeCell ref="K75:N75"/>
    <mergeCell ref="K71:N71"/>
    <mergeCell ref="A72:A73"/>
    <mergeCell ref="B72:B73"/>
    <mergeCell ref="C72:C73"/>
    <mergeCell ref="D72:D73"/>
    <mergeCell ref="E72:E73"/>
    <mergeCell ref="K72:N72"/>
    <mergeCell ref="K73:N73"/>
    <mergeCell ref="A70:A71"/>
    <mergeCell ref="B70:B71"/>
    <mergeCell ref="C70:C71"/>
    <mergeCell ref="D70:D71"/>
    <mergeCell ref="E70:E71"/>
    <mergeCell ref="K70:N70"/>
    <mergeCell ref="E74:F74"/>
    <mergeCell ref="K74:N74"/>
    <mergeCell ref="K66:N66"/>
    <mergeCell ref="K67:N67"/>
    <mergeCell ref="A68:A69"/>
    <mergeCell ref="B68:B69"/>
    <mergeCell ref="C68:C69"/>
    <mergeCell ref="D68:D69"/>
    <mergeCell ref="E68:E69"/>
    <mergeCell ref="K68:N68"/>
    <mergeCell ref="A66:A67"/>
    <mergeCell ref="B66:B67"/>
    <mergeCell ref="C66:C67"/>
    <mergeCell ref="D66:D67"/>
    <mergeCell ref="E66:E67"/>
    <mergeCell ref="K69:N69"/>
    <mergeCell ref="E65:F65"/>
    <mergeCell ref="K65:N65"/>
    <mergeCell ref="K61:N61"/>
    <mergeCell ref="A62:A63"/>
    <mergeCell ref="B62:B63"/>
    <mergeCell ref="C62:C63"/>
    <mergeCell ref="D62:D63"/>
    <mergeCell ref="E62:E63"/>
    <mergeCell ref="K62:N62"/>
    <mergeCell ref="K63:N63"/>
    <mergeCell ref="A60:A61"/>
    <mergeCell ref="B60:B61"/>
    <mergeCell ref="C60:C61"/>
    <mergeCell ref="D60:D61"/>
    <mergeCell ref="E60:E61"/>
    <mergeCell ref="K60:N60"/>
    <mergeCell ref="E64:F64"/>
    <mergeCell ref="K64:N64"/>
    <mergeCell ref="K56:N56"/>
    <mergeCell ref="K57:N57"/>
    <mergeCell ref="A58:A59"/>
    <mergeCell ref="B58:B59"/>
    <mergeCell ref="C58:C59"/>
    <mergeCell ref="D58:D59"/>
    <mergeCell ref="E58:E59"/>
    <mergeCell ref="K58:N58"/>
    <mergeCell ref="A56:A57"/>
    <mergeCell ref="B56:B57"/>
    <mergeCell ref="C56:C57"/>
    <mergeCell ref="D56:D57"/>
    <mergeCell ref="E56:E57"/>
    <mergeCell ref="K59:N59"/>
    <mergeCell ref="E54:F54"/>
    <mergeCell ref="K54:N54"/>
    <mergeCell ref="E55:F55"/>
    <mergeCell ref="K55:N55"/>
    <mergeCell ref="E52:F52"/>
    <mergeCell ref="K52:N52"/>
    <mergeCell ref="E53:F53"/>
    <mergeCell ref="K53:N53"/>
    <mergeCell ref="K49:N49"/>
    <mergeCell ref="E50:F50"/>
    <mergeCell ref="K50:N50"/>
    <mergeCell ref="E51:F51"/>
    <mergeCell ref="K51:N51"/>
    <mergeCell ref="K47:N47"/>
    <mergeCell ref="A48:A49"/>
    <mergeCell ref="B48:B49"/>
    <mergeCell ref="C48:C49"/>
    <mergeCell ref="D48:D49"/>
    <mergeCell ref="E48:E49"/>
    <mergeCell ref="K48:N48"/>
    <mergeCell ref="K44:N44"/>
    <mergeCell ref="K45:N45"/>
    <mergeCell ref="A46:A47"/>
    <mergeCell ref="B46:B47"/>
    <mergeCell ref="C46:C47"/>
    <mergeCell ref="D46:D47"/>
    <mergeCell ref="E46:E47"/>
    <mergeCell ref="K46:N46"/>
    <mergeCell ref="A44:A45"/>
    <mergeCell ref="B44:B45"/>
    <mergeCell ref="C44:C45"/>
    <mergeCell ref="D44:D45"/>
    <mergeCell ref="E44:E45"/>
    <mergeCell ref="A41:N41"/>
    <mergeCell ref="A42:A43"/>
    <mergeCell ref="B42:B43"/>
    <mergeCell ref="C42:C43"/>
    <mergeCell ref="D42:D43"/>
    <mergeCell ref="E42:E43"/>
    <mergeCell ref="K42:N42"/>
    <mergeCell ref="K43:N43"/>
    <mergeCell ref="G34:G40"/>
    <mergeCell ref="H34:H40"/>
    <mergeCell ref="I34:I40"/>
    <mergeCell ref="J34:J40"/>
    <mergeCell ref="N34:N40"/>
    <mergeCell ref="G30:G32"/>
    <mergeCell ref="H30:H32"/>
    <mergeCell ref="I30:I32"/>
    <mergeCell ref="J30:J32"/>
    <mergeCell ref="K39:M40"/>
    <mergeCell ref="A23:A29"/>
    <mergeCell ref="B23:B29"/>
    <mergeCell ref="C23:C29"/>
    <mergeCell ref="D23:D29"/>
    <mergeCell ref="E23:E29"/>
    <mergeCell ref="F23:F29"/>
    <mergeCell ref="A34:A40"/>
    <mergeCell ref="B34:B40"/>
    <mergeCell ref="C34:C40"/>
    <mergeCell ref="D34:D40"/>
    <mergeCell ref="E34:E40"/>
    <mergeCell ref="A30:A33"/>
    <mergeCell ref="B30:B33"/>
    <mergeCell ref="C30:C33"/>
    <mergeCell ref="D30:D33"/>
    <mergeCell ref="E30:E33"/>
    <mergeCell ref="F34:F40"/>
    <mergeCell ref="F30:F32"/>
    <mergeCell ref="K13:M13"/>
    <mergeCell ref="N13:N18"/>
    <mergeCell ref="K18:M18"/>
    <mergeCell ref="G23:G29"/>
    <mergeCell ref="H23:H29"/>
    <mergeCell ref="I23:I29"/>
    <mergeCell ref="J23:J29"/>
    <mergeCell ref="K23:M23"/>
    <mergeCell ref="N23:N29"/>
    <mergeCell ref="K28:M28"/>
    <mergeCell ref="K29:M29"/>
    <mergeCell ref="N19:N21"/>
    <mergeCell ref="A19:A22"/>
    <mergeCell ref="B19:B22"/>
    <mergeCell ref="C19:C22"/>
    <mergeCell ref="D19:D22"/>
    <mergeCell ref="E19:E22"/>
    <mergeCell ref="J9:J11"/>
    <mergeCell ref="A13:A18"/>
    <mergeCell ref="B13:B18"/>
    <mergeCell ref="C13:C18"/>
    <mergeCell ref="D13:D18"/>
    <mergeCell ref="E13:E18"/>
    <mergeCell ref="F13:F18"/>
    <mergeCell ref="G13:G18"/>
    <mergeCell ref="H13:H18"/>
    <mergeCell ref="F19:F21"/>
    <mergeCell ref="G19:G21"/>
    <mergeCell ref="H19:H21"/>
    <mergeCell ref="I19:I21"/>
    <mergeCell ref="J19:J21"/>
    <mergeCell ref="I13:I18"/>
    <mergeCell ref="J13:J18"/>
    <mergeCell ref="N7:N8"/>
    <mergeCell ref="A9:A12"/>
    <mergeCell ref="B9:B12"/>
    <mergeCell ref="C9:C12"/>
    <mergeCell ref="D9:D12"/>
    <mergeCell ref="E9:E12"/>
    <mergeCell ref="F9:F11"/>
    <mergeCell ref="G9:G11"/>
    <mergeCell ref="H9:H11"/>
    <mergeCell ref="I9:I11"/>
    <mergeCell ref="N9:N11"/>
    <mergeCell ref="A2:C2"/>
    <mergeCell ref="D2:N2"/>
    <mergeCell ref="A3:N3"/>
    <mergeCell ref="A4:B4"/>
    <mergeCell ref="C4:D4"/>
    <mergeCell ref="E4:F4"/>
    <mergeCell ref="G4:I4"/>
    <mergeCell ref="J4:M4"/>
    <mergeCell ref="A5:N5"/>
    <mergeCell ref="A6:D6"/>
    <mergeCell ref="E6:N6"/>
    <mergeCell ref="A7:A8"/>
    <mergeCell ref="B7:B8"/>
    <mergeCell ref="C7:C8"/>
    <mergeCell ref="D7:D8"/>
    <mergeCell ref="E7:E8"/>
    <mergeCell ref="F7:F8"/>
    <mergeCell ref="K7:M8"/>
  </mergeCells>
  <conditionalFormatting sqref="C50:C55">
    <cfRule type="uniqueValues" dxfId="176" priority="57"/>
  </conditionalFormatting>
  <conditionalFormatting sqref="H9">
    <cfRule type="cellIs" dxfId="175" priority="48" operator="between">
      <formula>1</formula>
      <formula>80</formula>
    </cfRule>
    <cfRule type="cellIs" dxfId="174" priority="47" operator="between">
      <formula>81</formula>
      <formula>85</formula>
    </cfRule>
    <cfRule type="cellIs" dxfId="173" priority="46" operator="between">
      <formula>85</formula>
      <formula>90</formula>
    </cfRule>
    <cfRule type="cellIs" dxfId="172" priority="45" operator="greaterThan">
      <formula>91</formula>
    </cfRule>
  </conditionalFormatting>
  <conditionalFormatting sqref="H12:H13">
    <cfRule type="cellIs" dxfId="171" priority="44" operator="between">
      <formula>1</formula>
      <formula>80</formula>
    </cfRule>
    <cfRule type="cellIs" dxfId="170" priority="43" operator="between">
      <formula>81</formula>
      <formula>85</formula>
    </cfRule>
    <cfRule type="cellIs" dxfId="169" priority="42" operator="between">
      <formula>85</formula>
      <formula>90</formula>
    </cfRule>
    <cfRule type="cellIs" dxfId="168" priority="41" operator="greaterThan">
      <formula>91</formula>
    </cfRule>
  </conditionalFormatting>
  <conditionalFormatting sqref="H19">
    <cfRule type="cellIs" dxfId="167" priority="35" operator="between">
      <formula>81</formula>
      <formula>85</formula>
    </cfRule>
    <cfRule type="cellIs" dxfId="166" priority="34" operator="between">
      <formula>85</formula>
      <formula>90</formula>
    </cfRule>
    <cfRule type="cellIs" dxfId="165" priority="33" operator="greaterThan">
      <formula>91</formula>
    </cfRule>
    <cfRule type="cellIs" dxfId="164" priority="36" operator="between">
      <formula>1</formula>
      <formula>80</formula>
    </cfRule>
  </conditionalFormatting>
  <conditionalFormatting sqref="H22">
    <cfRule type="cellIs" dxfId="163" priority="37" operator="greaterThan">
      <formula>91</formula>
    </cfRule>
  </conditionalFormatting>
  <conditionalFormatting sqref="H22:H23">
    <cfRule type="cellIs" dxfId="162" priority="30" operator="between">
      <formula>85</formula>
      <formula>90</formula>
    </cfRule>
    <cfRule type="cellIs" dxfId="161" priority="32" operator="between">
      <formula>1</formula>
      <formula>80</formula>
    </cfRule>
    <cfRule type="cellIs" dxfId="160" priority="31" operator="between">
      <formula>81</formula>
      <formula>85</formula>
    </cfRule>
  </conditionalFormatting>
  <conditionalFormatting sqref="H23">
    <cfRule type="cellIs" dxfId="159" priority="29" operator="greaterThanOrEqual">
      <formula>91</formula>
    </cfRule>
  </conditionalFormatting>
  <conditionalFormatting sqref="H30">
    <cfRule type="cellIs" dxfId="158" priority="21" operator="greaterThan">
      <formula>91</formula>
    </cfRule>
    <cfRule type="cellIs" dxfId="157" priority="22" operator="between">
      <formula>85</formula>
      <formula>90</formula>
    </cfRule>
    <cfRule type="cellIs" dxfId="156" priority="23" operator="between">
      <formula>81</formula>
      <formula>85</formula>
    </cfRule>
    <cfRule type="cellIs" dxfId="155" priority="24" operator="between">
      <formula>1</formula>
      <formula>80</formula>
    </cfRule>
  </conditionalFormatting>
  <conditionalFormatting sqref="H33:H34">
    <cfRule type="cellIs" dxfId="154" priority="20" operator="between">
      <formula>1</formula>
      <formula>80</formula>
    </cfRule>
    <cfRule type="cellIs" dxfId="153" priority="17" operator="greaterThan">
      <formula>91</formula>
    </cfRule>
    <cfRule type="cellIs" dxfId="152" priority="18" operator="between">
      <formula>85</formula>
      <formula>90</formula>
    </cfRule>
    <cfRule type="cellIs" dxfId="151" priority="19" operator="between">
      <formula>81</formula>
      <formula>85</formula>
    </cfRule>
  </conditionalFormatting>
  <conditionalFormatting sqref="J9">
    <cfRule type="cellIs" dxfId="150" priority="89" operator="between">
      <formula>1</formula>
      <formula>80</formula>
    </cfRule>
    <cfRule type="cellIs" dxfId="149" priority="86" operator="greaterThan">
      <formula>91</formula>
    </cfRule>
    <cfRule type="cellIs" dxfId="148" priority="87" operator="between">
      <formula>85</formula>
      <formula>90</formula>
    </cfRule>
    <cfRule type="cellIs" dxfId="147" priority="88" operator="between">
      <formula>81</formula>
      <formula>85</formula>
    </cfRule>
  </conditionalFormatting>
  <conditionalFormatting sqref="J12:J13">
    <cfRule type="cellIs" dxfId="146" priority="8" operator="between">
      <formula>1</formula>
      <formula>80</formula>
    </cfRule>
    <cfRule type="cellIs" dxfId="145" priority="6" operator="between">
      <formula>85</formula>
      <formula>90</formula>
    </cfRule>
    <cfRule type="cellIs" dxfId="144" priority="5" operator="greaterThan">
      <formula>91</formula>
    </cfRule>
    <cfRule type="cellIs" dxfId="143" priority="7" operator="between">
      <formula>81</formula>
      <formula>85</formula>
    </cfRule>
  </conditionalFormatting>
  <conditionalFormatting sqref="J19">
    <cfRule type="cellIs" dxfId="142" priority="13" operator="greaterThan">
      <formula>91</formula>
    </cfRule>
    <cfRule type="cellIs" dxfId="141" priority="16" operator="between">
      <formula>1</formula>
      <formula>80</formula>
    </cfRule>
    <cfRule type="cellIs" dxfId="140" priority="15" operator="between">
      <formula>81</formula>
      <formula>85</formula>
    </cfRule>
    <cfRule type="cellIs" dxfId="139" priority="14" operator="between">
      <formula>85</formula>
      <formula>90</formula>
    </cfRule>
  </conditionalFormatting>
  <conditionalFormatting sqref="J22">
    <cfRule type="cellIs" dxfId="138" priority="12" operator="greaterThan">
      <formula>91</formula>
    </cfRule>
  </conditionalFormatting>
  <conditionalFormatting sqref="J22:J23">
    <cfRule type="cellIs" dxfId="137" priority="11" operator="between">
      <formula>1</formula>
      <formula>80</formula>
    </cfRule>
    <cfRule type="cellIs" dxfId="136" priority="10" operator="between">
      <formula>81</formula>
      <formula>85</formula>
    </cfRule>
    <cfRule type="cellIs" dxfId="135" priority="9" operator="between">
      <formula>85</formula>
      <formula>90</formula>
    </cfRule>
  </conditionalFormatting>
  <conditionalFormatting sqref="J23">
    <cfRule type="cellIs" dxfId="134" priority="70" operator="greaterThanOrEqual">
      <formula>91</formula>
    </cfRule>
  </conditionalFormatting>
  <conditionalFormatting sqref="J30">
    <cfRule type="cellIs" dxfId="133" priority="4" operator="between">
      <formula>1</formula>
      <formula>80</formula>
    </cfRule>
    <cfRule type="cellIs" dxfId="132" priority="3" operator="between">
      <formula>81</formula>
      <formula>85</formula>
    </cfRule>
    <cfRule type="cellIs" dxfId="131" priority="2" operator="between">
      <formula>85</formula>
      <formula>90</formula>
    </cfRule>
    <cfRule type="cellIs" dxfId="130" priority="1" operator="greaterThan">
      <formula>91</formula>
    </cfRule>
  </conditionalFormatting>
  <conditionalFormatting sqref="J33:J34">
    <cfRule type="cellIs" dxfId="129" priority="53" operator="greaterThan">
      <formula>91</formula>
    </cfRule>
    <cfRule type="cellIs" dxfId="128" priority="54" operator="between">
      <formula>85</formula>
      <formula>90</formula>
    </cfRule>
    <cfRule type="cellIs" dxfId="127" priority="55" operator="between">
      <formula>81</formula>
      <formula>85</formula>
    </cfRule>
    <cfRule type="cellIs" dxfId="126" priority="56" operator="between">
      <formula>1</formula>
      <formula>80</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E619-7BD2-4C7B-B0EE-DEA7235C2B2D}">
  <dimension ref="A1:N75"/>
  <sheetViews>
    <sheetView topLeftCell="A28" workbookViewId="0">
      <selection activeCell="I44" sqref="I44"/>
    </sheetView>
  </sheetViews>
  <sheetFormatPr baseColWidth="10" defaultRowHeight="15.75" x14ac:dyDescent="0.25"/>
  <cols>
    <col min="1" max="1" width="11.42578125" style="268"/>
    <col min="2" max="2" width="33.42578125" style="268" customWidth="1"/>
    <col min="3" max="3" width="11.42578125" style="268"/>
    <col min="4" max="4" width="60" style="268" customWidth="1"/>
    <col min="5" max="13" width="11.42578125" style="268"/>
    <col min="14" max="14" width="81" style="268" customWidth="1"/>
    <col min="15" max="16384" width="11.42578125" style="268"/>
  </cols>
  <sheetData>
    <row r="1" spans="1:14" ht="16.5" thickBot="1" x14ac:dyDescent="0.3"/>
    <row r="2" spans="1:14" ht="21" thickTop="1" thickBot="1" x14ac:dyDescent="0.3">
      <c r="A2" s="269"/>
      <c r="B2" s="270"/>
      <c r="C2" s="270"/>
      <c r="D2" s="271" t="s">
        <v>0</v>
      </c>
      <c r="E2" s="271"/>
      <c r="F2" s="271"/>
      <c r="G2" s="271"/>
      <c r="H2" s="271"/>
      <c r="I2" s="271"/>
      <c r="J2" s="271"/>
      <c r="K2" s="271"/>
      <c r="L2" s="271"/>
      <c r="M2" s="271"/>
      <c r="N2" s="271"/>
    </row>
    <row r="3" spans="1:14" ht="17.25" thickTop="1" thickBot="1" x14ac:dyDescent="0.3">
      <c r="A3" s="269" t="s">
        <v>113</v>
      </c>
      <c r="B3" s="270"/>
      <c r="C3" s="270"/>
      <c r="D3" s="270"/>
      <c r="E3" s="270"/>
      <c r="F3" s="270"/>
      <c r="G3" s="270"/>
      <c r="H3" s="270"/>
      <c r="I3" s="270"/>
      <c r="J3" s="270"/>
      <c r="K3" s="270"/>
      <c r="L3" s="270"/>
      <c r="M3" s="270"/>
      <c r="N3" s="270"/>
    </row>
    <row r="4" spans="1:14" ht="17.25" thickTop="1" thickBot="1" x14ac:dyDescent="0.3">
      <c r="A4" s="272" t="s">
        <v>2</v>
      </c>
      <c r="B4" s="273"/>
      <c r="C4" s="274" t="s">
        <v>3</v>
      </c>
      <c r="D4" s="275"/>
      <c r="E4" s="276" t="s">
        <v>4</v>
      </c>
      <c r="F4" s="277"/>
      <c r="G4" s="274" t="s">
        <v>5</v>
      </c>
      <c r="H4" s="278"/>
      <c r="I4" s="275"/>
      <c r="J4" s="279" t="s">
        <v>6</v>
      </c>
      <c r="K4" s="280"/>
      <c r="L4" s="280"/>
      <c r="M4" s="281"/>
      <c r="N4" s="282">
        <v>2024</v>
      </c>
    </row>
    <row r="5" spans="1:14" ht="17.25" thickTop="1" thickBot="1" x14ac:dyDescent="0.3">
      <c r="A5" s="283" t="s">
        <v>7</v>
      </c>
      <c r="B5" s="280"/>
      <c r="C5" s="280"/>
      <c r="D5" s="280"/>
      <c r="E5" s="280"/>
      <c r="F5" s="280"/>
      <c r="G5" s="280"/>
      <c r="H5" s="280"/>
      <c r="I5" s="280"/>
      <c r="J5" s="280"/>
      <c r="K5" s="280"/>
      <c r="L5" s="280"/>
      <c r="M5" s="280"/>
      <c r="N5" s="280"/>
    </row>
    <row r="6" spans="1:14" ht="17.25" thickTop="1" thickBot="1" x14ac:dyDescent="0.3">
      <c r="A6" s="284" t="s">
        <v>8</v>
      </c>
      <c r="B6" s="285"/>
      <c r="C6" s="285"/>
      <c r="D6" s="286"/>
      <c r="E6" s="287" t="s">
        <v>9</v>
      </c>
      <c r="F6" s="285"/>
      <c r="G6" s="285"/>
      <c r="H6" s="285"/>
      <c r="I6" s="285"/>
      <c r="J6" s="285"/>
      <c r="K6" s="285"/>
      <c r="L6" s="285"/>
      <c r="M6" s="285"/>
      <c r="N6" s="286"/>
    </row>
    <row r="7" spans="1:14" ht="32.25" thickTop="1" x14ac:dyDescent="0.25">
      <c r="A7" s="288" t="s">
        <v>10</v>
      </c>
      <c r="B7" s="289" t="s">
        <v>11</v>
      </c>
      <c r="C7" s="289" t="s">
        <v>12</v>
      </c>
      <c r="D7" s="290" t="s">
        <v>99</v>
      </c>
      <c r="E7" s="291" t="s">
        <v>14</v>
      </c>
      <c r="F7" s="289" t="s">
        <v>15</v>
      </c>
      <c r="G7" s="292" t="s">
        <v>16</v>
      </c>
      <c r="H7" s="293" t="s">
        <v>17</v>
      </c>
      <c r="I7" s="294" t="s">
        <v>16</v>
      </c>
      <c r="J7" s="294" t="s">
        <v>17</v>
      </c>
      <c r="K7" s="295" t="s">
        <v>18</v>
      </c>
      <c r="L7" s="296"/>
      <c r="M7" s="296"/>
      <c r="N7" s="297" t="s">
        <v>19</v>
      </c>
    </row>
    <row r="8" spans="1:14" ht="32.25" thickBot="1" x14ac:dyDescent="0.3">
      <c r="A8" s="298"/>
      <c r="B8" s="299"/>
      <c r="C8" s="299"/>
      <c r="D8" s="300"/>
      <c r="E8" s="301"/>
      <c r="F8" s="299"/>
      <c r="G8" s="302" t="s">
        <v>20</v>
      </c>
      <c r="H8" s="303" t="s">
        <v>20</v>
      </c>
      <c r="I8" s="304" t="s">
        <v>21</v>
      </c>
      <c r="J8" s="305" t="s">
        <v>21</v>
      </c>
      <c r="K8" s="306"/>
      <c r="L8" s="307"/>
      <c r="M8" s="307"/>
      <c r="N8" s="308"/>
    </row>
    <row r="9" spans="1:14" ht="16.5" customHeight="1" thickTop="1" thickBot="1" x14ac:dyDescent="0.3">
      <c r="A9" s="309">
        <v>1</v>
      </c>
      <c r="B9" s="310" t="s">
        <v>100</v>
      </c>
      <c r="C9" s="311" t="s">
        <v>23</v>
      </c>
      <c r="D9" s="311" t="s">
        <v>24</v>
      </c>
      <c r="E9" s="312" t="s">
        <v>25</v>
      </c>
      <c r="F9" s="313" t="s">
        <v>26</v>
      </c>
      <c r="G9" s="313">
        <v>100</v>
      </c>
      <c r="H9" s="231">
        <f>((H48+H46+H44)/H42)*100</f>
        <v>100</v>
      </c>
      <c r="I9" s="313">
        <v>100</v>
      </c>
      <c r="J9" s="231">
        <f>((J48+J46+J44)/J42)*100</f>
        <v>100</v>
      </c>
      <c r="K9" s="314" t="s">
        <v>28</v>
      </c>
      <c r="L9" s="315"/>
      <c r="M9" s="316">
        <v>80</v>
      </c>
      <c r="N9" s="500" t="s">
        <v>119</v>
      </c>
    </row>
    <row r="10" spans="1:14" ht="48" customHeight="1" thickTop="1" thickBot="1" x14ac:dyDescent="0.3">
      <c r="A10" s="318"/>
      <c r="B10" s="319"/>
      <c r="C10" s="320"/>
      <c r="D10" s="320"/>
      <c r="E10" s="321"/>
      <c r="F10" s="322"/>
      <c r="G10" s="322"/>
      <c r="H10" s="139"/>
      <c r="I10" s="322"/>
      <c r="J10" s="139"/>
      <c r="K10" s="323">
        <v>80</v>
      </c>
      <c r="L10" s="324"/>
      <c r="M10" s="325">
        <v>85</v>
      </c>
      <c r="N10" s="500"/>
    </row>
    <row r="11" spans="1:14" ht="66.75" customHeight="1" thickTop="1" thickBot="1" x14ac:dyDescent="0.3">
      <c r="A11" s="318"/>
      <c r="B11" s="319"/>
      <c r="C11" s="320"/>
      <c r="D11" s="320"/>
      <c r="E11" s="321"/>
      <c r="F11" s="326"/>
      <c r="G11" s="326"/>
      <c r="H11" s="140"/>
      <c r="I11" s="326"/>
      <c r="J11" s="140"/>
      <c r="K11" s="327">
        <v>85</v>
      </c>
      <c r="L11" s="328"/>
      <c r="M11" s="325">
        <v>90</v>
      </c>
      <c r="N11" s="500"/>
    </row>
    <row r="12" spans="1:14" ht="113.25" customHeight="1" thickTop="1" thickBot="1" x14ac:dyDescent="0.3">
      <c r="A12" s="318"/>
      <c r="B12" s="319"/>
      <c r="C12" s="320"/>
      <c r="D12" s="320"/>
      <c r="E12" s="321"/>
      <c r="F12" s="329" t="s">
        <v>30</v>
      </c>
      <c r="G12" s="329">
        <v>100</v>
      </c>
      <c r="H12" s="96">
        <f>((H49+H47+H45)/H43)*100</f>
        <v>100</v>
      </c>
      <c r="I12" s="329">
        <v>100</v>
      </c>
      <c r="J12" s="96" t="e">
        <f>((J49+J47+J45)/J43)*100</f>
        <v>#DIV/0!</v>
      </c>
      <c r="K12" s="330">
        <v>90</v>
      </c>
      <c r="L12" s="331"/>
      <c r="M12" s="332">
        <v>100</v>
      </c>
      <c r="N12" s="501" t="s">
        <v>116</v>
      </c>
    </row>
    <row r="13" spans="1:14" ht="17.25" thickTop="1" thickBot="1" x14ac:dyDescent="0.3">
      <c r="A13" s="333">
        <v>2</v>
      </c>
      <c r="B13" s="334" t="s">
        <v>31</v>
      </c>
      <c r="C13" s="335" t="s">
        <v>23</v>
      </c>
      <c r="D13" s="336" t="s">
        <v>127</v>
      </c>
      <c r="E13" s="337" t="s">
        <v>33</v>
      </c>
      <c r="F13" s="338" t="s">
        <v>103</v>
      </c>
      <c r="G13" s="338">
        <v>100</v>
      </c>
      <c r="H13" s="266">
        <f>((H51+H52+H53+H54)/H55)*100</f>
        <v>104.44444444444446</v>
      </c>
      <c r="I13" s="338">
        <v>100</v>
      </c>
      <c r="J13" s="266" t="e">
        <f>((J51+J52++J54+J53)/J55)*100</f>
        <v>#DIV/0!</v>
      </c>
      <c r="K13" s="339"/>
      <c r="L13" s="340"/>
      <c r="M13" s="341"/>
      <c r="N13" s="342"/>
    </row>
    <row r="14" spans="1:14" ht="16.5" thickTop="1" x14ac:dyDescent="0.25">
      <c r="A14" s="343"/>
      <c r="B14" s="344"/>
      <c r="C14" s="345"/>
      <c r="D14" s="346"/>
      <c r="E14" s="347"/>
      <c r="F14" s="345"/>
      <c r="G14" s="345"/>
      <c r="H14" s="258"/>
      <c r="I14" s="345"/>
      <c r="J14" s="258"/>
      <c r="K14" s="348" t="s">
        <v>28</v>
      </c>
      <c r="L14" s="315"/>
      <c r="M14" s="349">
        <v>80</v>
      </c>
      <c r="N14" s="350"/>
    </row>
    <row r="15" spans="1:14" x14ac:dyDescent="0.25">
      <c r="A15" s="343"/>
      <c r="B15" s="344"/>
      <c r="C15" s="345"/>
      <c r="D15" s="346"/>
      <c r="E15" s="347"/>
      <c r="F15" s="345"/>
      <c r="G15" s="345"/>
      <c r="H15" s="258"/>
      <c r="I15" s="345"/>
      <c r="J15" s="258"/>
      <c r="K15" s="351">
        <v>80</v>
      </c>
      <c r="L15" s="324"/>
      <c r="M15" s="352">
        <v>85</v>
      </c>
      <c r="N15" s="350"/>
    </row>
    <row r="16" spans="1:14" x14ac:dyDescent="0.25">
      <c r="A16" s="343"/>
      <c r="B16" s="344"/>
      <c r="C16" s="345"/>
      <c r="D16" s="346"/>
      <c r="E16" s="347"/>
      <c r="F16" s="345"/>
      <c r="G16" s="345"/>
      <c r="H16" s="258"/>
      <c r="I16" s="345"/>
      <c r="J16" s="258"/>
      <c r="K16" s="353">
        <v>85</v>
      </c>
      <c r="L16" s="328"/>
      <c r="M16" s="352">
        <v>90</v>
      </c>
      <c r="N16" s="350"/>
    </row>
    <row r="17" spans="1:14" ht="16.5" thickBot="1" x14ac:dyDescent="0.3">
      <c r="A17" s="343"/>
      <c r="B17" s="344"/>
      <c r="C17" s="345"/>
      <c r="D17" s="346"/>
      <c r="E17" s="347"/>
      <c r="F17" s="345"/>
      <c r="G17" s="345"/>
      <c r="H17" s="258"/>
      <c r="I17" s="345"/>
      <c r="J17" s="258"/>
      <c r="K17" s="354">
        <v>90</v>
      </c>
      <c r="L17" s="331"/>
      <c r="M17" s="355">
        <v>100</v>
      </c>
      <c r="N17" s="350"/>
    </row>
    <row r="18" spans="1:14" ht="17.25" thickTop="1" thickBot="1" x14ac:dyDescent="0.3">
      <c r="A18" s="356"/>
      <c r="B18" s="357"/>
      <c r="C18" s="358"/>
      <c r="D18" s="359"/>
      <c r="E18" s="347"/>
      <c r="F18" s="358"/>
      <c r="G18" s="358"/>
      <c r="H18" s="259"/>
      <c r="I18" s="358"/>
      <c r="J18" s="259"/>
      <c r="K18" s="360"/>
      <c r="L18" s="361"/>
      <c r="M18" s="362"/>
      <c r="N18" s="350"/>
    </row>
    <row r="19" spans="1:14" ht="16.5" thickTop="1" x14ac:dyDescent="0.25">
      <c r="A19" s="318">
        <v>3</v>
      </c>
      <c r="B19" s="319" t="s">
        <v>35</v>
      </c>
      <c r="C19" s="320" t="s">
        <v>23</v>
      </c>
      <c r="D19" s="363" t="s">
        <v>111</v>
      </c>
      <c r="E19" s="364" t="s">
        <v>25</v>
      </c>
      <c r="F19" s="365" t="s">
        <v>26</v>
      </c>
      <c r="G19" s="365">
        <v>100</v>
      </c>
      <c r="H19" s="263">
        <f>((H62+H60+H58)/H56)*100</f>
        <v>108.05860805860806</v>
      </c>
      <c r="I19" s="365">
        <v>100</v>
      </c>
      <c r="J19" s="263">
        <f>((J62+J60+J58)/J56)*100</f>
        <v>106.02605863192183</v>
      </c>
      <c r="K19" s="366" t="s">
        <v>28</v>
      </c>
      <c r="L19" s="315"/>
      <c r="M19" s="316">
        <v>80</v>
      </c>
      <c r="N19" s="494" t="s">
        <v>126</v>
      </c>
    </row>
    <row r="20" spans="1:14" ht="88.5" customHeight="1" thickBot="1" x14ac:dyDescent="0.3">
      <c r="A20" s="318"/>
      <c r="B20" s="319"/>
      <c r="C20" s="320"/>
      <c r="D20" s="363"/>
      <c r="E20" s="367"/>
      <c r="F20" s="322"/>
      <c r="G20" s="322"/>
      <c r="H20" s="264"/>
      <c r="I20" s="322"/>
      <c r="J20" s="264"/>
      <c r="K20" s="323">
        <v>80</v>
      </c>
      <c r="L20" s="324"/>
      <c r="M20" s="325">
        <v>85</v>
      </c>
      <c r="N20" s="495"/>
    </row>
    <row r="21" spans="1:14" ht="17.25" thickTop="1" thickBot="1" x14ac:dyDescent="0.3">
      <c r="A21" s="318"/>
      <c r="B21" s="319"/>
      <c r="C21" s="320"/>
      <c r="D21" s="363"/>
      <c r="E21" s="367"/>
      <c r="F21" s="326"/>
      <c r="G21" s="326"/>
      <c r="H21" s="265"/>
      <c r="I21" s="326"/>
      <c r="J21" s="265"/>
      <c r="K21" s="323">
        <v>85</v>
      </c>
      <c r="L21" s="368"/>
      <c r="M21" s="325">
        <v>90</v>
      </c>
      <c r="N21" s="492" t="s">
        <v>114</v>
      </c>
    </row>
    <row r="22" spans="1:14" ht="56.25" customHeight="1" thickTop="1" thickBot="1" x14ac:dyDescent="0.3">
      <c r="A22" s="318"/>
      <c r="B22" s="319"/>
      <c r="C22" s="320"/>
      <c r="D22" s="363"/>
      <c r="E22" s="367"/>
      <c r="F22" s="329" t="s">
        <v>30</v>
      </c>
      <c r="G22" s="329">
        <v>100</v>
      </c>
      <c r="H22" s="65">
        <f>((H63+H59+H61)/H57)*100</f>
        <v>102.93040293040292</v>
      </c>
      <c r="I22" s="329">
        <v>100</v>
      </c>
      <c r="J22" s="65" t="e">
        <f>((J63+J59+J61)/J57)*100</f>
        <v>#DIV/0!</v>
      </c>
      <c r="K22" s="369">
        <v>90</v>
      </c>
      <c r="L22" s="370"/>
      <c r="M22" s="371">
        <v>100</v>
      </c>
      <c r="N22" s="493"/>
    </row>
    <row r="23" spans="1:14" ht="17.25" thickTop="1" thickBot="1" x14ac:dyDescent="0.3">
      <c r="A23" s="333">
        <v>4</v>
      </c>
      <c r="B23" s="334" t="s">
        <v>38</v>
      </c>
      <c r="C23" s="335" t="s">
        <v>23</v>
      </c>
      <c r="D23" s="335" t="s">
        <v>39</v>
      </c>
      <c r="E23" s="337" t="s">
        <v>33</v>
      </c>
      <c r="F23" s="372" t="s">
        <v>103</v>
      </c>
      <c r="G23" s="373">
        <v>100</v>
      </c>
      <c r="H23" s="257">
        <f>(H64/H65)*100</f>
        <v>30.337078651685395</v>
      </c>
      <c r="I23" s="373">
        <v>100</v>
      </c>
      <c r="J23" s="257" t="e">
        <f>(J64/J65)*100</f>
        <v>#DIV/0!</v>
      </c>
      <c r="K23" s="374"/>
      <c r="L23" s="375"/>
      <c r="M23" s="376"/>
      <c r="N23" s="350"/>
    </row>
    <row r="24" spans="1:14" ht="16.5" thickTop="1" x14ac:dyDescent="0.25">
      <c r="A24" s="343"/>
      <c r="B24" s="344"/>
      <c r="C24" s="345"/>
      <c r="D24" s="345"/>
      <c r="E24" s="347"/>
      <c r="F24" s="377"/>
      <c r="G24" s="378"/>
      <c r="H24" s="258"/>
      <c r="I24" s="378"/>
      <c r="J24" s="258"/>
      <c r="K24" s="348" t="s">
        <v>28</v>
      </c>
      <c r="L24" s="315"/>
      <c r="M24" s="349">
        <v>80</v>
      </c>
      <c r="N24" s="350"/>
    </row>
    <row r="25" spans="1:14" x14ac:dyDescent="0.25">
      <c r="A25" s="343"/>
      <c r="B25" s="344"/>
      <c r="C25" s="345"/>
      <c r="D25" s="345"/>
      <c r="E25" s="347"/>
      <c r="F25" s="377"/>
      <c r="G25" s="378"/>
      <c r="H25" s="258"/>
      <c r="I25" s="378"/>
      <c r="J25" s="258"/>
      <c r="K25" s="351">
        <v>80</v>
      </c>
      <c r="L25" s="324"/>
      <c r="M25" s="352">
        <v>85</v>
      </c>
      <c r="N25" s="350"/>
    </row>
    <row r="26" spans="1:14" x14ac:dyDescent="0.25">
      <c r="A26" s="343"/>
      <c r="B26" s="344"/>
      <c r="C26" s="345"/>
      <c r="D26" s="345"/>
      <c r="E26" s="347"/>
      <c r="F26" s="377"/>
      <c r="G26" s="378"/>
      <c r="H26" s="258"/>
      <c r="I26" s="378"/>
      <c r="J26" s="258"/>
      <c r="K26" s="379">
        <v>85</v>
      </c>
      <c r="L26" s="380"/>
      <c r="M26" s="352">
        <v>90</v>
      </c>
      <c r="N26" s="350"/>
    </row>
    <row r="27" spans="1:14" ht="16.5" thickBot="1" x14ac:dyDescent="0.3">
      <c r="A27" s="343"/>
      <c r="B27" s="344"/>
      <c r="C27" s="345"/>
      <c r="D27" s="345"/>
      <c r="E27" s="347"/>
      <c r="F27" s="377"/>
      <c r="G27" s="378"/>
      <c r="H27" s="258"/>
      <c r="I27" s="378"/>
      <c r="J27" s="258"/>
      <c r="K27" s="354">
        <v>90</v>
      </c>
      <c r="L27" s="331"/>
      <c r="M27" s="355">
        <v>100</v>
      </c>
      <c r="N27" s="350"/>
    </row>
    <row r="28" spans="1:14" ht="17.25" thickTop="1" thickBot="1" x14ac:dyDescent="0.3">
      <c r="A28" s="343"/>
      <c r="B28" s="344"/>
      <c r="C28" s="345"/>
      <c r="D28" s="345"/>
      <c r="E28" s="347"/>
      <c r="F28" s="377"/>
      <c r="G28" s="378"/>
      <c r="H28" s="258"/>
      <c r="I28" s="378"/>
      <c r="J28" s="258"/>
      <c r="K28" s="381"/>
      <c r="L28" s="382"/>
      <c r="M28" s="383"/>
      <c r="N28" s="350"/>
    </row>
    <row r="29" spans="1:14" ht="17.25" thickTop="1" thickBot="1" x14ac:dyDescent="0.3">
      <c r="A29" s="343"/>
      <c r="B29" s="344"/>
      <c r="C29" s="345"/>
      <c r="D29" s="345"/>
      <c r="E29" s="347"/>
      <c r="F29" s="384"/>
      <c r="G29" s="385"/>
      <c r="H29" s="259"/>
      <c r="I29" s="385"/>
      <c r="J29" s="259"/>
      <c r="K29" s="360"/>
      <c r="L29" s="361"/>
      <c r="M29" s="362"/>
      <c r="N29" s="350"/>
    </row>
    <row r="30" spans="1:14" ht="16.5" thickTop="1" x14ac:dyDescent="0.25">
      <c r="A30" s="386">
        <v>5</v>
      </c>
      <c r="B30" s="387" t="s">
        <v>41</v>
      </c>
      <c r="C30" s="365" t="s">
        <v>23</v>
      </c>
      <c r="D30" s="388" t="s">
        <v>112</v>
      </c>
      <c r="E30" s="364" t="s">
        <v>25</v>
      </c>
      <c r="F30" s="365" t="s">
        <v>26</v>
      </c>
      <c r="G30" s="365">
        <v>100</v>
      </c>
      <c r="H30" s="138">
        <f>((H66+H68+H70)/(H72+H70))*100</f>
        <v>100</v>
      </c>
      <c r="I30" s="365">
        <v>100</v>
      </c>
      <c r="J30" s="138">
        <f>((J66+J68+J70)/(J72+J70))*100</f>
        <v>100</v>
      </c>
      <c r="K30" s="314" t="s">
        <v>28</v>
      </c>
      <c r="L30" s="315"/>
      <c r="M30" s="316">
        <v>80</v>
      </c>
      <c r="N30" s="317" t="s">
        <v>128</v>
      </c>
    </row>
    <row r="31" spans="1:14" ht="45.75" customHeight="1" x14ac:dyDescent="0.25">
      <c r="A31" s="318"/>
      <c r="B31" s="389"/>
      <c r="C31" s="322"/>
      <c r="D31" s="390"/>
      <c r="E31" s="367"/>
      <c r="F31" s="322"/>
      <c r="G31" s="322"/>
      <c r="H31" s="139"/>
      <c r="I31" s="322"/>
      <c r="J31" s="139"/>
      <c r="K31" s="323">
        <v>80</v>
      </c>
      <c r="L31" s="324"/>
      <c r="M31" s="325">
        <v>85</v>
      </c>
      <c r="N31" s="317"/>
    </row>
    <row r="32" spans="1:14" ht="16.5" thickBot="1" x14ac:dyDescent="0.3">
      <c r="A32" s="318"/>
      <c r="B32" s="389"/>
      <c r="C32" s="322"/>
      <c r="D32" s="390"/>
      <c r="E32" s="367"/>
      <c r="F32" s="326"/>
      <c r="G32" s="326"/>
      <c r="H32" s="140"/>
      <c r="I32" s="326"/>
      <c r="J32" s="140"/>
      <c r="K32" s="323">
        <v>85</v>
      </c>
      <c r="L32" s="368"/>
      <c r="M32" s="325">
        <v>90</v>
      </c>
      <c r="N32" s="391" t="s">
        <v>114</v>
      </c>
    </row>
    <row r="33" spans="1:14" ht="57" customHeight="1" thickTop="1" thickBot="1" x14ac:dyDescent="0.3">
      <c r="A33" s="318"/>
      <c r="B33" s="389"/>
      <c r="C33" s="322"/>
      <c r="D33" s="390"/>
      <c r="E33" s="367"/>
      <c r="F33" s="329" t="s">
        <v>30</v>
      </c>
      <c r="G33" s="329">
        <v>100</v>
      </c>
      <c r="H33" s="65">
        <f>((H67+H69+H71)/(H73+H71))*100</f>
        <v>100</v>
      </c>
      <c r="I33" s="329">
        <v>100</v>
      </c>
      <c r="J33" s="65" t="e">
        <f>((J67+J69+J71)/(J73+J71))*100</f>
        <v>#DIV/0!</v>
      </c>
      <c r="K33" s="330">
        <v>90</v>
      </c>
      <c r="L33" s="331"/>
      <c r="M33" s="332">
        <v>100</v>
      </c>
      <c r="N33" s="496"/>
    </row>
    <row r="34" spans="1:14" ht="17.25" thickTop="1" thickBot="1" x14ac:dyDescent="0.3">
      <c r="A34" s="333">
        <v>6</v>
      </c>
      <c r="B34" s="334" t="s">
        <v>44</v>
      </c>
      <c r="C34" s="335" t="s">
        <v>23</v>
      </c>
      <c r="D34" s="335" t="s">
        <v>108</v>
      </c>
      <c r="E34" s="337" t="s">
        <v>33</v>
      </c>
      <c r="F34" s="335" t="s">
        <v>103</v>
      </c>
      <c r="G34" s="335">
        <v>100</v>
      </c>
      <c r="H34" s="241">
        <f>((H74-H75)/H74)*100</f>
        <v>100</v>
      </c>
      <c r="I34" s="335">
        <v>100</v>
      </c>
      <c r="J34" s="257" t="e">
        <f>((J74-J75)/J74)*100</f>
        <v>#DIV/0!</v>
      </c>
      <c r="K34" s="392"/>
      <c r="L34" s="393"/>
      <c r="M34" s="394"/>
      <c r="N34" s="482"/>
    </row>
    <row r="35" spans="1:14" ht="16.5" thickTop="1" x14ac:dyDescent="0.25">
      <c r="A35" s="343"/>
      <c r="B35" s="344"/>
      <c r="C35" s="345"/>
      <c r="D35" s="345"/>
      <c r="E35" s="347"/>
      <c r="F35" s="345"/>
      <c r="G35" s="345"/>
      <c r="H35" s="242"/>
      <c r="I35" s="345"/>
      <c r="J35" s="258"/>
      <c r="K35" s="348" t="s">
        <v>28</v>
      </c>
      <c r="L35" s="315"/>
      <c r="M35" s="349">
        <v>80</v>
      </c>
      <c r="N35" s="350"/>
    </row>
    <row r="36" spans="1:14" x14ac:dyDescent="0.25">
      <c r="A36" s="343"/>
      <c r="B36" s="344"/>
      <c r="C36" s="345"/>
      <c r="D36" s="345"/>
      <c r="E36" s="347"/>
      <c r="F36" s="345"/>
      <c r="G36" s="345"/>
      <c r="H36" s="242"/>
      <c r="I36" s="345"/>
      <c r="J36" s="258"/>
      <c r="K36" s="351">
        <v>80</v>
      </c>
      <c r="L36" s="324"/>
      <c r="M36" s="352">
        <v>85</v>
      </c>
      <c r="N36" s="350"/>
    </row>
    <row r="37" spans="1:14" x14ac:dyDescent="0.25">
      <c r="A37" s="343"/>
      <c r="B37" s="344"/>
      <c r="C37" s="345"/>
      <c r="D37" s="345"/>
      <c r="E37" s="347"/>
      <c r="F37" s="345"/>
      <c r="G37" s="345"/>
      <c r="H37" s="242"/>
      <c r="I37" s="345"/>
      <c r="J37" s="258"/>
      <c r="K37" s="379">
        <v>85</v>
      </c>
      <c r="L37" s="380"/>
      <c r="M37" s="352">
        <v>90</v>
      </c>
      <c r="N37" s="350"/>
    </row>
    <row r="38" spans="1:14" ht="16.5" thickBot="1" x14ac:dyDescent="0.3">
      <c r="A38" s="343"/>
      <c r="B38" s="344"/>
      <c r="C38" s="345"/>
      <c r="D38" s="345"/>
      <c r="E38" s="347"/>
      <c r="F38" s="345"/>
      <c r="G38" s="345"/>
      <c r="H38" s="242"/>
      <c r="I38" s="345"/>
      <c r="J38" s="258"/>
      <c r="K38" s="354">
        <v>90</v>
      </c>
      <c r="L38" s="370"/>
      <c r="M38" s="395">
        <v>100</v>
      </c>
      <c r="N38" s="350"/>
    </row>
    <row r="39" spans="1:14" x14ac:dyDescent="0.25">
      <c r="A39" s="343"/>
      <c r="B39" s="344"/>
      <c r="C39" s="345"/>
      <c r="D39" s="345"/>
      <c r="E39" s="347"/>
      <c r="F39" s="345"/>
      <c r="G39" s="345"/>
      <c r="H39" s="243"/>
      <c r="I39" s="345"/>
      <c r="J39" s="267"/>
      <c r="K39" s="396"/>
      <c r="L39" s="397"/>
      <c r="M39" s="398"/>
      <c r="N39" s="399"/>
    </row>
    <row r="40" spans="1:14" ht="16.5" thickBot="1" x14ac:dyDescent="0.3">
      <c r="A40" s="343"/>
      <c r="B40" s="344"/>
      <c r="C40" s="345"/>
      <c r="D40" s="345"/>
      <c r="E40" s="347"/>
      <c r="F40" s="358"/>
      <c r="G40" s="358"/>
      <c r="H40" s="243"/>
      <c r="I40" s="358"/>
      <c r="J40" s="267"/>
      <c r="K40" s="400"/>
      <c r="L40" s="401"/>
      <c r="M40" s="402"/>
      <c r="N40" s="497"/>
    </row>
    <row r="41" spans="1:14" ht="16.5" thickBot="1" x14ac:dyDescent="0.3">
      <c r="A41" s="403" t="s">
        <v>47</v>
      </c>
      <c r="B41" s="404"/>
      <c r="C41" s="404"/>
      <c r="D41" s="404"/>
      <c r="E41" s="404"/>
      <c r="F41" s="404"/>
      <c r="G41" s="404"/>
      <c r="H41" s="404"/>
      <c r="I41" s="404"/>
      <c r="J41" s="404"/>
      <c r="K41" s="404"/>
      <c r="L41" s="404"/>
      <c r="M41" s="404"/>
      <c r="N41" s="405"/>
    </row>
    <row r="42" spans="1:14" ht="16.5" thickBot="1" x14ac:dyDescent="0.3">
      <c r="A42" s="406" t="s">
        <v>48</v>
      </c>
      <c r="B42" s="322" t="s">
        <v>49</v>
      </c>
      <c r="C42" s="322" t="s">
        <v>50</v>
      </c>
      <c r="D42" s="322" t="s">
        <v>51</v>
      </c>
      <c r="E42" s="322" t="s">
        <v>25</v>
      </c>
      <c r="F42" s="24" t="s">
        <v>52</v>
      </c>
      <c r="G42" s="407"/>
      <c r="H42" s="103">
        <v>111</v>
      </c>
      <c r="I42" s="407"/>
      <c r="J42" s="407">
        <v>122</v>
      </c>
      <c r="K42" s="408"/>
      <c r="L42" s="408"/>
      <c r="M42" s="408"/>
      <c r="N42" s="409"/>
    </row>
    <row r="43" spans="1:14" ht="17.25" thickTop="1" thickBot="1" x14ac:dyDescent="0.3">
      <c r="A43" s="406"/>
      <c r="B43" s="322"/>
      <c r="C43" s="322"/>
      <c r="D43" s="326"/>
      <c r="E43" s="322"/>
      <c r="F43" s="25" t="s">
        <v>53</v>
      </c>
      <c r="G43" s="410"/>
      <c r="H43" s="411">
        <v>112</v>
      </c>
      <c r="I43" s="410"/>
      <c r="J43" s="410"/>
      <c r="K43" s="412"/>
      <c r="L43" s="413"/>
      <c r="M43" s="413"/>
      <c r="N43" s="414"/>
    </row>
    <row r="44" spans="1:14" ht="17.25" thickTop="1" thickBot="1" x14ac:dyDescent="0.3">
      <c r="A44" s="406" t="s">
        <v>54</v>
      </c>
      <c r="B44" s="415" t="s">
        <v>55</v>
      </c>
      <c r="C44" s="415" t="s">
        <v>50</v>
      </c>
      <c r="D44" s="416" t="s">
        <v>51</v>
      </c>
      <c r="E44" s="416" t="s">
        <v>25</v>
      </c>
      <c r="F44" s="24" t="s">
        <v>52</v>
      </c>
      <c r="G44" s="407"/>
      <c r="H44" s="104">
        <v>0</v>
      </c>
      <c r="I44" s="407"/>
      <c r="J44" s="407">
        <v>0</v>
      </c>
      <c r="K44" s="412"/>
      <c r="L44" s="413"/>
      <c r="M44" s="413"/>
      <c r="N44" s="414"/>
    </row>
    <row r="45" spans="1:14" ht="17.25" thickTop="1" thickBot="1" x14ac:dyDescent="0.3">
      <c r="A45" s="406"/>
      <c r="B45" s="415"/>
      <c r="C45" s="415"/>
      <c r="D45" s="326"/>
      <c r="E45" s="322"/>
      <c r="F45" s="25" t="s">
        <v>53</v>
      </c>
      <c r="G45" s="410"/>
      <c r="H45" s="99">
        <v>0</v>
      </c>
      <c r="I45" s="410"/>
      <c r="J45" s="410"/>
      <c r="K45" s="412"/>
      <c r="L45" s="413"/>
      <c r="M45" s="413"/>
      <c r="N45" s="414"/>
    </row>
    <row r="46" spans="1:14" ht="17.25" thickTop="1" thickBot="1" x14ac:dyDescent="0.3">
      <c r="A46" s="406" t="s">
        <v>56</v>
      </c>
      <c r="B46" s="415" t="s">
        <v>57</v>
      </c>
      <c r="C46" s="415" t="s">
        <v>50</v>
      </c>
      <c r="D46" s="416" t="s">
        <v>58</v>
      </c>
      <c r="E46" s="416" t="s">
        <v>25</v>
      </c>
      <c r="F46" s="24" t="s">
        <v>52</v>
      </c>
      <c r="G46" s="407"/>
      <c r="H46" s="104">
        <v>66</v>
      </c>
      <c r="I46" s="407"/>
      <c r="J46" s="407">
        <v>78</v>
      </c>
      <c r="K46" s="412"/>
      <c r="L46" s="413"/>
      <c r="M46" s="413"/>
      <c r="N46" s="414"/>
    </row>
    <row r="47" spans="1:14" ht="39" customHeight="1" thickTop="1" thickBot="1" x14ac:dyDescent="0.3">
      <c r="A47" s="406"/>
      <c r="B47" s="415"/>
      <c r="C47" s="415"/>
      <c r="D47" s="326"/>
      <c r="E47" s="326"/>
      <c r="F47" s="25" t="s">
        <v>53</v>
      </c>
      <c r="G47" s="410"/>
      <c r="H47" s="99">
        <v>67</v>
      </c>
      <c r="I47" s="410"/>
      <c r="J47" s="410"/>
      <c r="K47" s="412"/>
      <c r="L47" s="413"/>
      <c r="M47" s="413"/>
      <c r="N47" s="414"/>
    </row>
    <row r="48" spans="1:14" ht="17.25" thickTop="1" thickBot="1" x14ac:dyDescent="0.3">
      <c r="A48" s="406" t="s">
        <v>59</v>
      </c>
      <c r="B48" s="415" t="s">
        <v>60</v>
      </c>
      <c r="C48" s="415" t="s">
        <v>50</v>
      </c>
      <c r="D48" s="416" t="s">
        <v>58</v>
      </c>
      <c r="E48" s="417" t="s">
        <v>25</v>
      </c>
      <c r="F48" s="25" t="s">
        <v>52</v>
      </c>
      <c r="G48" s="407"/>
      <c r="H48" s="104">
        <v>45</v>
      </c>
      <c r="I48" s="407"/>
      <c r="J48" s="407">
        <v>44</v>
      </c>
      <c r="K48" s="412"/>
      <c r="L48" s="413"/>
      <c r="M48" s="413"/>
      <c r="N48" s="414"/>
    </row>
    <row r="49" spans="1:14" ht="17.25" thickTop="1" thickBot="1" x14ac:dyDescent="0.3">
      <c r="A49" s="406"/>
      <c r="B49" s="415"/>
      <c r="C49" s="415"/>
      <c r="D49" s="326"/>
      <c r="E49" s="417"/>
      <c r="F49" s="418" t="s">
        <v>53</v>
      </c>
      <c r="G49" s="419"/>
      <c r="H49" s="102">
        <v>45</v>
      </c>
      <c r="I49" s="419"/>
      <c r="J49" s="419"/>
      <c r="K49" s="412"/>
      <c r="L49" s="413"/>
      <c r="M49" s="413"/>
      <c r="N49" s="414"/>
    </row>
    <row r="50" spans="1:14" ht="33" thickTop="1" thickBot="1" x14ac:dyDescent="0.3">
      <c r="A50" s="421" t="s">
        <v>61</v>
      </c>
      <c r="B50" s="422" t="s">
        <v>62</v>
      </c>
      <c r="C50" s="423" t="s">
        <v>50</v>
      </c>
      <c r="D50" s="424" t="s">
        <v>58</v>
      </c>
      <c r="E50" s="425" t="s">
        <v>33</v>
      </c>
      <c r="F50" s="426"/>
      <c r="G50" s="427"/>
      <c r="H50" s="476">
        <v>45</v>
      </c>
      <c r="I50" s="427"/>
      <c r="J50" s="427"/>
      <c r="K50" s="429"/>
      <c r="L50" s="429"/>
      <c r="M50" s="429"/>
      <c r="N50" s="430"/>
    </row>
    <row r="51" spans="1:14" ht="33" thickTop="1" thickBot="1" x14ac:dyDescent="0.3">
      <c r="A51" s="431" t="s">
        <v>63</v>
      </c>
      <c r="B51" s="94" t="s">
        <v>64</v>
      </c>
      <c r="C51" s="432" t="s">
        <v>50</v>
      </c>
      <c r="D51" s="433" t="s">
        <v>58</v>
      </c>
      <c r="E51" s="434" t="s">
        <v>65</v>
      </c>
      <c r="F51" s="435"/>
      <c r="G51" s="436"/>
      <c r="H51" s="477">
        <v>26</v>
      </c>
      <c r="I51" s="436"/>
      <c r="J51" s="436"/>
      <c r="K51" s="429"/>
      <c r="L51" s="429"/>
      <c r="M51" s="429"/>
      <c r="N51" s="430"/>
    </row>
    <row r="52" spans="1:14" ht="33" thickTop="1" thickBot="1" x14ac:dyDescent="0.3">
      <c r="A52" s="431" t="s">
        <v>66</v>
      </c>
      <c r="B52" s="94" t="s">
        <v>67</v>
      </c>
      <c r="C52" s="438" t="s">
        <v>50</v>
      </c>
      <c r="D52" s="439" t="s">
        <v>58</v>
      </c>
      <c r="E52" s="434" t="s">
        <v>65</v>
      </c>
      <c r="F52" s="435"/>
      <c r="G52" s="436"/>
      <c r="H52" s="477">
        <v>16</v>
      </c>
      <c r="I52" s="436"/>
      <c r="J52" s="436"/>
      <c r="K52" s="429"/>
      <c r="L52" s="429"/>
      <c r="M52" s="429"/>
      <c r="N52" s="430"/>
    </row>
    <row r="53" spans="1:14" ht="33" thickTop="1" thickBot="1" x14ac:dyDescent="0.3">
      <c r="A53" s="440" t="s">
        <v>68</v>
      </c>
      <c r="B53" s="94" t="s">
        <v>69</v>
      </c>
      <c r="C53" s="432" t="s">
        <v>50</v>
      </c>
      <c r="D53" s="441" t="s">
        <v>58</v>
      </c>
      <c r="E53" s="434" t="s">
        <v>65</v>
      </c>
      <c r="F53" s="435"/>
      <c r="G53" s="436"/>
      <c r="H53" s="477">
        <v>0</v>
      </c>
      <c r="I53" s="436"/>
      <c r="J53" s="436"/>
      <c r="K53" s="429"/>
      <c r="L53" s="429"/>
      <c r="M53" s="429"/>
      <c r="N53" s="430"/>
    </row>
    <row r="54" spans="1:14" ht="48.75" thickTop="1" thickBot="1" x14ac:dyDescent="0.3">
      <c r="A54" s="440" t="s">
        <v>70</v>
      </c>
      <c r="B54" s="94" t="s">
        <v>71</v>
      </c>
      <c r="C54" s="432" t="s">
        <v>50</v>
      </c>
      <c r="D54" s="441" t="s">
        <v>58</v>
      </c>
      <c r="E54" s="434" t="s">
        <v>33</v>
      </c>
      <c r="F54" s="435"/>
      <c r="G54" s="436"/>
      <c r="H54" s="477">
        <v>5</v>
      </c>
      <c r="I54" s="436"/>
      <c r="J54" s="436"/>
      <c r="K54" s="429"/>
      <c r="L54" s="429"/>
      <c r="M54" s="429"/>
      <c r="N54" s="430"/>
    </row>
    <row r="55" spans="1:14" ht="33" thickTop="1" thickBot="1" x14ac:dyDescent="0.3">
      <c r="A55" s="442" t="s">
        <v>72</v>
      </c>
      <c r="B55" s="443" t="s">
        <v>73</v>
      </c>
      <c r="C55" s="444" t="s">
        <v>50</v>
      </c>
      <c r="D55" s="439" t="s">
        <v>58</v>
      </c>
      <c r="E55" s="434" t="s">
        <v>65</v>
      </c>
      <c r="F55" s="435"/>
      <c r="G55" s="436"/>
      <c r="H55" s="477">
        <v>45</v>
      </c>
      <c r="I55" s="436"/>
      <c r="J55" s="436"/>
      <c r="K55" s="429"/>
      <c r="L55" s="429"/>
      <c r="M55" s="429"/>
      <c r="N55" s="430"/>
    </row>
    <row r="56" spans="1:14" ht="17.25" thickTop="1" thickBot="1" x14ac:dyDescent="0.3">
      <c r="A56" s="445" t="s">
        <v>74</v>
      </c>
      <c r="B56" s="446" t="s">
        <v>75</v>
      </c>
      <c r="C56" s="326" t="s">
        <v>50</v>
      </c>
      <c r="D56" s="365" t="s">
        <v>51</v>
      </c>
      <c r="E56" s="417" t="s">
        <v>25</v>
      </c>
      <c r="F56" s="24" t="s">
        <v>52</v>
      </c>
      <c r="G56" s="407"/>
      <c r="H56" s="97">
        <v>546</v>
      </c>
      <c r="I56" s="407"/>
      <c r="J56" s="407">
        <v>614</v>
      </c>
      <c r="K56" s="412"/>
      <c r="L56" s="413"/>
      <c r="M56" s="413"/>
      <c r="N56" s="414"/>
    </row>
    <row r="57" spans="1:14" ht="17.25" thickTop="1" thickBot="1" x14ac:dyDescent="0.3">
      <c r="A57" s="445"/>
      <c r="B57" s="414"/>
      <c r="C57" s="415"/>
      <c r="D57" s="326"/>
      <c r="E57" s="417"/>
      <c r="F57" s="25" t="s">
        <v>53</v>
      </c>
      <c r="G57" s="447"/>
      <c r="H57" s="98">
        <v>546</v>
      </c>
      <c r="I57" s="447"/>
      <c r="J57" s="447"/>
      <c r="K57" s="412"/>
      <c r="L57" s="413"/>
      <c r="M57" s="413"/>
      <c r="N57" s="414"/>
    </row>
    <row r="58" spans="1:14" ht="17.25" thickTop="1" thickBot="1" x14ac:dyDescent="0.3">
      <c r="A58" s="445" t="s">
        <v>76</v>
      </c>
      <c r="B58" s="414" t="s">
        <v>77</v>
      </c>
      <c r="C58" s="415" t="s">
        <v>50</v>
      </c>
      <c r="D58" s="416" t="s">
        <v>51</v>
      </c>
      <c r="E58" s="416" t="s">
        <v>25</v>
      </c>
      <c r="F58" s="25" t="s">
        <v>52</v>
      </c>
      <c r="G58" s="447"/>
      <c r="H58" s="99">
        <v>44</v>
      </c>
      <c r="I58" s="447"/>
      <c r="J58" s="447">
        <v>37</v>
      </c>
      <c r="K58" s="412"/>
      <c r="L58" s="413"/>
      <c r="M58" s="413"/>
      <c r="N58" s="414"/>
    </row>
    <row r="59" spans="1:14" ht="17.25" thickTop="1" thickBot="1" x14ac:dyDescent="0.3">
      <c r="A59" s="445"/>
      <c r="B59" s="414"/>
      <c r="C59" s="415"/>
      <c r="D59" s="326"/>
      <c r="E59" s="322"/>
      <c r="F59" s="25" t="s">
        <v>53</v>
      </c>
      <c r="G59" s="447"/>
      <c r="H59" s="99">
        <v>16</v>
      </c>
      <c r="I59" s="447"/>
      <c r="J59" s="447"/>
      <c r="K59" s="412"/>
      <c r="L59" s="413"/>
      <c r="M59" s="413"/>
      <c r="N59" s="414"/>
    </row>
    <row r="60" spans="1:14" ht="17.25" thickTop="1" thickBot="1" x14ac:dyDescent="0.3">
      <c r="A60" s="445" t="s">
        <v>78</v>
      </c>
      <c r="B60" s="414" t="s">
        <v>79</v>
      </c>
      <c r="C60" s="415" t="s">
        <v>50</v>
      </c>
      <c r="D60" s="416" t="s">
        <v>58</v>
      </c>
      <c r="E60" s="416" t="s">
        <v>25</v>
      </c>
      <c r="F60" s="25" t="s">
        <v>52</v>
      </c>
      <c r="G60" s="447"/>
      <c r="H60" s="99">
        <v>126</v>
      </c>
      <c r="I60" s="447"/>
      <c r="J60" s="447">
        <v>116</v>
      </c>
      <c r="K60" s="412"/>
      <c r="L60" s="413"/>
      <c r="M60" s="413"/>
      <c r="N60" s="414"/>
    </row>
    <row r="61" spans="1:14" ht="17.25" thickTop="1" thickBot="1" x14ac:dyDescent="0.3">
      <c r="A61" s="445"/>
      <c r="B61" s="414"/>
      <c r="C61" s="415"/>
      <c r="D61" s="326"/>
      <c r="E61" s="326"/>
      <c r="F61" s="25" t="s">
        <v>53</v>
      </c>
      <c r="G61" s="447"/>
      <c r="H61" s="100">
        <v>101</v>
      </c>
      <c r="I61" s="447"/>
      <c r="J61" s="447"/>
      <c r="K61" s="412"/>
      <c r="L61" s="413"/>
      <c r="M61" s="413"/>
      <c r="N61" s="414"/>
    </row>
    <row r="62" spans="1:14" ht="17.25" thickTop="1" thickBot="1" x14ac:dyDescent="0.3">
      <c r="A62" s="445" t="s">
        <v>80</v>
      </c>
      <c r="B62" s="414" t="s">
        <v>81</v>
      </c>
      <c r="C62" s="415" t="s">
        <v>50</v>
      </c>
      <c r="D62" s="416" t="s">
        <v>58</v>
      </c>
      <c r="E62" s="417" t="s">
        <v>25</v>
      </c>
      <c r="F62" s="25" t="s">
        <v>52</v>
      </c>
      <c r="G62" s="447"/>
      <c r="H62" s="105">
        <v>420</v>
      </c>
      <c r="I62" s="447"/>
      <c r="J62" s="447">
        <v>498</v>
      </c>
      <c r="K62" s="412"/>
      <c r="L62" s="413"/>
      <c r="M62" s="413"/>
      <c r="N62" s="414"/>
    </row>
    <row r="63" spans="1:14" ht="17.25" thickTop="1" thickBot="1" x14ac:dyDescent="0.3">
      <c r="A63" s="445"/>
      <c r="B63" s="414"/>
      <c r="C63" s="415"/>
      <c r="D63" s="326"/>
      <c r="E63" s="417"/>
      <c r="F63" s="418" t="s">
        <v>53</v>
      </c>
      <c r="G63" s="419"/>
      <c r="H63" s="102">
        <v>445</v>
      </c>
      <c r="I63" s="419"/>
      <c r="J63" s="419"/>
      <c r="K63" s="412"/>
      <c r="L63" s="413"/>
      <c r="M63" s="413"/>
      <c r="N63" s="414"/>
    </row>
    <row r="64" spans="1:14" ht="48.75" thickTop="1" thickBot="1" x14ac:dyDescent="0.3">
      <c r="A64" s="449" t="s">
        <v>82</v>
      </c>
      <c r="B64" s="450" t="s">
        <v>83</v>
      </c>
      <c r="C64" s="451" t="s">
        <v>50</v>
      </c>
      <c r="D64" s="452" t="s">
        <v>58</v>
      </c>
      <c r="E64" s="453" t="s">
        <v>33</v>
      </c>
      <c r="F64" s="454"/>
      <c r="G64" s="455"/>
      <c r="H64" s="456">
        <v>135</v>
      </c>
      <c r="I64" s="455"/>
      <c r="J64" s="455"/>
      <c r="K64" s="457"/>
      <c r="L64" s="457"/>
      <c r="M64" s="457"/>
      <c r="N64" s="458"/>
    </row>
    <row r="65" spans="1:14" ht="33" thickTop="1" thickBot="1" x14ac:dyDescent="0.3">
      <c r="A65" s="459" t="s">
        <v>84</v>
      </c>
      <c r="B65" s="460" t="s">
        <v>85</v>
      </c>
      <c r="C65" s="90" t="s">
        <v>50</v>
      </c>
      <c r="D65" s="460" t="s">
        <v>58</v>
      </c>
      <c r="E65" s="461" t="s">
        <v>33</v>
      </c>
      <c r="F65" s="462"/>
      <c r="G65" s="463"/>
      <c r="H65" s="464">
        <v>445</v>
      </c>
      <c r="I65" s="463"/>
      <c r="J65" s="463"/>
      <c r="K65" s="457"/>
      <c r="L65" s="457"/>
      <c r="M65" s="457"/>
      <c r="N65" s="458"/>
    </row>
    <row r="66" spans="1:14" ht="17.25" thickTop="1" thickBot="1" x14ac:dyDescent="0.3">
      <c r="A66" s="465" t="s">
        <v>86</v>
      </c>
      <c r="B66" s="466" t="s">
        <v>87</v>
      </c>
      <c r="C66" s="326" t="s">
        <v>50</v>
      </c>
      <c r="D66" s="365" t="s">
        <v>51</v>
      </c>
      <c r="E66" s="417" t="s">
        <v>25</v>
      </c>
      <c r="F66" s="24" t="s">
        <v>52</v>
      </c>
      <c r="G66" s="407"/>
      <c r="H66" s="97">
        <v>14</v>
      </c>
      <c r="I66" s="407"/>
      <c r="J66" s="407">
        <v>17</v>
      </c>
      <c r="K66" s="412"/>
      <c r="L66" s="413"/>
      <c r="M66" s="413"/>
      <c r="N66" s="414"/>
    </row>
    <row r="67" spans="1:14" ht="50.25" customHeight="1" thickTop="1" thickBot="1" x14ac:dyDescent="0.3">
      <c r="A67" s="406"/>
      <c r="B67" s="415"/>
      <c r="C67" s="415"/>
      <c r="D67" s="326"/>
      <c r="E67" s="417"/>
      <c r="F67" s="25" t="s">
        <v>53</v>
      </c>
      <c r="G67" s="447"/>
      <c r="H67" s="98">
        <v>16</v>
      </c>
      <c r="I67" s="447"/>
      <c r="J67" s="447"/>
      <c r="K67" s="412"/>
      <c r="L67" s="413"/>
      <c r="M67" s="413"/>
      <c r="N67" s="414"/>
    </row>
    <row r="68" spans="1:14" ht="58.5" customHeight="1" thickTop="1" thickBot="1" x14ac:dyDescent="0.3">
      <c r="A68" s="406" t="s">
        <v>88</v>
      </c>
      <c r="B68" s="415" t="s">
        <v>89</v>
      </c>
      <c r="C68" s="415" t="s">
        <v>50</v>
      </c>
      <c r="D68" s="416" t="s">
        <v>51</v>
      </c>
      <c r="E68" s="416" t="s">
        <v>25</v>
      </c>
      <c r="F68" s="25" t="s">
        <v>52</v>
      </c>
      <c r="G68" s="447"/>
      <c r="H68" s="99">
        <v>10</v>
      </c>
      <c r="I68" s="447"/>
      <c r="J68" s="447">
        <v>11</v>
      </c>
      <c r="K68" s="412"/>
      <c r="L68" s="413"/>
      <c r="M68" s="413"/>
      <c r="N68" s="414"/>
    </row>
    <row r="69" spans="1:14" ht="17.25" thickTop="1" thickBot="1" x14ac:dyDescent="0.3">
      <c r="A69" s="406"/>
      <c r="B69" s="415"/>
      <c r="C69" s="415"/>
      <c r="D69" s="326"/>
      <c r="E69" s="322"/>
      <c r="F69" s="25" t="s">
        <v>53</v>
      </c>
      <c r="G69" s="447"/>
      <c r="H69" s="99">
        <v>14</v>
      </c>
      <c r="I69" s="447"/>
      <c r="J69" s="447"/>
      <c r="K69" s="412"/>
      <c r="L69" s="413"/>
      <c r="M69" s="413"/>
      <c r="N69" s="414"/>
    </row>
    <row r="70" spans="1:14" ht="17.25" thickTop="1" thickBot="1" x14ac:dyDescent="0.3">
      <c r="A70" s="406" t="s">
        <v>90</v>
      </c>
      <c r="B70" s="415" t="s">
        <v>91</v>
      </c>
      <c r="C70" s="415" t="s">
        <v>50</v>
      </c>
      <c r="D70" s="416" t="s">
        <v>58</v>
      </c>
      <c r="E70" s="416" t="s">
        <v>25</v>
      </c>
      <c r="F70" s="25" t="s">
        <v>52</v>
      </c>
      <c r="G70" s="447"/>
      <c r="H70" s="99">
        <v>10</v>
      </c>
      <c r="I70" s="447"/>
      <c r="J70" s="447">
        <v>6</v>
      </c>
      <c r="K70" s="412"/>
      <c r="L70" s="413"/>
      <c r="M70" s="413"/>
      <c r="N70" s="414"/>
    </row>
    <row r="71" spans="1:14" ht="55.5" customHeight="1" thickTop="1" thickBot="1" x14ac:dyDescent="0.3">
      <c r="A71" s="406"/>
      <c r="B71" s="415"/>
      <c r="C71" s="415"/>
      <c r="D71" s="326"/>
      <c r="E71" s="326"/>
      <c r="F71" s="25" t="s">
        <v>53</v>
      </c>
      <c r="G71" s="447"/>
      <c r="H71" s="99">
        <v>2</v>
      </c>
      <c r="I71" s="447"/>
      <c r="J71" s="447"/>
      <c r="K71" s="412"/>
      <c r="L71" s="413"/>
      <c r="M71" s="413"/>
      <c r="N71" s="414"/>
    </row>
    <row r="72" spans="1:14" ht="17.25" thickTop="1" thickBot="1" x14ac:dyDescent="0.3">
      <c r="A72" s="406" t="s">
        <v>92</v>
      </c>
      <c r="B72" s="415" t="s">
        <v>93</v>
      </c>
      <c r="C72" s="415" t="s">
        <v>50</v>
      </c>
      <c r="D72" s="416" t="s">
        <v>58</v>
      </c>
      <c r="E72" s="417" t="s">
        <v>25</v>
      </c>
      <c r="F72" s="25" t="s">
        <v>52</v>
      </c>
      <c r="G72" s="447"/>
      <c r="H72" s="101">
        <v>24</v>
      </c>
      <c r="I72" s="447"/>
      <c r="J72" s="447">
        <v>28</v>
      </c>
      <c r="K72" s="412"/>
      <c r="L72" s="413"/>
      <c r="M72" s="413"/>
      <c r="N72" s="414"/>
    </row>
    <row r="73" spans="1:14" ht="51" customHeight="1" thickTop="1" thickBot="1" x14ac:dyDescent="0.3">
      <c r="A73" s="406"/>
      <c r="B73" s="415"/>
      <c r="C73" s="415"/>
      <c r="D73" s="326"/>
      <c r="E73" s="417"/>
      <c r="F73" s="418" t="s">
        <v>53</v>
      </c>
      <c r="G73" s="419"/>
      <c r="H73" s="102">
        <v>30</v>
      </c>
      <c r="I73" s="419"/>
      <c r="J73" s="419"/>
      <c r="K73" s="412"/>
      <c r="L73" s="413"/>
      <c r="M73" s="413"/>
      <c r="N73" s="414"/>
    </row>
    <row r="74" spans="1:14" ht="48.75" thickTop="1" thickBot="1" x14ac:dyDescent="0.3">
      <c r="A74" s="467" t="s">
        <v>94</v>
      </c>
      <c r="B74" s="452" t="s">
        <v>95</v>
      </c>
      <c r="C74" s="468" t="s">
        <v>50</v>
      </c>
      <c r="D74" s="452" t="s">
        <v>58</v>
      </c>
      <c r="E74" s="453" t="s">
        <v>33</v>
      </c>
      <c r="F74" s="454"/>
      <c r="G74" s="455"/>
      <c r="H74" s="456">
        <v>42</v>
      </c>
      <c r="I74" s="455"/>
      <c r="J74" s="455"/>
      <c r="K74" s="457"/>
      <c r="L74" s="457"/>
      <c r="M74" s="457"/>
      <c r="N74" s="458"/>
    </row>
    <row r="75" spans="1:14" ht="64.5" thickTop="1" thickBot="1" x14ac:dyDescent="0.3">
      <c r="A75" s="469" t="s">
        <v>96</v>
      </c>
      <c r="B75" s="470" t="s">
        <v>97</v>
      </c>
      <c r="C75" s="460" t="s">
        <v>50</v>
      </c>
      <c r="D75" s="470" t="s">
        <v>58</v>
      </c>
      <c r="E75" s="471" t="s">
        <v>33</v>
      </c>
      <c r="F75" s="472"/>
      <c r="G75" s="473"/>
      <c r="H75" s="474">
        <v>0</v>
      </c>
      <c r="I75" s="473"/>
      <c r="J75" s="473"/>
      <c r="K75" s="457"/>
      <c r="L75" s="457"/>
      <c r="M75" s="457"/>
      <c r="N75" s="458"/>
    </row>
  </sheetData>
  <mergeCells count="198">
    <mergeCell ref="E74:F74"/>
    <mergeCell ref="K74:N74"/>
    <mergeCell ref="E75:F75"/>
    <mergeCell ref="K75:N75"/>
    <mergeCell ref="A72:A73"/>
    <mergeCell ref="B72:B73"/>
    <mergeCell ref="C72:C73"/>
    <mergeCell ref="D72:D73"/>
    <mergeCell ref="E72:E73"/>
    <mergeCell ref="K72:N72"/>
    <mergeCell ref="K73:N73"/>
    <mergeCell ref="A70:A71"/>
    <mergeCell ref="B70:B71"/>
    <mergeCell ref="C70:C71"/>
    <mergeCell ref="D70:D71"/>
    <mergeCell ref="E70:E71"/>
    <mergeCell ref="K70:N70"/>
    <mergeCell ref="K71:N71"/>
    <mergeCell ref="K67:N67"/>
    <mergeCell ref="A68:A69"/>
    <mergeCell ref="B68:B69"/>
    <mergeCell ref="C68:C69"/>
    <mergeCell ref="D68:D69"/>
    <mergeCell ref="E68:E69"/>
    <mergeCell ref="K68:N68"/>
    <mergeCell ref="K69:N69"/>
    <mergeCell ref="E64:F64"/>
    <mergeCell ref="K64:N64"/>
    <mergeCell ref="E65:F65"/>
    <mergeCell ref="K65:N65"/>
    <mergeCell ref="A66:A67"/>
    <mergeCell ref="B66:B67"/>
    <mergeCell ref="C66:C67"/>
    <mergeCell ref="D66:D67"/>
    <mergeCell ref="E66:E67"/>
    <mergeCell ref="K66:N66"/>
    <mergeCell ref="A62:A63"/>
    <mergeCell ref="B62:B63"/>
    <mergeCell ref="C62:C63"/>
    <mergeCell ref="D62:D63"/>
    <mergeCell ref="E62:E63"/>
    <mergeCell ref="K62:N62"/>
    <mergeCell ref="K63:N63"/>
    <mergeCell ref="A60:A61"/>
    <mergeCell ref="B60:B61"/>
    <mergeCell ref="C60:C61"/>
    <mergeCell ref="D60:D61"/>
    <mergeCell ref="E60:E61"/>
    <mergeCell ref="K60:N60"/>
    <mergeCell ref="K61:N61"/>
    <mergeCell ref="A58:A59"/>
    <mergeCell ref="B58:B59"/>
    <mergeCell ref="C58:C59"/>
    <mergeCell ref="D58:D59"/>
    <mergeCell ref="E58:E59"/>
    <mergeCell ref="K58:N58"/>
    <mergeCell ref="K59:N59"/>
    <mergeCell ref="A56:A57"/>
    <mergeCell ref="B56:B57"/>
    <mergeCell ref="C56:C57"/>
    <mergeCell ref="D56:D57"/>
    <mergeCell ref="E56:E57"/>
    <mergeCell ref="K56:N56"/>
    <mergeCell ref="K57:N57"/>
    <mergeCell ref="E53:F53"/>
    <mergeCell ref="K53:N53"/>
    <mergeCell ref="E54:F54"/>
    <mergeCell ref="K54:N54"/>
    <mergeCell ref="E55:F55"/>
    <mergeCell ref="K55:N55"/>
    <mergeCell ref="E50:F50"/>
    <mergeCell ref="K50:N50"/>
    <mergeCell ref="E51:F51"/>
    <mergeCell ref="K51:N51"/>
    <mergeCell ref="E52:F52"/>
    <mergeCell ref="K52:N52"/>
    <mergeCell ref="A48:A49"/>
    <mergeCell ref="B48:B49"/>
    <mergeCell ref="C48:C49"/>
    <mergeCell ref="D48:D49"/>
    <mergeCell ref="E48:E49"/>
    <mergeCell ref="K48:N48"/>
    <mergeCell ref="K49:N49"/>
    <mergeCell ref="A46:A47"/>
    <mergeCell ref="B46:B47"/>
    <mergeCell ref="C46:C47"/>
    <mergeCell ref="D46:D47"/>
    <mergeCell ref="E46:E47"/>
    <mergeCell ref="K46:N46"/>
    <mergeCell ref="K47:N47"/>
    <mergeCell ref="A44:A45"/>
    <mergeCell ref="B44:B45"/>
    <mergeCell ref="C44:C45"/>
    <mergeCell ref="D44:D45"/>
    <mergeCell ref="E44:E45"/>
    <mergeCell ref="K44:N44"/>
    <mergeCell ref="K45:N45"/>
    <mergeCell ref="A41:N41"/>
    <mergeCell ref="A42:A43"/>
    <mergeCell ref="B42:B43"/>
    <mergeCell ref="C42:C43"/>
    <mergeCell ref="D42:D43"/>
    <mergeCell ref="E42:E43"/>
    <mergeCell ref="K42:N42"/>
    <mergeCell ref="K43:N43"/>
    <mergeCell ref="G34:G40"/>
    <mergeCell ref="H34:H40"/>
    <mergeCell ref="I34:I40"/>
    <mergeCell ref="J34:J40"/>
    <mergeCell ref="N34:N40"/>
    <mergeCell ref="K39:M40"/>
    <mergeCell ref="A34:A40"/>
    <mergeCell ref="B34:B40"/>
    <mergeCell ref="C34:C40"/>
    <mergeCell ref="D34:D40"/>
    <mergeCell ref="E34:E40"/>
    <mergeCell ref="F34:F40"/>
    <mergeCell ref="G30:G32"/>
    <mergeCell ref="H30:H32"/>
    <mergeCell ref="I30:I32"/>
    <mergeCell ref="J30:J32"/>
    <mergeCell ref="N30:N31"/>
    <mergeCell ref="N32:N33"/>
    <mergeCell ref="A30:A33"/>
    <mergeCell ref="B30:B33"/>
    <mergeCell ref="C30:C33"/>
    <mergeCell ref="D30:D33"/>
    <mergeCell ref="E30:E33"/>
    <mergeCell ref="F30:F32"/>
    <mergeCell ref="G23:G29"/>
    <mergeCell ref="H23:H29"/>
    <mergeCell ref="I23:I29"/>
    <mergeCell ref="J23:J29"/>
    <mergeCell ref="K23:M23"/>
    <mergeCell ref="N23:N29"/>
    <mergeCell ref="K28:M28"/>
    <mergeCell ref="K29:M29"/>
    <mergeCell ref="A23:A29"/>
    <mergeCell ref="B23:B29"/>
    <mergeCell ref="C23:C29"/>
    <mergeCell ref="D23:D29"/>
    <mergeCell ref="E23:E29"/>
    <mergeCell ref="F23:F29"/>
    <mergeCell ref="G19:G21"/>
    <mergeCell ref="H19:H21"/>
    <mergeCell ref="I19:I21"/>
    <mergeCell ref="J19:J21"/>
    <mergeCell ref="N19:N20"/>
    <mergeCell ref="N21:N22"/>
    <mergeCell ref="A19:A22"/>
    <mergeCell ref="B19:B22"/>
    <mergeCell ref="C19:C22"/>
    <mergeCell ref="D19:D22"/>
    <mergeCell ref="E19:E22"/>
    <mergeCell ref="F19:F21"/>
    <mergeCell ref="N9:N11"/>
    <mergeCell ref="A13:A18"/>
    <mergeCell ref="B13:B18"/>
    <mergeCell ref="C13:C18"/>
    <mergeCell ref="D13:D18"/>
    <mergeCell ref="E13:E18"/>
    <mergeCell ref="F13:F18"/>
    <mergeCell ref="G13:G18"/>
    <mergeCell ref="N7:N8"/>
    <mergeCell ref="A9:A12"/>
    <mergeCell ref="B9:B12"/>
    <mergeCell ref="C9:C12"/>
    <mergeCell ref="D9:D12"/>
    <mergeCell ref="E9:E12"/>
    <mergeCell ref="F9:F11"/>
    <mergeCell ref="G9:G11"/>
    <mergeCell ref="H9:H11"/>
    <mergeCell ref="I9:I11"/>
    <mergeCell ref="H13:H18"/>
    <mergeCell ref="I13:I18"/>
    <mergeCell ref="J13:J18"/>
    <mergeCell ref="K13:M13"/>
    <mergeCell ref="N13:N18"/>
    <mergeCell ref="K18:M18"/>
    <mergeCell ref="J9:J11"/>
    <mergeCell ref="A6:D6"/>
    <mergeCell ref="E6:N6"/>
    <mergeCell ref="A7:A8"/>
    <mergeCell ref="B7:B8"/>
    <mergeCell ref="C7:C8"/>
    <mergeCell ref="D7:D8"/>
    <mergeCell ref="E7:E8"/>
    <mergeCell ref="F7:F8"/>
    <mergeCell ref="K7:M8"/>
    <mergeCell ref="A2:C2"/>
    <mergeCell ref="D2:N2"/>
    <mergeCell ref="A3:N3"/>
    <mergeCell ref="A4:B4"/>
    <mergeCell ref="C4:D4"/>
    <mergeCell ref="E4:F4"/>
    <mergeCell ref="G4:I4"/>
    <mergeCell ref="J4:M4"/>
    <mergeCell ref="A5:N5"/>
  </mergeCells>
  <conditionalFormatting sqref="C50:C55">
    <cfRule type="uniqueValues" dxfId="125" priority="121"/>
  </conditionalFormatting>
  <conditionalFormatting sqref="J9">
    <cfRule type="cellIs" dxfId="48" priority="47" operator="greaterThan">
      <formula>91</formula>
    </cfRule>
    <cfRule type="cellIs" dxfId="47" priority="48" operator="between">
      <formula>85</formula>
      <formula>90</formula>
    </cfRule>
    <cfRule type="cellIs" dxfId="46" priority="49" operator="between">
      <formula>81</formula>
      <formula>85</formula>
    </cfRule>
    <cfRule type="cellIs" dxfId="49" priority="50" operator="between">
      <formula>1</formula>
      <formula>80</formula>
    </cfRule>
  </conditionalFormatting>
  <conditionalFormatting sqref="J12:J13">
    <cfRule type="cellIs" dxfId="43" priority="30" operator="greaterThan">
      <formula>91</formula>
    </cfRule>
    <cfRule type="cellIs" dxfId="44" priority="31" operator="between">
      <formula>85</formula>
      <formula>90</formula>
    </cfRule>
    <cfRule type="cellIs" dxfId="42" priority="32" operator="between">
      <formula>81</formula>
      <formula>85</formula>
    </cfRule>
    <cfRule type="cellIs" dxfId="45" priority="33" operator="between">
      <formula>1</formula>
      <formula>80</formula>
    </cfRule>
  </conditionalFormatting>
  <conditionalFormatting sqref="J19">
    <cfRule type="cellIs" dxfId="41" priority="38" operator="greaterThan">
      <formula>91</formula>
    </cfRule>
    <cfRule type="cellIs" dxfId="38" priority="39" operator="between">
      <formula>85</formula>
      <formula>90</formula>
    </cfRule>
    <cfRule type="cellIs" dxfId="39" priority="40" operator="between">
      <formula>81</formula>
      <formula>85</formula>
    </cfRule>
    <cfRule type="cellIs" dxfId="40" priority="41" operator="between">
      <formula>1</formula>
      <formula>80</formula>
    </cfRule>
  </conditionalFormatting>
  <conditionalFormatting sqref="J22">
    <cfRule type="cellIs" dxfId="37" priority="37" operator="greaterThan">
      <formula>91</formula>
    </cfRule>
  </conditionalFormatting>
  <conditionalFormatting sqref="J22:J23">
    <cfRule type="cellIs" dxfId="34" priority="34" operator="between">
      <formula>85</formula>
      <formula>90</formula>
    </cfRule>
    <cfRule type="cellIs" dxfId="35" priority="35" operator="between">
      <formula>81</formula>
      <formula>85</formula>
    </cfRule>
    <cfRule type="cellIs" dxfId="36" priority="36" operator="between">
      <formula>1</formula>
      <formula>80</formula>
    </cfRule>
  </conditionalFormatting>
  <conditionalFormatting sqref="J23">
    <cfRule type="cellIs" dxfId="33" priority="46" operator="greaterThanOrEqual">
      <formula>91</formula>
    </cfRule>
  </conditionalFormatting>
  <conditionalFormatting sqref="J30">
    <cfRule type="cellIs" dxfId="29" priority="26" operator="greaterThan">
      <formula>91</formula>
    </cfRule>
    <cfRule type="cellIs" dxfId="30" priority="27" operator="between">
      <formula>85</formula>
      <formula>90</formula>
    </cfRule>
    <cfRule type="cellIs" dxfId="31" priority="28" operator="between">
      <formula>81</formula>
      <formula>85</formula>
    </cfRule>
    <cfRule type="cellIs" dxfId="32" priority="29" operator="between">
      <formula>1</formula>
      <formula>80</formula>
    </cfRule>
  </conditionalFormatting>
  <conditionalFormatting sqref="J33:J34">
    <cfRule type="cellIs" dxfId="28" priority="42" operator="greaterThan">
      <formula>91</formula>
    </cfRule>
    <cfRule type="cellIs" dxfId="27" priority="43" operator="between">
      <formula>85</formula>
      <formula>90</formula>
    </cfRule>
    <cfRule type="cellIs" dxfId="26" priority="44" operator="between">
      <formula>81</formula>
      <formula>85</formula>
    </cfRule>
    <cfRule type="cellIs" dxfId="25" priority="45" operator="between">
      <formula>1</formula>
      <formula>80</formula>
    </cfRule>
  </conditionalFormatting>
  <conditionalFormatting sqref="H9">
    <cfRule type="cellIs" dxfId="21" priority="22" operator="greaterThan">
      <formula>91</formula>
    </cfRule>
    <cfRule type="cellIs" dxfId="22" priority="23" operator="between">
      <formula>85</formula>
      <formula>90</formula>
    </cfRule>
    <cfRule type="cellIs" dxfId="23" priority="24" operator="between">
      <formula>81</formula>
      <formula>85</formula>
    </cfRule>
    <cfRule type="cellIs" dxfId="24" priority="25" operator="between">
      <formula>1</formula>
      <formula>80</formula>
    </cfRule>
  </conditionalFormatting>
  <conditionalFormatting sqref="H12:H13">
    <cfRule type="cellIs" dxfId="17" priority="18" operator="greaterThan">
      <formula>91</formula>
    </cfRule>
    <cfRule type="cellIs" dxfId="18" priority="19" operator="between">
      <formula>85</formula>
      <formula>90</formula>
    </cfRule>
    <cfRule type="cellIs" dxfId="19" priority="20" operator="between">
      <formula>81</formula>
      <formula>85</formula>
    </cfRule>
    <cfRule type="cellIs" dxfId="20" priority="21" operator="between">
      <formula>1</formula>
      <formula>80</formula>
    </cfRule>
  </conditionalFormatting>
  <conditionalFormatting sqref="H19">
    <cfRule type="cellIs" dxfId="14" priority="13" operator="greaterThan">
      <formula>91</formula>
    </cfRule>
    <cfRule type="cellIs" dxfId="15" priority="14" operator="between">
      <formula>85</formula>
      <formula>90</formula>
    </cfRule>
    <cfRule type="cellIs" dxfId="16" priority="15" operator="between">
      <formula>81</formula>
      <formula>85</formula>
    </cfRule>
    <cfRule type="cellIs" dxfId="13" priority="16" operator="between">
      <formula>1</formula>
      <formula>80</formula>
    </cfRule>
  </conditionalFormatting>
  <conditionalFormatting sqref="H22">
    <cfRule type="cellIs" dxfId="12" priority="17" operator="greaterThan">
      <formula>91</formula>
    </cfRule>
  </conditionalFormatting>
  <conditionalFormatting sqref="H22:H23">
    <cfRule type="cellIs" dxfId="11" priority="10" operator="between">
      <formula>85</formula>
      <formula>90</formula>
    </cfRule>
    <cfRule type="cellIs" dxfId="9" priority="11" operator="between">
      <formula>81</formula>
      <formula>85</formula>
    </cfRule>
    <cfRule type="cellIs" dxfId="10" priority="12" operator="between">
      <formula>1</formula>
      <formula>80</formula>
    </cfRule>
  </conditionalFormatting>
  <conditionalFormatting sqref="H23">
    <cfRule type="cellIs" dxfId="8" priority="9" operator="greaterThanOrEqual">
      <formula>91</formula>
    </cfRule>
  </conditionalFormatting>
  <conditionalFormatting sqref="H30">
    <cfRule type="cellIs" dxfId="7" priority="5" operator="greaterThan">
      <formula>91</formula>
    </cfRule>
    <cfRule type="cellIs" dxfId="6" priority="6" operator="between">
      <formula>85</formula>
      <formula>90</formula>
    </cfRule>
    <cfRule type="cellIs" dxfId="5" priority="7" operator="between">
      <formula>81</formula>
      <formula>85</formula>
    </cfRule>
    <cfRule type="cellIs" dxfId="4" priority="8" operator="between">
      <formula>1</formula>
      <formula>80</formula>
    </cfRule>
  </conditionalFormatting>
  <conditionalFormatting sqref="H33:H34">
    <cfRule type="cellIs" dxfId="2" priority="1" operator="greaterThan">
      <formula>91</formula>
    </cfRule>
    <cfRule type="cellIs" dxfId="1" priority="2" operator="between">
      <formula>85</formula>
      <formula>90</formula>
    </cfRule>
    <cfRule type="cellIs" dxfId="0" priority="3" operator="between">
      <formula>81</formula>
      <formula>85</formula>
    </cfRule>
    <cfRule type="cellIs" dxfId="3" priority="4" operator="between">
      <formula>1</formula>
      <formula>80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6" ma:contentTypeDescription="Crear nuevo documento." ma:contentTypeScope="" ma:versionID="b19dcf10d794c3cfe28decf5da5635fc">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79a530a3fe3271019908c0fc0e6cabeb"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98AA8B-D080-441E-BE23-07DC6C127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1D2CA3-71F1-4D79-BBC3-332A13220BC8}">
  <ds:schemaRefs>
    <ds:schemaRef ds:uri="http://schemas.microsoft.com/office/infopath/2007/PartnerControls"/>
    <ds:schemaRef ds:uri="http://purl.org/dc/dcmitype/"/>
    <ds:schemaRef ds:uri="b550278d-805c-4f87-b6cc-fd8d942e3cc2"/>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44ab87cc-c059-4640-92a8-f2020be131ed"/>
    <ds:schemaRef ds:uri="http://purl.org/dc/terms/"/>
    <ds:schemaRef ds:uri="http://purl.org/dc/elements/1.1/"/>
  </ds:schemaRefs>
</ds:datastoreItem>
</file>

<file path=customXml/itemProps3.xml><?xml version="1.0" encoding="utf-8"?>
<ds:datastoreItem xmlns:ds="http://schemas.openxmlformats.org/officeDocument/2006/customXml" ds:itemID="{C26B6062-260D-4014-9EA0-3410A17CC7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CARRERA JUDICIAL 2021</vt:lpstr>
      <vt:lpstr>CARRERA JUDICIAL 2022</vt:lpstr>
      <vt:lpstr>CARRERA JUDICIAL 2023</vt:lpstr>
      <vt:lpstr>CARRERA JUDICIAL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Uhia Carrillo</dc:creator>
  <cp:keywords/>
  <dc:description/>
  <cp:lastModifiedBy>Rafael David Sarabia Fragozo</cp:lastModifiedBy>
  <cp:revision/>
  <dcterms:created xsi:type="dcterms:W3CDTF">2020-05-13T13:03:58Z</dcterms:created>
  <dcterms:modified xsi:type="dcterms:W3CDTF">2024-08-17T01:29:10Z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